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61" activeTab="4"/>
  </bookViews>
  <sheets>
    <sheet name="部门收支总体情况表" sheetId="23" r:id="rId1"/>
    <sheet name="部门收入总体情况表" sheetId="22" r:id="rId2"/>
    <sheet name="部门支出总体情况表" sheetId="21" r:id="rId3"/>
    <sheet name="财政拨款收支情况表" sheetId="20" r:id="rId4"/>
    <sheet name="一般公共预算支出表" sheetId="19" r:id="rId5"/>
    <sheet name="一般公共预算基本支出表" sheetId="18" r:id="rId6"/>
    <sheet name="一般公共预算“三公”经费支出表" sheetId="17" r:id="rId7"/>
    <sheet name="政府性基金预算支出表" sheetId="16" r:id="rId8"/>
    <sheet name="项目支出绩效目标表" sheetId="24" r:id="rId9"/>
    <sheet name="整体支出绩效目标表" sheetId="25" r:id="rId10"/>
  </sheets>
  <definedNames>
    <definedName name="_xlnm._FilterDatabase" localSheetId="8" hidden="1">项目支出绩效目标表!$A$9:$AN$19</definedName>
  </definedNames>
  <calcPr calcId="144525"/>
</workbook>
</file>

<file path=xl/sharedStrings.xml><?xml version="1.0" encoding="utf-8"?>
<sst xmlns="http://schemas.openxmlformats.org/spreadsheetml/2006/main" count="522" uniqueCount="346">
  <si>
    <t>2026年部门收支总体情况表</t>
  </si>
  <si>
    <t>部门公开表1</t>
  </si>
  <si>
    <t>部门：祁阳市妇幼保健院</t>
  </si>
  <si>
    <t>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</si>
  <si>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</si>
  <si>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</si>
  <si>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</si>
  <si>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</si>
  <si>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</si>
  <si>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</si>
  <si>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一、一般公共预算财政拨款收入</t>
  </si>
  <si>
    <t>一、一般公共服务支出</t>
  </si>
  <si>
    <t>一、基本支出</t>
  </si>
  <si>
    <t>二、政府性基金预算财政拨款收入</t>
  </si>
  <si>
    <t>二、外交支出</t>
  </si>
  <si>
    <t xml:space="preserve">      工资福利支出</t>
  </si>
  <si>
    <t>三、国有资本经营预算财政拨款收入</t>
  </si>
  <si>
    <t>三、国防支出</t>
  </si>
  <si>
    <t xml:space="preserve">      商品和服务支出</t>
  </si>
  <si>
    <t>四、上级补助收入</t>
  </si>
  <si>
    <t>四、公共安全支出</t>
  </si>
  <si>
    <t xml:space="preserve">      对个人和家庭的补助</t>
  </si>
  <si>
    <t>五、事业收入</t>
  </si>
  <si>
    <t>五、教育支出</t>
  </si>
  <si>
    <t>二、项目支出</t>
  </si>
  <si>
    <t>六、事业单位经营收入</t>
  </si>
  <si>
    <t>六、科学技术支出</t>
  </si>
  <si>
    <t xml:space="preserve">      按项目管理的商品和服务支出</t>
  </si>
  <si>
    <t>七、附属单位上缴收入</t>
  </si>
  <si>
    <t>七、文化旅游体育与传媒支出</t>
  </si>
  <si>
    <t xml:space="preserve">      按项目管理的对个人和家庭的补助</t>
  </si>
  <si>
    <t>八、其他收入</t>
  </si>
  <si>
    <t>八、社会保障和就业支出</t>
  </si>
  <si>
    <t xml:space="preserve">      债务利息及费用支出</t>
  </si>
  <si>
    <t>九、卫生健康支出</t>
  </si>
  <si>
    <t xml:space="preserve">      资本性支出（基本建设）</t>
  </si>
  <si>
    <t>十、节能环保支出</t>
  </si>
  <si>
    <t xml:space="preserve">      资本性支出</t>
  </si>
  <si>
    <t>十一、城乡社区支出</t>
  </si>
  <si>
    <t xml:space="preserve">      对企业补助（基本建设）</t>
  </si>
  <si>
    <t>十二、农林水支出</t>
  </si>
  <si>
    <t xml:space="preserve">      对企业补助</t>
  </si>
  <si>
    <t>十三、交通运输支出</t>
  </si>
  <si>
    <t xml:space="preserve">      对社会保障基金补助</t>
  </si>
  <si>
    <t>十四、资源勘探工业信息等支出</t>
  </si>
  <si>
    <t xml:space="preserve">      其他支出</t>
  </si>
  <si>
    <t>十五、商业服务业等支出</t>
  </si>
  <si>
    <t>三、上缴上级支出</t>
  </si>
  <si>
    <t>十六、金融支出</t>
  </si>
  <si>
    <t>四、事业单位经营支出</t>
  </si>
  <si>
    <t>十七、援助其他地区支出</t>
  </si>
  <si>
    <t>五、对附属单位补助支出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</si>
  <si>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</si>
  <si>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</si>
  <si>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</si>
  <si>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</si>
  <si>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</si>
  <si>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</si>
  <si>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</si>
  <si>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</si>
  <si>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二十六、抗疫特别国债安排的支出</t>
  </si>
  <si>
    <t>本年收入合计</t>
  </si>
  <si>
    <t>本年支出合计</t>
  </si>
  <si>
    <t>使用非财政拨款结余</t>
  </si>
  <si>
    <t>结转下年</t>
  </si>
  <si>
    <t>上年结转</t>
  </si>
  <si>
    <t>收入总计</t>
  </si>
  <si>
    <t>支出总计</t>
  </si>
  <si>
    <t>2026年部门收入总体情况表</t>
  </si>
  <si>
    <t>部门公开表2</t>
  </si>
  <si>
    <t>科目</t>
  </si>
  <si>
    <t>合计</t>
  </si>
  <si>
    <t>一般公共预算财政拨款收入</t>
  </si>
  <si>
    <t>政府性基金预算财政拨款收入</t>
  </si>
  <si>
    <t>国有资本经营预算财政拨款收入</t>
  </si>
  <si>
    <t>上级补助收入</t>
  </si>
  <si>
    <t>事业收入</t>
  </si>
  <si>
    <t>事业单位经营收入</t>
  </si>
  <si>
    <t>附属单位上缴收入</t>
  </si>
  <si>
    <t>其他收入</t>
  </si>
  <si>
    <t>科目编码</t>
  </si>
  <si>
    <t>科目名称</t>
  </si>
  <si>
    <t>金额</t>
  </si>
  <si>
    <t>其中：教育收费</t>
  </si>
  <si>
    <t>社会保障和就业支出</t>
  </si>
  <si>
    <t xml:space="preserve"> 行政事业单位养老支出</t>
  </si>
  <si>
    <t xml:space="preserve">  机关事业单位基本养老保险缴费支出</t>
  </si>
  <si>
    <t xml:space="preserve"> 其他社会保障和就业支出</t>
  </si>
  <si>
    <t xml:space="preserve">   其他社会保障和就业支出</t>
  </si>
  <si>
    <t>卫生健康支出</t>
  </si>
  <si>
    <t xml:space="preserve"> 公共卫生</t>
  </si>
  <si>
    <t xml:space="preserve">   妇幼保健机构</t>
  </si>
  <si>
    <t xml:space="preserve">   重大公共卫生服务</t>
  </si>
  <si>
    <t xml:space="preserve">   其他公共卫生支出</t>
  </si>
  <si>
    <t xml:space="preserve"> 行政事业单位医疗</t>
  </si>
  <si>
    <t xml:space="preserve">  事业单位医疗</t>
  </si>
  <si>
    <t>住房保障支出</t>
  </si>
  <si>
    <t xml:space="preserve"> 住房改革支出</t>
  </si>
  <si>
    <t xml:space="preserve">   住房公积金</t>
  </si>
  <si>
    <t>2026年部门支出总体情况表</t>
  </si>
  <si>
    <t>部门公开表3</t>
  </si>
  <si>
    <t>基本支出</t>
  </si>
  <si>
    <t>项目支出</t>
  </si>
  <si>
    <t>上缴上级支出</t>
  </si>
  <si>
    <t>事业单位经营支出</t>
  </si>
  <si>
    <t>对附属单位补助支出</t>
  </si>
  <si>
    <t>208</t>
  </si>
  <si>
    <t xml:space="preserve">  行政事业单位养老支出</t>
  </si>
  <si>
    <t xml:space="preserve">   机关事业单位基本养老保险缴费支出</t>
  </si>
  <si>
    <t xml:space="preserve">  其他社会保障和就业支出</t>
  </si>
  <si>
    <t>210</t>
  </si>
  <si>
    <t xml:space="preserve">  公共卫生</t>
  </si>
  <si>
    <t xml:space="preserve">  行政事业单位医疗</t>
  </si>
  <si>
    <t xml:space="preserve">   事业单位医疗</t>
  </si>
  <si>
    <t xml:space="preserve">  住房改革支出</t>
  </si>
  <si>
    <t>2026年财政拨款收支情况表</t>
  </si>
  <si>
    <t>部门公开表4</t>
  </si>
  <si>
    <t>一般公共预算</t>
  </si>
  <si>
    <t>政府性基金预算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</si>
  <si>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</si>
  <si>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</si>
  <si>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</si>
  <si>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</si>
  <si>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</si>
  <si>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</si>
  <si>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</si>
  <si>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</si>
  <si>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</si>
  <si>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</si>
  <si>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</si>
  <si>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</si>
  <si>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</si>
  <si>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</si>
  <si>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</si>
  <si>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</si>
  <si>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</si>
  <si>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</si>
  <si>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</si>
  <si>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</si>
  <si>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</si>
  <si>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</si>
  <si>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</si>
  <si>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</si>
  <si>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</si>
  <si>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</si>
  <si>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</si>
  <si>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</si>
  <si>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（二十三）其他支出</t>
  </si>
  <si>
    <t>（二十四）债务还本支出</t>
  </si>
  <si>
    <t>（二十五）债务付息支出</t>
  </si>
  <si>
    <t>（二十六）抗疫特别国债安排的支出</t>
  </si>
  <si>
    <t>二、结转下年</t>
  </si>
  <si>
    <t>2026年一般公共预算支出表</t>
  </si>
  <si>
    <t>部门公开表5</t>
  </si>
  <si>
    <t>2025年执行数</t>
  </si>
  <si>
    <t>2026年预算数比2025年执行数</t>
  </si>
  <si>
    <t>小计</t>
  </si>
  <si>
    <t>人员经费</t>
  </si>
  <si>
    <t>商品和服务支出</t>
  </si>
  <si>
    <t>增减额</t>
  </si>
  <si>
    <t>增减%</t>
  </si>
  <si>
    <t>工资福利支出</t>
  </si>
  <si>
    <t>对个人和家庭的补助</t>
  </si>
  <si>
    <t>2026年一般公共预算基本支出表</t>
  </si>
  <si>
    <t>部门公开表6</t>
  </si>
  <si>
    <t>经济分类科目</t>
  </si>
  <si>
    <t>2026年基本支出</t>
  </si>
  <si>
    <t>公用经费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</si>
  <si>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</si>
  <si>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</si>
  <si>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</si>
  <si>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</si>
  <si>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</si>
  <si>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</si>
  <si>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</si>
  <si>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</si>
  <si>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</si>
  <si>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</si>
  <si>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</si>
  <si>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</si>
  <si>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</si>
  <si>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</si>
  <si>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</si>
  <si>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</si>
  <si>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</si>
  <si>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</si>
  <si>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</si>
  <si>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</si>
  <si>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</si>
  <si>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</si>
  <si>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</si>
  <si>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</si>
  <si>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</si>
  <si>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</si>
  <si>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</si>
  <si>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</si>
  <si>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</si>
  <si>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</si>
  <si>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</si>
  <si>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</si>
  <si>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</si>
  <si>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</si>
  <si>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</si>
  <si>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</si>
  <si>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</si>
  <si>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</si>
  <si>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</si>
  <si>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</si>
  <si>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</si>
  <si>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</si>
  <si>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</si>
  <si>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</si>
  <si>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</si>
  <si>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>资本性支出</t>
  </si>
  <si>
    <t xml:space="preserve">  办公设备购置</t>
  </si>
  <si>
    <t xml:space="preserve">  其他资本性支出</t>
  </si>
  <si>
    <t>2026年一般公共预算“三公”经费支出表</t>
  </si>
  <si>
    <t>部门公开表7</t>
  </si>
  <si>
    <t>单位名称</t>
  </si>
  <si>
    <t>2025年预算数</t>
  </si>
  <si>
    <t>2026年预算数</t>
  </si>
  <si>
    <t>因公出国（境）费</t>
  </si>
  <si>
    <t>公务用车购置及运行费</t>
  </si>
  <si>
    <t>公务接待费</t>
  </si>
  <si>
    <t>公务用车购置费</t>
  </si>
  <si>
    <t>公务用车运行费</t>
  </si>
  <si>
    <t>祁阳市妇幼保健院</t>
  </si>
  <si>
    <t>2026年政府性基金预算支出表</t>
  </si>
  <si>
    <t>部门公开表8</t>
  </si>
  <si>
    <t>2026年政府性基金预算支出</t>
  </si>
  <si>
    <t>无</t>
  </si>
  <si>
    <t>说明： 如果没有政府性基金收入，也没有使用政府性基金安排的支出，就说明本表无数据。</t>
  </si>
  <si>
    <t>2026年项目支出绩效目标表</t>
  </si>
  <si>
    <t>部门公开表9</t>
  </si>
  <si>
    <t>部门名称：祁阳市妇幼保健院</t>
  </si>
  <si>
    <t>单位代码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</si>
  <si>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</si>
  <si>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</si>
  <si>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</si>
  <si>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</si>
  <si>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</si>
  <si>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</si>
  <si>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</si>
  <si>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</si>
  <si>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</si>
  <si>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</si>
  <si>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>度量单位</t>
  </si>
  <si>
    <t>指标值类型</t>
  </si>
  <si>
    <t>备注</t>
  </si>
  <si>
    <t xml:space="preserve">  2026年农村适龄妇女及城镇低保适龄妇女“两癌”免费检查</t>
  </si>
  <si>
    <t>为全市农村适龄和城镇低保妇女提供优质服务，通过免费检查，对女性宫颈癌、乳腺癌做到早发现早治疗，加大宣传力度，让群众了解相关政策及危害，提高防范意识，2026年两癌检查任务数为6000人。</t>
  </si>
  <si>
    <t>成本指标</t>
  </si>
  <si>
    <t>经济成本指标</t>
  </si>
  <si>
    <t>两癌筛查费用成本控制情况</t>
  </si>
  <si>
    <t>反映农村妇女“两癌”检查资金成本控制情况。</t>
  </si>
  <si>
    <t>达到计划值得满分，否则按实际值/计划值*指标分值计分。</t>
  </si>
  <si>
    <t>万元</t>
  </si>
  <si>
    <t>≤</t>
  </si>
  <si>
    <t>产出指标</t>
  </si>
  <si>
    <t>数量指标</t>
  </si>
  <si>
    <t>两癌筛查人数</t>
  </si>
  <si>
    <t>反映宫颈癌和乳腺癌的“两癌”确诊人数。</t>
  </si>
  <si>
    <t>人</t>
  </si>
  <si>
    <t>≥</t>
  </si>
  <si>
    <t>质量指标</t>
  </si>
  <si>
    <t>“两癌”筛查率</t>
  </si>
  <si>
    <t>反映妇女人群“两癌”筛查情况。</t>
  </si>
  <si>
    <t>%</t>
  </si>
  <si>
    <t>时效指标</t>
  </si>
  <si>
    <t>筛查及时率</t>
  </si>
  <si>
    <t>2026年度内</t>
  </si>
  <si>
    <t>反映宫颈癌和乳腺癌的“两癌”筛查及时情况。</t>
  </si>
  <si>
    <t>定性</t>
  </si>
  <si>
    <t>效益指标</t>
  </si>
  <si>
    <t>社会效益指标</t>
  </si>
  <si>
    <t>提高妇女健康水平</t>
  </si>
  <si>
    <t>反映通过农村妇女“两癌”检查对妇女健康水平的提高情况。</t>
  </si>
  <si>
    <t>分为基本达成目标、部分实现目标、实现目标程度较低三个档次，并分别按照该指标对应分值区间100%-80%（含）、80%-60%（含）、60%-0%合理确定分值。</t>
  </si>
  <si>
    <t>满意度指标</t>
  </si>
  <si>
    <t>服务对象满意度指标</t>
  </si>
  <si>
    <t>工作人员满意度</t>
  </si>
  <si>
    <t>反映工作人员对农村妇女“两癌”检查的满意情况。</t>
  </si>
  <si>
    <t xml:space="preserve">  2026年孕产妇免费产前筛查和新生儿先天性心脏病筛查</t>
  </si>
  <si>
    <t>建立科学规范的免费产前筛查制度，提高孕产妇产前筛查率，降低出生缺陷发生风险，提高出生人口素质；通过为新生儿免费筛查诊断疾病，实现早发现早干预，降低致残致死率，保障新生儿健康。本年度辖区内完成2800名新生儿先天性心脏病和3080名孕产妇免费产前筛查，目标人群覆盖率达100%。</t>
  </si>
  <si>
    <t>新生儿疾病筛查及产前筛查资金</t>
  </si>
  <si>
    <t>反映新生儿疾病筛查及产前筛查资金成本控制情况。</t>
  </si>
  <si>
    <t>新生儿疾病筛查及产前筛查人数</t>
  </si>
  <si>
    <t>2800/3080</t>
  </si>
  <si>
    <t>反映新生儿疾病筛查及产前筛查人数。</t>
  </si>
  <si>
    <t>新生儿疾病筛查率及产前筛查率</t>
  </si>
  <si>
    <t>反映新生儿疾病筛查及产前筛查情况</t>
  </si>
  <si>
    <t>新生儿疾病筛查及产前筛查及时率</t>
  </si>
  <si>
    <t>反映新生儿疾病筛查与产前筛查及时情况。</t>
  </si>
  <si>
    <t>降低新生儿疾病与产前筛查隐患率</t>
  </si>
  <si>
    <t>反映通过新生儿疾病筛查与产前筛查对新生儿疾病隐患的降低情况。</t>
  </si>
  <si>
    <t>风险人群满意度</t>
  </si>
  <si>
    <t>反映风险人群对新生儿筛查的满意情况。</t>
  </si>
  <si>
    <t>2026年整体支出绩效目标表</t>
  </si>
  <si>
    <t>部门公开表10</t>
  </si>
  <si>
    <t>单位编码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</si>
  <si>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</si>
  <si>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</si>
  <si>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</si>
  <si>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</si>
  <si>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</si>
  <si>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</si>
  <si>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</si>
  <si>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</si>
  <si>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计量单位</t>
  </si>
  <si>
    <t>指标解释</t>
  </si>
  <si>
    <t>评（扣）分标准</t>
  </si>
  <si>
    <t>1、承担全区妇女保健与儿童保健工作，开展托幼机构儿童保健管理和监测工作。2、落实出生缺陷综合防控工作。3、承担《出生医学证明》的管理与发放。4、建立健全妇幼卫生保健网络。5、切实履行卫生健康公共服务职能。</t>
  </si>
  <si>
    <t>成本控制合理</t>
  </si>
  <si>
    <t>成本合理控制，未超过预算</t>
  </si>
  <si>
    <t>偏离目标值40%不得分，偏离30%得5分，偏离20%得10分，偏离10%得15分，未偏离得满分</t>
  </si>
  <si>
    <t>20分</t>
  </si>
  <si>
    <t>妇女病查治率</t>
  </si>
  <si>
    <t>考察妇女病查治的情况</t>
  </si>
  <si>
    <t>妇女病查治率=妇女病普查人数/育龄妇女总数*100％，指标分值标准：
妇女病普查（每二年查一次）率达到95％，每低于5%扣两分，扣完为止</t>
  </si>
  <si>
    <t>15分</t>
  </si>
  <si>
    <t>检查质量合格率</t>
  </si>
  <si>
    <t>考察两癌、产前筛查、孕前优生检查等各项检查的质量是否合格的情况</t>
  </si>
  <si>
    <t>该指标分值为15分，合格率小于等于60%不得分；大于60%的，按超过的比重赋分，
计算公式为：得分=（合格率-60%）/（1-60%）×20。合格率=工程验收达标数量/全部工程验收数量*100%。</t>
  </si>
  <si>
    <t>各项工作完成及时率</t>
  </si>
  <si>
    <t>考察各项工作的完成是否及时</t>
  </si>
  <si>
    <t>100%计满分，每低于5%扣两分，扣完为止</t>
  </si>
  <si>
    <t>10分</t>
  </si>
  <si>
    <t>经济效益指标</t>
  </si>
  <si>
    <t>医院声誉</t>
  </si>
  <si>
    <r>
      <rPr>
        <sz val="11"/>
        <color rgb="FF000000"/>
        <rFont val="宋体"/>
        <charset val="134"/>
      </rPr>
      <t>优秀</t>
    </r>
    <r>
      <rPr>
        <sz val="11"/>
        <color rgb="FF000000"/>
        <rFont val="Calibri"/>
        <charset val="0"/>
      </rPr>
      <t>/</t>
    </r>
    <r>
      <rPr>
        <sz val="11"/>
        <color rgb="FF000000"/>
        <rFont val="宋体"/>
        <charset val="134"/>
      </rPr>
      <t>良好</t>
    </r>
    <r>
      <rPr>
        <sz val="11"/>
        <color rgb="FF000000"/>
        <rFont val="Calibri"/>
        <charset val="0"/>
      </rPr>
      <t>/</t>
    </r>
    <r>
      <rPr>
        <sz val="11"/>
        <color rgb="FF000000"/>
        <rFont val="宋体"/>
        <charset val="134"/>
      </rPr>
      <t>合格</t>
    </r>
  </si>
  <si>
    <t>考察医院在社会层面的声誉状况</t>
  </si>
  <si>
    <r>
      <rPr>
        <sz val="11"/>
        <color rgb="FF000000"/>
        <rFont val="宋体"/>
        <charset val="134"/>
      </rPr>
      <t>以不同时期群众调查问卷等方式考察医院声誉，
优秀计</t>
    </r>
    <r>
      <rPr>
        <sz val="11"/>
        <color rgb="FF000000"/>
        <rFont val="Calibri"/>
        <charset val="0"/>
      </rPr>
      <t>10</t>
    </r>
    <r>
      <rPr>
        <sz val="11"/>
        <color rgb="FF000000"/>
        <rFont val="宋体"/>
        <charset val="134"/>
      </rPr>
      <t>分，良好计</t>
    </r>
    <r>
      <rPr>
        <sz val="11"/>
        <color rgb="FF000000"/>
        <rFont val="Calibri"/>
        <charset val="0"/>
      </rPr>
      <t>8</t>
    </r>
    <r>
      <rPr>
        <sz val="11"/>
        <color rgb="FF000000"/>
        <rFont val="宋体"/>
        <charset val="134"/>
      </rPr>
      <t>分，合格计</t>
    </r>
    <r>
      <rPr>
        <sz val="11"/>
        <color rgb="FF000000"/>
        <rFont val="Calibri"/>
        <charset val="0"/>
      </rPr>
      <t>5</t>
    </r>
    <r>
      <rPr>
        <sz val="11"/>
        <color rgb="FF000000"/>
        <rFont val="宋体"/>
        <charset val="134"/>
      </rPr>
      <t>分。</t>
    </r>
  </si>
  <si>
    <r>
      <rPr>
        <sz val="11"/>
        <color rgb="FF000000"/>
        <rFont val="Calibri"/>
        <charset val="0"/>
      </rPr>
      <t>10</t>
    </r>
    <r>
      <rPr>
        <sz val="11"/>
        <color rgb="FF000000"/>
        <rFont val="宋体"/>
        <charset val="134"/>
      </rPr>
      <t>分</t>
    </r>
  </si>
  <si>
    <t>生态效益指标</t>
  </si>
  <si>
    <t>医疗垃圾处理合格率</t>
  </si>
  <si>
    <t>考察医院医疗垃圾处理是否合格的情况</t>
  </si>
  <si>
    <r>
      <rPr>
        <sz val="11"/>
        <color rgb="FF000000"/>
        <rFont val="Calibri"/>
        <charset val="0"/>
      </rPr>
      <t>100%</t>
    </r>
    <r>
      <rPr>
        <sz val="11"/>
        <color rgb="FF000000"/>
        <rFont val="宋体"/>
        <charset val="134"/>
      </rPr>
      <t>计满分，每低于</t>
    </r>
    <r>
      <rPr>
        <sz val="11"/>
        <color rgb="FF000000"/>
        <rFont val="Calibri"/>
        <charset val="0"/>
      </rPr>
      <t>5%</t>
    </r>
    <r>
      <rPr>
        <sz val="11"/>
        <color rgb="FF000000"/>
        <rFont val="宋体"/>
        <charset val="134"/>
      </rPr>
      <t>扣</t>
    </r>
    <r>
      <rPr>
        <sz val="11"/>
        <color rgb="FF000000"/>
        <rFont val="Calibri"/>
        <charset val="0"/>
      </rPr>
      <t>1</t>
    </r>
    <r>
      <rPr>
        <sz val="11"/>
        <color rgb="FF000000"/>
        <rFont val="宋体"/>
        <charset val="134"/>
      </rPr>
      <t>分，扣完为止</t>
    </r>
  </si>
  <si>
    <r>
      <rPr>
        <sz val="11"/>
        <color rgb="FF000000"/>
        <rFont val="Calibri"/>
        <charset val="0"/>
      </rPr>
      <t>5</t>
    </r>
    <r>
      <rPr>
        <sz val="11"/>
        <color rgb="FF000000"/>
        <rFont val="宋体"/>
        <charset val="134"/>
      </rPr>
      <t>分</t>
    </r>
  </si>
  <si>
    <t>可持续影响指标</t>
  </si>
  <si>
    <t>实现收支平衡比例</t>
  </si>
  <si>
    <t>实现收支平衡</t>
  </si>
  <si>
    <t>考察医院收支是否平衡合理的情况</t>
  </si>
  <si>
    <r>
      <rPr>
        <sz val="11"/>
        <color rgb="FF000000"/>
        <rFont val="宋体"/>
        <charset val="134"/>
      </rPr>
      <t>平衡计满分，误差每超过</t>
    </r>
    <r>
      <rPr>
        <sz val="11"/>
        <color rgb="FF000000"/>
        <rFont val="Calibri"/>
        <charset val="0"/>
      </rPr>
      <t>50</t>
    </r>
    <r>
      <rPr>
        <sz val="11"/>
        <color rgb="FF000000"/>
        <rFont val="宋体"/>
        <charset val="134"/>
      </rPr>
      <t>万扣</t>
    </r>
    <r>
      <rPr>
        <sz val="11"/>
        <color rgb="FF000000"/>
        <rFont val="Calibri"/>
        <charset val="0"/>
      </rPr>
      <t>1</t>
    </r>
    <r>
      <rPr>
        <sz val="11"/>
        <color rgb="FF000000"/>
        <rFont val="宋体"/>
        <charset val="134"/>
      </rPr>
      <t>分，扣完为止</t>
    </r>
  </si>
  <si>
    <t>社会公众或服务
对象满意度</t>
  </si>
  <si>
    <t>考察社会公众或服务对象满意程度的情况</t>
  </si>
  <si>
    <t>满意度95%（含）以上计10分，90（含）-95%计8分，
80（含）-90%计6分，80%以下计0分。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</si>
</sst>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0000"/>
    <numFmt numFmtId="178" formatCode="0.00_ "/>
  </numFmts>
  <fonts count="39">
    <font>
      <sz val="11"/>
      <color indexed="8"/>
      <name val="宋体"/>
      <charset val="134"/>
    </font>
    <font>
      <sz val="20"/>
      <color indexed="8"/>
      <name val="Calibri"/>
      <charset val="0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b/>
      <sz val="22"/>
      <color indexed="8"/>
      <name val="宋体"/>
      <charset val="134"/>
    </font>
    <font>
      <sz val="11"/>
      <color rgb="FF000000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8"/>
      <color indexed="8"/>
      <name val="宋体"/>
      <charset val="134"/>
    </font>
    <font>
      <sz val="18"/>
      <name val="SimSun"/>
      <charset val="134"/>
    </font>
    <font>
      <sz val="11"/>
      <color rgb="FF000000"/>
      <name val="Calibri"/>
      <charset val="0"/>
    </font>
    <font>
      <b/>
      <sz val="11"/>
      <name val="宋体"/>
      <charset val="134"/>
    </font>
    <font>
      <b/>
      <sz val="20"/>
      <color indexed="8"/>
      <name val="等线"/>
      <charset val="134"/>
    </font>
    <font>
      <sz val="11"/>
      <name val="仿宋_GB2312"/>
      <charset val="134"/>
    </font>
    <font>
      <sz val="20"/>
      <color indexed="8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indexed="8"/>
      <name val="黑体"/>
      <charset val="134"/>
    </font>
    <font>
      <b/>
      <sz val="9"/>
      <name val="SimSun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10"/>
      <name val="宋体"/>
      <charset val="134"/>
    </font>
    <font>
      <u/>
      <sz val="11"/>
      <color rgb="FF800080"/>
      <name val="宋体"/>
      <charset val="134"/>
      <scheme val="minor"/>
    </font>
    <font>
      <sz val="9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8"/>
      <name val="等线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7" fillId="3" borderId="3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6" borderId="35" applyNumberFormat="0" applyFon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6" fillId="0" borderId="39" applyNumberFormat="0" applyFill="0" applyAlignment="0" applyProtection="0">
      <alignment vertical="center"/>
    </xf>
    <xf numFmtId="0" fontId="29" fillId="0" borderId="3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5" fillId="5" borderId="34" applyNumberFormat="0" applyAlignment="0" applyProtection="0">
      <alignment vertical="center"/>
    </xf>
    <xf numFmtId="0" fontId="30" fillId="5" borderId="36" applyNumberFormat="0" applyAlignment="0" applyProtection="0">
      <alignment vertical="center"/>
    </xf>
    <xf numFmtId="0" fontId="37" fillId="16" borderId="40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7" fillId="0" borderId="38" applyNumberFormat="0" applyFill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28" fillId="9" borderId="0" applyNumberFormat="0" applyBorder="0" applyAlignment="0" applyProtection="0">
      <alignment vertical="center"/>
    </xf>
    <xf numFmtId="0" fontId="34" fillId="0" borderId="0"/>
  </cellStyleXfs>
  <cellXfs count="192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/>
    <xf numFmtId="0" fontId="0" fillId="0" borderId="0" xfId="0" applyFont="1" applyFill="1" applyBorder="1" applyAlignment="1">
      <alignment vertical="center"/>
    </xf>
    <xf numFmtId="0" fontId="3" fillId="0" borderId="0" xfId="0" applyFont="1" applyFill="1" applyAlignment="1"/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6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/>
    <xf numFmtId="0" fontId="0" fillId="0" borderId="0" xfId="0" applyFont="1" applyFill="1" applyBorder="1" applyAlignment="1" applyProtection="1">
      <alignment horizontal="right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horizontal="right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</xf>
    <xf numFmtId="0" fontId="11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48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48" applyFont="1" applyFill="1" applyAlignment="1">
      <alignment horizontal="center" vertical="center"/>
    </xf>
    <xf numFmtId="0" fontId="7" fillId="0" borderId="0" xfId="48" applyFont="1" applyFill="1" applyAlignment="1">
      <alignment vertical="center"/>
    </xf>
    <xf numFmtId="0" fontId="0" fillId="0" borderId="0" xfId="48" applyFont="1" applyFill="1" applyAlignment="1">
      <alignment horizontal="left" vertical="center"/>
    </xf>
    <xf numFmtId="0" fontId="7" fillId="0" borderId="0" xfId="48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4" fontId="12" fillId="0" borderId="13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4" fontId="8" fillId="0" borderId="13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9" fontId="8" fillId="0" borderId="13" xfId="0" applyNumberFormat="1" applyFont="1" applyFill="1" applyBorder="1" applyAlignment="1" applyProtection="1">
      <alignment horizontal="center" vertical="center" wrapText="1"/>
    </xf>
    <xf numFmtId="57" fontId="8" fillId="0" borderId="13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9" xfId="0" applyFont="1" applyFill="1" applyBorder="1" applyAlignment="1">
      <alignment vertical="center" wrapText="1"/>
    </xf>
    <xf numFmtId="0" fontId="8" fillId="0" borderId="13" xfId="0" applyNumberFormat="1" applyFont="1" applyFill="1" applyBorder="1" applyAlignment="1" applyProtection="1">
      <alignment horizontal="center" vertical="center" wrapText="1"/>
    </xf>
    <xf numFmtId="9" fontId="8" fillId="0" borderId="13" xfId="0" applyNumberFormat="1" applyFont="1" applyFill="1" applyBorder="1" applyAlignment="1">
      <alignment horizontal="center" vertical="center" wrapText="1"/>
    </xf>
    <xf numFmtId="0" fontId="4" fillId="0" borderId="0" xfId="48" applyFont="1" applyFill="1" applyAlignment="1">
      <alignment horizontal="left" vertical="center"/>
    </xf>
    <xf numFmtId="0" fontId="13" fillId="0" borderId="0" xfId="48" applyFont="1" applyFill="1" applyBorder="1" applyAlignment="1">
      <alignment vertical="center"/>
    </xf>
    <xf numFmtId="0" fontId="0" fillId="0" borderId="0" xfId="48" applyFont="1" applyFill="1" applyAlignment="1">
      <alignment horizontal="right" vertical="center"/>
    </xf>
    <xf numFmtId="0" fontId="0" fillId="0" borderId="0" xfId="48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0" fillId="0" borderId="0" xfId="48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right" vertical="center" wrapText="1"/>
    </xf>
    <xf numFmtId="0" fontId="0" fillId="0" borderId="20" xfId="0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>
      <alignment vertical="center"/>
    </xf>
    <xf numFmtId="0" fontId="0" fillId="0" borderId="2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righ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right" vertical="center"/>
    </xf>
    <xf numFmtId="176" fontId="0" fillId="0" borderId="19" xfId="0" applyNumberFormat="1" applyFill="1" applyBorder="1" applyAlignment="1">
      <alignment horizontal="right" vertical="center"/>
    </xf>
    <xf numFmtId="176" fontId="0" fillId="0" borderId="13" xfId="0" applyNumberFormat="1" applyFill="1" applyBorder="1" applyAlignment="1">
      <alignment horizontal="right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right" vertical="center" wrapText="1"/>
    </xf>
    <xf numFmtId="0" fontId="0" fillId="0" borderId="20" xfId="0" applyFont="1" applyBorder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>
      <alignment vertical="center"/>
    </xf>
    <xf numFmtId="176" fontId="16" fillId="0" borderId="1" xfId="0" applyNumberFormat="1" applyFont="1" applyFill="1" applyBorder="1" applyAlignment="1"/>
    <xf numFmtId="176" fontId="8" fillId="0" borderId="1" xfId="0" applyNumberFormat="1" applyFont="1" applyFill="1" applyBorder="1" applyAlignment="1"/>
    <xf numFmtId="176" fontId="17" fillId="0" borderId="1" xfId="0" applyNumberFormat="1" applyFont="1" applyFill="1" applyBorder="1" applyAlignment="1"/>
    <xf numFmtId="0" fontId="0" fillId="0" borderId="0" xfId="0" applyBorder="1">
      <alignment vertical="center"/>
    </xf>
    <xf numFmtId="0" fontId="16" fillId="0" borderId="1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4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8" fillId="0" borderId="5" xfId="0" applyFont="1" applyFill="1" applyBorder="1" applyAlignment="1" applyProtection="1">
      <alignment horizontal="center" vertical="center" wrapText="1"/>
    </xf>
    <xf numFmtId="0" fontId="18" fillId="0" borderId="22" xfId="0" applyFont="1" applyFill="1" applyBorder="1" applyAlignment="1" applyProtection="1">
      <alignment horizontal="center" vertical="center" wrapText="1"/>
    </xf>
    <xf numFmtId="0" fontId="18" fillId="0" borderId="23" xfId="0" applyFont="1" applyFill="1" applyBorder="1" applyAlignment="1" applyProtection="1">
      <alignment horizontal="center" vertical="center" wrapText="1"/>
    </xf>
    <xf numFmtId="0" fontId="18" fillId="0" borderId="9" xfId="0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 wrapText="1"/>
    </xf>
    <xf numFmtId="0" fontId="18" fillId="0" borderId="24" xfId="0" applyFont="1" applyFill="1" applyBorder="1" applyAlignment="1" applyProtection="1">
      <alignment horizontal="center" vertical="center" wrapText="1"/>
    </xf>
    <xf numFmtId="0" fontId="18" fillId="0" borderId="3" xfId="0" applyFont="1" applyFill="1" applyBorder="1" applyAlignment="1" applyProtection="1">
      <alignment horizontal="center" vertical="center" wrapText="1"/>
    </xf>
    <xf numFmtId="177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4" fontId="7" fillId="0" borderId="3" xfId="0" applyNumberFormat="1" applyFont="1" applyFill="1" applyBorder="1" applyAlignment="1" applyProtection="1">
      <alignment horizontal="right" vertical="center" wrapText="1"/>
    </xf>
    <xf numFmtId="4" fontId="7" fillId="0" borderId="3" xfId="0" applyNumberFormat="1" applyFont="1" applyFill="1" applyBorder="1" applyAlignment="1" applyProtection="1">
      <alignment horizontal="right" wrapText="1"/>
    </xf>
    <xf numFmtId="0" fontId="8" fillId="0" borderId="25" xfId="0" applyNumberFormat="1" applyFont="1" applyFill="1" applyBorder="1" applyAlignment="1" applyProtection="1">
      <alignment horizontal="left" vertical="center" wrapText="1"/>
    </xf>
    <xf numFmtId="0" fontId="8" fillId="0" borderId="25" xfId="0" applyFont="1" applyFill="1" applyBorder="1" applyAlignment="1" applyProtection="1">
      <alignment horizontal="left" vertical="center" wrapText="1"/>
    </xf>
    <xf numFmtId="176" fontId="8" fillId="0" borderId="1" xfId="0" applyNumberFormat="1" applyFont="1" applyBorder="1">
      <alignment vertical="center"/>
    </xf>
    <xf numFmtId="4" fontId="8" fillId="0" borderId="3" xfId="0" applyNumberFormat="1" applyFont="1" applyFill="1" applyBorder="1" applyAlignment="1" applyProtection="1">
      <alignment horizontal="right" wrapText="1"/>
    </xf>
    <xf numFmtId="0" fontId="8" fillId="0" borderId="26" xfId="0" applyNumberFormat="1" applyFont="1" applyFill="1" applyBorder="1" applyAlignment="1" applyProtection="1">
      <alignment horizontal="left" vertical="center" wrapText="1"/>
    </xf>
    <xf numFmtId="0" fontId="8" fillId="0" borderId="26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176" fontId="8" fillId="0" borderId="1" xfId="0" applyNumberFormat="1" applyFont="1" applyBorder="1" applyAlignment="1">
      <alignment horizontal="right"/>
    </xf>
    <xf numFmtId="0" fontId="0" fillId="0" borderId="27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right"/>
    </xf>
    <xf numFmtId="4" fontId="0" fillId="0" borderId="3" xfId="0" applyNumberFormat="1" applyFont="1" applyFill="1" applyBorder="1" applyAlignment="1" applyProtection="1">
      <alignment horizontal="right" wrapText="1"/>
    </xf>
    <xf numFmtId="10" fontId="0" fillId="0" borderId="1" xfId="0" applyNumberFormat="1" applyFont="1" applyBorder="1" applyAlignment="1">
      <alignment horizontal="right"/>
    </xf>
    <xf numFmtId="49" fontId="6" fillId="0" borderId="13" xfId="0" applyNumberFormat="1" applyFont="1" applyFill="1" applyBorder="1" applyAlignment="1" applyProtection="1">
      <alignment horizontal="left" vertical="center"/>
    </xf>
    <xf numFmtId="176" fontId="0" fillId="0" borderId="1" xfId="0" applyNumberFormat="1" applyFont="1" applyBorder="1" applyAlignment="1">
      <alignment vertical="center"/>
    </xf>
    <xf numFmtId="176" fontId="0" fillId="0" borderId="1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49" fontId="0" fillId="0" borderId="3" xfId="0" applyNumberFormat="1" applyFont="1" applyFill="1" applyBorder="1" applyAlignment="1" applyProtection="1">
      <alignment horizontal="left" vertical="center"/>
    </xf>
    <xf numFmtId="176" fontId="8" fillId="0" borderId="1" xfId="0" applyNumberFormat="1" applyFont="1" applyFill="1" applyBorder="1">
      <alignment vertical="center"/>
    </xf>
    <xf numFmtId="0" fontId="0" fillId="0" borderId="3" xfId="0" applyFont="1" applyFill="1" applyBorder="1" applyAlignment="1" applyProtection="1">
      <alignment vertical="center"/>
    </xf>
    <xf numFmtId="0" fontId="0" fillId="0" borderId="3" xfId="0" applyFont="1" applyFill="1" applyBorder="1" applyAlignment="1" applyProtection="1">
      <alignment horizontal="left" vertical="center" wrapText="1"/>
    </xf>
    <xf numFmtId="0" fontId="0" fillId="0" borderId="20" xfId="0" applyFont="1" applyBorder="1" applyAlignment="1">
      <alignment horizontal="left" vertical="center" wrapText="1"/>
    </xf>
    <xf numFmtId="0" fontId="0" fillId="0" borderId="20" xfId="0" applyFont="1" applyBorder="1" applyAlignment="1">
      <alignment horizontal="right" vertical="center" wrapText="1"/>
    </xf>
    <xf numFmtId="0" fontId="19" fillId="0" borderId="13" xfId="0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8" fillId="0" borderId="29" xfId="0" applyFont="1" applyFill="1" applyBorder="1" applyAlignment="1" applyProtection="1">
      <alignment horizontal="left" vertical="center" wrapText="1"/>
    </xf>
    <xf numFmtId="176" fontId="8" fillId="0" borderId="1" xfId="0" applyNumberFormat="1" applyFont="1" applyBorder="1" applyAlignment="1"/>
    <xf numFmtId="178" fontId="8" fillId="0" borderId="1" xfId="0" applyNumberFormat="1" applyFont="1" applyBorder="1" applyAlignment="1">
      <alignment horizontal="right"/>
    </xf>
    <xf numFmtId="0" fontId="8" fillId="0" borderId="30" xfId="0" applyFont="1" applyFill="1" applyBorder="1" applyAlignment="1" applyProtection="1">
      <alignment horizontal="left" vertical="center" wrapText="1"/>
    </xf>
    <xf numFmtId="0" fontId="0" fillId="0" borderId="6" xfId="0" applyBorder="1">
      <alignment vertical="center"/>
    </xf>
    <xf numFmtId="0" fontId="8" fillId="0" borderId="27" xfId="0" applyFont="1" applyBorder="1">
      <alignment vertical="center"/>
    </xf>
    <xf numFmtId="0" fontId="8" fillId="0" borderId="1" xfId="0" applyFont="1" applyBorder="1">
      <alignment vertical="center"/>
    </xf>
    <xf numFmtId="0" fontId="7" fillId="0" borderId="0" xfId="0" applyFont="1">
      <alignment vertical="center"/>
    </xf>
    <xf numFmtId="0" fontId="0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Font="1" applyBorder="1" applyAlignment="1">
      <alignment horizontal="center" vertical="center" wrapText="1"/>
    </xf>
    <xf numFmtId="176" fontId="7" fillId="0" borderId="1" xfId="0" applyNumberFormat="1" applyFont="1" applyBorder="1" applyAlignment="1"/>
    <xf numFmtId="176" fontId="7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8" fillId="0" borderId="6" xfId="0" applyNumberFormat="1" applyFont="1" applyBorder="1" applyAlignment="1"/>
    <xf numFmtId="176" fontId="0" fillId="0" borderId="6" xfId="0" applyNumberFormat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horizontal="left" vertical="center" wrapText="1"/>
    </xf>
    <xf numFmtId="176" fontId="17" fillId="0" borderId="0" xfId="0" applyNumberFormat="1" applyFont="1" applyAlignment="1"/>
    <xf numFmtId="176" fontId="0" fillId="0" borderId="0" xfId="0" applyNumberFormat="1" applyAlignment="1">
      <alignment horizontal="center" vertical="center"/>
    </xf>
    <xf numFmtId="0" fontId="0" fillId="0" borderId="20" xfId="0" applyFont="1" applyBorder="1" applyAlignment="1">
      <alignment horizontal="right" vertical="center"/>
    </xf>
    <xf numFmtId="0" fontId="0" fillId="0" borderId="0" xfId="0" applyFont="1" applyAlignment="1">
      <alignment horizontal="left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8" fillId="0" borderId="3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vertical="center"/>
    </xf>
    <xf numFmtId="4" fontId="0" fillId="0" borderId="3" xfId="0" applyNumberFormat="1" applyFont="1" applyFill="1" applyBorder="1" applyAlignment="1" applyProtection="1">
      <alignment horizontal="right" vertical="center"/>
    </xf>
    <xf numFmtId="176" fontId="0" fillId="0" borderId="1" xfId="0" applyNumberFormat="1" applyFont="1" applyFill="1" applyBorder="1" applyAlignment="1">
      <alignment vertical="center"/>
    </xf>
    <xf numFmtId="4" fontId="8" fillId="0" borderId="3" xfId="0" applyNumberFormat="1" applyFont="1" applyFill="1" applyBorder="1" applyAlignment="1" applyProtection="1">
      <alignment horizontal="right" vertical="center"/>
    </xf>
    <xf numFmtId="4" fontId="0" fillId="0" borderId="3" xfId="0" applyNumberFormat="1" applyFont="1" applyFill="1" applyBorder="1" applyAlignment="1" applyProtection="1">
      <alignment horizontal="right"/>
    </xf>
    <xf numFmtId="176" fontId="0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常规_71C51E4CC0F946D28F2ADAAF265FCF2B" xfId="48"/>
    <cellStyle name="60% - 强调文字颜色 6" xfId="49" builtinId="52"/>
    <cellStyle name="常规_专项绩效目标表" xfId="50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8"/>
  <sheetViews>
    <sheetView zoomScale="140" zoomScaleNormal="140" zoomScaleSheetLayoutView="60" workbookViewId="0">
      <selection activeCell="D24" sqref="D24"/>
    </sheetView>
  </sheetViews>
  <sheetFormatPr defaultColWidth="9" defaultRowHeight="13.5" outlineLevelCol="5"/>
  <cols>
    <col min="1" max="1" width="34.625" customWidth="1"/>
    <col min="2" max="2" width="13.5" customWidth="1"/>
    <col min="3" max="3" width="34.625" customWidth="1"/>
    <col min="4" max="4" width="13.875" customWidth="1"/>
    <col min="5" max="5" width="36.625" customWidth="1"/>
    <col min="6" max="6" width="13.875" customWidth="1"/>
  </cols>
  <sheetData>
    <row r="1" ht="40" customHeight="1" spans="1:6">
      <c r="A1" s="77" t="s">
        <v>0</v>
      </c>
      <c r="B1" s="77"/>
      <c r="C1" s="77"/>
      <c r="D1" s="77"/>
      <c r="E1" s="77"/>
      <c r="F1" s="77"/>
    </row>
    <row r="2" ht="15" customHeight="1" spans="1:6">
      <c r="A2" s="89"/>
      <c r="B2" s="89"/>
      <c r="C2" s="89"/>
      <c r="D2" s="78"/>
      <c r="F2" s="79" t="s">
        <v>1</v>
      </c>
    </row>
    <row r="3" ht="15" customHeight="1" spans="1:6">
      <c r="A3" s="181" t="s">
        <v>2</v>
      </c>
      <c r="B3" s="181"/>
      <c r="C3" s="181"/>
      <c r="D3" s="181"/>
      <c r="E3" s="181"/>
      <c r="F3" s="92" t="s">
        <v>3</v>
      </c>
    </row>
    <row r="4" ht="19.5" customHeight="1" spans="1:6">
      <c r="A4" s="94" t="s">
        <v>4</v>
      </c>
      <c r="B4" s="94"/>
      <c r="C4" s="182" t="s">
        <v>5</v>
      </c>
      <c r="D4" s="183"/>
      <c r="E4" s="183"/>
      <c r="F4" s="184"/>
    </row>
    <row r="5" s="76" customFormat="1" ht="21" customHeight="1" spans="1:6">
      <c r="A5" s="84" t="s">
        <v>6</v>
      </c>
      <c r="B5" s="84" t="s">
        <v>7</v>
      </c>
      <c r="C5" s="84" t="s">
        <v>8</v>
      </c>
      <c r="D5" s="84" t="s">
        <v>7</v>
      </c>
      <c r="E5" s="185" t="s">
        <v>9</v>
      </c>
      <c r="F5" s="120" t="s">
        <v>7</v>
      </c>
    </row>
    <row r="6" customHeight="1" spans="1:6">
      <c r="A6" s="186" t="s">
        <v>10</v>
      </c>
      <c r="B6" s="187">
        <v>2072.55</v>
      </c>
      <c r="C6" s="152" t="s">
        <v>11</v>
      </c>
      <c r="D6" s="149"/>
      <c r="E6" s="152" t="s">
        <v>12</v>
      </c>
      <c r="F6" s="187">
        <f>SUM(F7:F9)</f>
        <v>1952.55</v>
      </c>
    </row>
    <row r="7" customHeight="1" spans="1:6">
      <c r="A7" s="186" t="s">
        <v>13</v>
      </c>
      <c r="B7" s="148"/>
      <c r="C7" s="152" t="s">
        <v>14</v>
      </c>
      <c r="D7" s="149"/>
      <c r="E7" s="152" t="s">
        <v>15</v>
      </c>
      <c r="F7" s="187">
        <v>1947.17</v>
      </c>
    </row>
    <row r="8" customHeight="1" spans="1:6">
      <c r="A8" s="186" t="s">
        <v>16</v>
      </c>
      <c r="B8" s="148"/>
      <c r="C8" s="152" t="s">
        <v>17</v>
      </c>
      <c r="D8" s="188"/>
      <c r="E8" s="152" t="s">
        <v>18</v>
      </c>
      <c r="F8" s="187"/>
    </row>
    <row r="9" customHeight="1" spans="1:6">
      <c r="A9" s="186" t="s">
        <v>19</v>
      </c>
      <c r="B9" s="148"/>
      <c r="C9" s="152" t="s">
        <v>20</v>
      </c>
      <c r="D9" s="149"/>
      <c r="E9" s="152" t="s">
        <v>21</v>
      </c>
      <c r="F9" s="187">
        <v>5.38</v>
      </c>
    </row>
    <row r="10" customHeight="1" spans="1:6">
      <c r="A10" s="186" t="s">
        <v>22</v>
      </c>
      <c r="B10" s="148"/>
      <c r="C10" s="152" t="s">
        <v>23</v>
      </c>
      <c r="D10" s="149"/>
      <c r="E10" s="152" t="s">
        <v>24</v>
      </c>
      <c r="F10" s="187">
        <v>120</v>
      </c>
    </row>
    <row r="11" customHeight="1" spans="1:6">
      <c r="A11" s="186" t="s">
        <v>25</v>
      </c>
      <c r="B11" s="148"/>
      <c r="C11" s="152" t="s">
        <v>26</v>
      </c>
      <c r="D11" s="149"/>
      <c r="E11" s="152" t="s">
        <v>27</v>
      </c>
      <c r="F11" s="189">
        <v>120</v>
      </c>
    </row>
    <row r="12" customHeight="1" spans="1:6">
      <c r="A12" s="186" t="s">
        <v>28</v>
      </c>
      <c r="B12" s="148"/>
      <c r="C12" s="152" t="s">
        <v>29</v>
      </c>
      <c r="D12" s="149"/>
      <c r="E12" s="152" t="s">
        <v>30</v>
      </c>
      <c r="F12" s="187"/>
    </row>
    <row r="13" customHeight="1" spans="1:6">
      <c r="A13" s="186" t="s">
        <v>31</v>
      </c>
      <c r="B13" s="148"/>
      <c r="C13" s="152" t="s">
        <v>32</v>
      </c>
      <c r="D13" s="160">
        <v>173.42</v>
      </c>
      <c r="E13" s="152" t="s">
        <v>33</v>
      </c>
      <c r="F13" s="187"/>
    </row>
    <row r="14" customHeight="1" spans="1:6">
      <c r="A14" s="186"/>
      <c r="B14" s="148"/>
      <c r="C14" s="152" t="s">
        <v>34</v>
      </c>
      <c r="D14" s="151">
        <v>1729.51</v>
      </c>
      <c r="E14" s="152" t="s">
        <v>35</v>
      </c>
      <c r="F14" s="187"/>
    </row>
    <row r="15" customHeight="1" spans="1:6">
      <c r="A15" s="186"/>
      <c r="B15" s="148"/>
      <c r="C15" s="152" t="s">
        <v>36</v>
      </c>
      <c r="D15" s="148"/>
      <c r="E15" s="152" t="s">
        <v>37</v>
      </c>
      <c r="F15" s="187"/>
    </row>
    <row r="16" customHeight="1" spans="1:6">
      <c r="A16" s="186"/>
      <c r="B16" s="148"/>
      <c r="C16" s="152" t="s">
        <v>38</v>
      </c>
      <c r="D16" s="148"/>
      <c r="E16" s="152" t="s">
        <v>39</v>
      </c>
      <c r="F16" s="187"/>
    </row>
    <row r="17" customHeight="1" spans="1:6">
      <c r="A17" s="186"/>
      <c r="B17" s="148"/>
      <c r="C17" s="153" t="s">
        <v>40</v>
      </c>
      <c r="D17" s="148"/>
      <c r="E17" s="152" t="s">
        <v>41</v>
      </c>
      <c r="F17" s="187"/>
    </row>
    <row r="18" customHeight="1" spans="1:6">
      <c r="A18" s="186"/>
      <c r="B18" s="148"/>
      <c r="C18" s="153" t="s">
        <v>42</v>
      </c>
      <c r="D18" s="148"/>
      <c r="E18" s="152" t="s">
        <v>43</v>
      </c>
      <c r="F18" s="187"/>
    </row>
    <row r="19" customHeight="1" spans="1:6">
      <c r="A19" s="186"/>
      <c r="B19" s="148"/>
      <c r="C19" s="153" t="s">
        <v>44</v>
      </c>
      <c r="D19" s="148"/>
      <c r="E19" s="152" t="s">
        <v>45</v>
      </c>
      <c r="F19" s="190"/>
    </row>
    <row r="20" customHeight="1" spans="1:6">
      <c r="A20" s="186"/>
      <c r="B20" s="148"/>
      <c r="C20" s="153" t="s">
        <v>46</v>
      </c>
      <c r="D20" s="148"/>
      <c r="E20" s="152" t="s">
        <v>47</v>
      </c>
      <c r="F20" s="190"/>
    </row>
    <row r="21" customHeight="1" spans="1:6">
      <c r="A21" s="186"/>
      <c r="B21" s="148"/>
      <c r="C21" s="153" t="s">
        <v>48</v>
      </c>
      <c r="D21" s="148"/>
      <c r="E21" s="152" t="s">
        <v>49</v>
      </c>
      <c r="F21" s="190"/>
    </row>
    <row r="22" customHeight="1" spans="1:6">
      <c r="A22" s="186"/>
      <c r="B22" s="148"/>
      <c r="C22" s="153" t="s">
        <v>50</v>
      </c>
      <c r="D22" s="148"/>
      <c r="E22" s="152" t="s">
        <v>51</v>
      </c>
      <c r="F22" s="190"/>
    </row>
    <row r="23" customHeight="1" spans="1:6">
      <c r="A23" s="186"/>
      <c r="B23" s="148"/>
      <c r="C23" s="153" t="s">
        <v>52</v>
      </c>
      <c r="D23" s="148"/>
      <c r="E23" s="152"/>
      <c r="F23" s="190"/>
    </row>
    <row r="24" customHeight="1" spans="1:6">
      <c r="A24" s="186"/>
      <c r="B24" s="148"/>
      <c r="C24" s="153" t="s">
        <v>53</v>
      </c>
      <c r="D24" s="148">
        <v>169.62</v>
      </c>
      <c r="E24" s="152"/>
      <c r="F24" s="190"/>
    </row>
    <row r="25" customHeight="1" spans="1:6">
      <c r="A25" s="186"/>
      <c r="B25" s="148"/>
      <c r="C25" s="153" t="s">
        <v>54</v>
      </c>
      <c r="D25" s="148"/>
      <c r="E25" s="152"/>
      <c r="F25" s="190"/>
    </row>
    <row r="26" customHeight="1" spans="1:6">
      <c r="A26" s="186"/>
      <c r="B26" s="148"/>
      <c r="C26" s="153" t="s">
        <v>55</v>
      </c>
      <c r="D26" s="148"/>
      <c r="E26" s="152"/>
      <c r="F26" s="190"/>
    </row>
    <row r="27" customHeight="1" spans="1:6">
      <c r="A27" s="186"/>
      <c r="B27" s="148"/>
      <c r="C27" s="153" t="s">
        <v>56</v>
      </c>
      <c r="D27" s="148"/>
      <c r="E27" s="152"/>
      <c r="F27" s="190"/>
    </row>
    <row r="28" customHeight="1" spans="1:6">
      <c r="A28" s="186"/>
      <c r="B28" s="148"/>
      <c r="C28" s="153" t="s">
        <v>57</v>
      </c>
      <c r="D28" s="148"/>
      <c r="E28" s="152"/>
      <c r="F28" s="190"/>
    </row>
    <row r="29" customHeight="1" spans="1:6">
      <c r="A29" s="86"/>
      <c r="B29" s="148"/>
      <c r="C29" s="153" t="s">
        <v>58</v>
      </c>
      <c r="D29" s="148"/>
      <c r="E29" s="152"/>
      <c r="F29" s="190"/>
    </row>
    <row r="30" customHeight="1" spans="1:6">
      <c r="A30" s="86"/>
      <c r="B30" s="148"/>
      <c r="C30" s="153" t="s">
        <v>59</v>
      </c>
      <c r="D30" s="148"/>
      <c r="E30" s="152"/>
      <c r="F30" s="190"/>
    </row>
    <row r="31" customHeight="1" spans="1:6">
      <c r="A31" s="86"/>
      <c r="B31" s="148"/>
      <c r="C31" s="153" t="s">
        <v>60</v>
      </c>
      <c r="D31" s="148"/>
      <c r="E31" s="152"/>
      <c r="F31" s="190"/>
    </row>
    <row r="32" customHeight="1" spans="1:6">
      <c r="A32" s="86"/>
      <c r="B32" s="148"/>
      <c r="C32" s="153"/>
      <c r="D32" s="148"/>
      <c r="E32" s="152"/>
      <c r="F32" s="190"/>
    </row>
    <row r="33" customHeight="1" spans="1:6">
      <c r="A33" s="86" t="s">
        <v>61</v>
      </c>
      <c r="B33" s="148">
        <f>SUM(B6:B31)</f>
        <v>2072.55</v>
      </c>
      <c r="C33" s="148" t="s">
        <v>62</v>
      </c>
      <c r="D33" s="148">
        <f>SUM(D6:D31)</f>
        <v>2072.55</v>
      </c>
      <c r="E33" s="148" t="s">
        <v>62</v>
      </c>
      <c r="F33" s="148">
        <f>F6+F10+F20+F21+F22</f>
        <v>2072.55</v>
      </c>
    </row>
    <row r="34" customHeight="1" spans="1:6">
      <c r="A34" s="86" t="s">
        <v>63</v>
      </c>
      <c r="B34" s="148"/>
      <c r="C34" s="148" t="s">
        <v>64</v>
      </c>
      <c r="D34" s="148"/>
      <c r="E34" s="148" t="s">
        <v>64</v>
      </c>
      <c r="F34" s="86"/>
    </row>
    <row r="35" customHeight="1" spans="1:6">
      <c r="A35" s="86" t="s">
        <v>65</v>
      </c>
      <c r="B35" s="148"/>
      <c r="C35" s="148"/>
      <c r="D35" s="148"/>
      <c r="E35" s="86"/>
      <c r="F35" s="86"/>
    </row>
    <row r="36" customHeight="1" spans="1:6">
      <c r="A36" s="86"/>
      <c r="B36" s="148"/>
      <c r="C36" s="148"/>
      <c r="D36" s="148"/>
      <c r="E36" s="86"/>
      <c r="F36" s="86"/>
    </row>
    <row r="37" s="76" customFormat="1" customHeight="1" spans="1:6">
      <c r="A37" s="84" t="s">
        <v>66</v>
      </c>
      <c r="B37" s="147">
        <f>SUM(B33:B35)</f>
        <v>2072.55</v>
      </c>
      <c r="C37" s="191" t="s">
        <v>67</v>
      </c>
      <c r="D37" s="147">
        <f>SUM(D33:D34)</f>
        <v>2072.55</v>
      </c>
      <c r="E37" s="191" t="s">
        <v>67</v>
      </c>
      <c r="F37" s="148">
        <f>SUM(F33:F34)</f>
        <v>2072.55</v>
      </c>
    </row>
    <row r="38" customHeight="1" spans="1:6">
      <c r="A38" s="46"/>
      <c r="B38" s="46"/>
      <c r="C38" s="46"/>
      <c r="D38" s="46"/>
      <c r="E38" s="46"/>
      <c r="F38" s="46"/>
    </row>
  </sheetData>
  <mergeCells count="5">
    <mergeCell ref="A1:F1"/>
    <mergeCell ref="A3:E3"/>
    <mergeCell ref="A4:B4"/>
    <mergeCell ref="C4:F4"/>
    <mergeCell ref="A38:F38"/>
  </mergeCells>
  <printOptions horizontalCentered="1"/>
  <pageMargins left="0.700694444444444" right="0.700694444444444" top="0.751388888888889" bottom="0.751388888888889" header="0.298611111111111" footer="0.298611111111111"/>
  <pageSetup paperSize="9" scale="87" orientation="landscape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5"/>
  <sheetViews>
    <sheetView zoomScale="110" zoomScaleNormal="110" topLeftCell="A4" workbookViewId="0">
      <selection activeCell="J7" sqref="J7:J15"/>
    </sheetView>
  </sheetViews>
  <sheetFormatPr defaultColWidth="8" defaultRowHeight="12.75" customHeight="1"/>
  <cols>
    <col min="1" max="1" width="9.375" style="4" customWidth="1"/>
    <col min="2" max="2" width="20.625" style="2" customWidth="1"/>
    <col min="3" max="3" width="9.375" style="2" customWidth="1"/>
    <col min="4" max="4" width="8.625" style="2" customWidth="1"/>
    <col min="5" max="5" width="10.625" style="2" customWidth="1"/>
    <col min="6" max="9" width="8.625" style="2" customWidth="1"/>
    <col min="10" max="10" width="20.625" style="2" customWidth="1"/>
    <col min="11" max="11" width="10.875" style="2" customWidth="1"/>
    <col min="12" max="12" width="19.125" style="2" customWidth="1"/>
    <col min="13" max="13" width="19.125" style="4" customWidth="1"/>
    <col min="14" max="14" width="11.5083333333333" style="4" customWidth="1"/>
    <col min="15" max="15" width="13.9583333333333" style="4" customWidth="1"/>
    <col min="16" max="16" width="11.5083333333333" style="4" customWidth="1"/>
    <col min="17" max="17" width="33.675" style="4" customWidth="1"/>
    <col min="18" max="18" width="47.9333333333333" style="4" customWidth="1"/>
    <col min="19" max="19" width="8.625" style="4" customWidth="1"/>
    <col min="20" max="16384" width="8" style="4"/>
  </cols>
  <sheetData>
    <row r="1" s="1" customFormat="1" ht="60" customHeight="1" spans="1:19">
      <c r="A1" s="5" t="s">
        <v>297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2" customFormat="1" ht="25" customHeight="1" spans="2:19">
      <c r="B2" s="6"/>
      <c r="C2" s="6"/>
      <c r="D2" s="6"/>
      <c r="E2" s="6"/>
      <c r="F2" s="6"/>
      <c r="G2" s="6"/>
      <c r="H2" s="6"/>
      <c r="I2" s="6"/>
      <c r="J2" s="6"/>
      <c r="K2" s="6"/>
      <c r="L2" s="26"/>
      <c r="Q2" s="40" t="s">
        <v>298</v>
      </c>
      <c r="R2" s="40"/>
      <c r="S2" s="40"/>
    </row>
    <row r="3" s="2" customFormat="1" ht="25" customHeight="1" spans="1:19">
      <c r="A3" s="7" t="s">
        <v>234</v>
      </c>
      <c r="B3" s="8"/>
      <c r="C3" s="8"/>
      <c r="D3" s="8"/>
      <c r="E3" s="8"/>
      <c r="F3" s="8"/>
      <c r="G3" s="8"/>
      <c r="H3" s="8"/>
      <c r="I3" s="8"/>
      <c r="J3" s="27"/>
      <c r="K3" s="27"/>
      <c r="L3" s="28"/>
      <c r="Q3" s="40" t="s">
        <v>3</v>
      </c>
      <c r="R3" s="40"/>
      <c r="S3" s="40"/>
    </row>
    <row r="4" s="2" customFormat="1" ht="25" customHeight="1" spans="1:19">
      <c r="A4" s="9" t="s">
        <v>299</v>
      </c>
      <c r="B4" s="10" t="s">
        <v>218</v>
      </c>
      <c r="C4" s="11" t="s">
        <v>300</v>
      </c>
      <c r="D4" s="11"/>
      <c r="E4" s="11"/>
      <c r="F4" s="11"/>
      <c r="G4" s="11"/>
      <c r="H4" s="11"/>
      <c r="I4" s="29"/>
      <c r="J4" s="9" t="s">
        <v>301</v>
      </c>
      <c r="K4" s="9" t="s">
        <v>302</v>
      </c>
      <c r="L4" s="9"/>
      <c r="M4" s="9"/>
      <c r="N4" s="9"/>
      <c r="O4" s="9"/>
      <c r="P4" s="9"/>
      <c r="Q4" s="9"/>
      <c r="R4" s="9"/>
      <c r="S4" s="9"/>
    </row>
    <row r="5" s="2" customFormat="1" ht="25" customHeight="1" spans="1:19">
      <c r="A5" s="9"/>
      <c r="B5" s="10"/>
      <c r="C5" s="11" t="s">
        <v>237</v>
      </c>
      <c r="D5" s="12" t="s">
        <v>303</v>
      </c>
      <c r="E5" s="12"/>
      <c r="F5" s="12"/>
      <c r="G5" s="12"/>
      <c r="H5" s="11" t="s">
        <v>304</v>
      </c>
      <c r="I5" s="29"/>
      <c r="J5" s="9"/>
      <c r="K5" s="9"/>
      <c r="L5" s="9"/>
      <c r="M5" s="9"/>
      <c r="N5" s="9"/>
      <c r="O5" s="9"/>
      <c r="P5" s="9"/>
      <c r="Q5" s="9"/>
      <c r="R5" s="9"/>
      <c r="S5" s="9"/>
    </row>
    <row r="6" s="2" customFormat="1" ht="50" customHeight="1" spans="1:19">
      <c r="A6" s="9"/>
      <c r="B6" s="13"/>
      <c r="C6" s="14"/>
      <c r="D6" s="15" t="s">
        <v>117</v>
      </c>
      <c r="E6" s="15" t="s">
        <v>305</v>
      </c>
      <c r="F6" s="15" t="s">
        <v>306</v>
      </c>
      <c r="G6" s="15" t="s">
        <v>307</v>
      </c>
      <c r="H6" s="15" t="s">
        <v>101</v>
      </c>
      <c r="I6" s="30" t="s">
        <v>102</v>
      </c>
      <c r="J6" s="9"/>
      <c r="K6" s="9" t="s">
        <v>240</v>
      </c>
      <c r="L6" s="9" t="s">
        <v>241</v>
      </c>
      <c r="M6" s="9" t="s">
        <v>242</v>
      </c>
      <c r="N6" s="9" t="s">
        <v>247</v>
      </c>
      <c r="O6" s="9" t="s">
        <v>243</v>
      </c>
      <c r="P6" s="9" t="s">
        <v>308</v>
      </c>
      <c r="Q6" s="9" t="s">
        <v>309</v>
      </c>
      <c r="R6" s="9" t="s">
        <v>310</v>
      </c>
      <c r="S6" s="9" t="s">
        <v>248</v>
      </c>
    </row>
    <row r="7" s="2" customFormat="1" ht="50" customHeight="1" spans="1:19">
      <c r="A7" s="16">
        <v>307001</v>
      </c>
      <c r="B7" s="17" t="s">
        <v>226</v>
      </c>
      <c r="C7" s="18">
        <v>2072.55</v>
      </c>
      <c r="D7" s="18">
        <v>2072.55</v>
      </c>
      <c r="E7" s="19"/>
      <c r="F7" s="19"/>
      <c r="G7" s="19"/>
      <c r="H7" s="18">
        <v>1952.55</v>
      </c>
      <c r="I7" s="31">
        <v>120</v>
      </c>
      <c r="J7" s="17" t="s">
        <v>311</v>
      </c>
      <c r="K7" s="18" t="s">
        <v>251</v>
      </c>
      <c r="L7" s="18" t="s">
        <v>252</v>
      </c>
      <c r="M7" s="18" t="s">
        <v>312</v>
      </c>
      <c r="N7" s="32" t="s">
        <v>257</v>
      </c>
      <c r="O7" s="18">
        <v>100</v>
      </c>
      <c r="P7" s="33" t="s">
        <v>267</v>
      </c>
      <c r="Q7" s="18" t="s">
        <v>313</v>
      </c>
      <c r="R7" s="18" t="s">
        <v>314</v>
      </c>
      <c r="S7" s="18" t="s">
        <v>315</v>
      </c>
    </row>
    <row r="8" s="3" customFormat="1" ht="81" customHeight="1" spans="1:19">
      <c r="A8" s="20"/>
      <c r="B8" s="17"/>
      <c r="C8" s="21"/>
      <c r="D8" s="21"/>
      <c r="E8" s="22"/>
      <c r="F8" s="22"/>
      <c r="G8" s="22"/>
      <c r="H8" s="21"/>
      <c r="I8" s="34"/>
      <c r="J8" s="17"/>
      <c r="K8" s="18" t="s">
        <v>258</v>
      </c>
      <c r="L8" s="17" t="s">
        <v>259</v>
      </c>
      <c r="M8" s="35" t="s">
        <v>316</v>
      </c>
      <c r="N8" s="32" t="s">
        <v>263</v>
      </c>
      <c r="O8" s="35">
        <v>95</v>
      </c>
      <c r="P8" s="33" t="s">
        <v>267</v>
      </c>
      <c r="Q8" s="35" t="s">
        <v>317</v>
      </c>
      <c r="R8" s="41" t="s">
        <v>318</v>
      </c>
      <c r="S8" s="18" t="s">
        <v>319</v>
      </c>
    </row>
    <row r="9" s="3" customFormat="1" ht="67" customHeight="1" spans="1:19">
      <c r="A9" s="20"/>
      <c r="B9" s="17"/>
      <c r="C9" s="21"/>
      <c r="D9" s="21"/>
      <c r="E9" s="22"/>
      <c r="F9" s="22"/>
      <c r="G9" s="22"/>
      <c r="H9" s="21"/>
      <c r="I9" s="34"/>
      <c r="J9" s="17"/>
      <c r="K9" s="21"/>
      <c r="L9" s="17" t="s">
        <v>264</v>
      </c>
      <c r="M9" s="35" t="s">
        <v>320</v>
      </c>
      <c r="N9" s="32" t="s">
        <v>263</v>
      </c>
      <c r="O9" s="35">
        <v>100</v>
      </c>
      <c r="P9" s="33" t="s">
        <v>267</v>
      </c>
      <c r="Q9" s="41" t="s">
        <v>321</v>
      </c>
      <c r="R9" s="41" t="s">
        <v>322</v>
      </c>
      <c r="S9" s="18" t="s">
        <v>319</v>
      </c>
    </row>
    <row r="10" s="3" customFormat="1" ht="40" customHeight="1" spans="1:19">
      <c r="A10" s="20"/>
      <c r="B10" s="17"/>
      <c r="C10" s="21"/>
      <c r="D10" s="21"/>
      <c r="E10" s="22"/>
      <c r="F10" s="22"/>
      <c r="G10" s="22"/>
      <c r="H10" s="21"/>
      <c r="I10" s="34"/>
      <c r="J10" s="17"/>
      <c r="K10" s="21"/>
      <c r="L10" s="17" t="s">
        <v>268</v>
      </c>
      <c r="M10" s="35" t="s">
        <v>323</v>
      </c>
      <c r="N10" s="36" t="s">
        <v>263</v>
      </c>
      <c r="O10" s="35">
        <v>100</v>
      </c>
      <c r="P10" s="33" t="s">
        <v>267</v>
      </c>
      <c r="Q10" s="35" t="s">
        <v>324</v>
      </c>
      <c r="R10" s="35" t="s">
        <v>325</v>
      </c>
      <c r="S10" s="18" t="s">
        <v>326</v>
      </c>
    </row>
    <row r="11" s="3" customFormat="1" ht="40" customHeight="1" spans="1:19">
      <c r="A11" s="20"/>
      <c r="B11" s="17"/>
      <c r="C11" s="21"/>
      <c r="D11" s="21"/>
      <c r="E11" s="22"/>
      <c r="F11" s="22"/>
      <c r="G11" s="22"/>
      <c r="H11" s="21"/>
      <c r="I11" s="34"/>
      <c r="J11" s="17"/>
      <c r="K11" s="18" t="s">
        <v>273</v>
      </c>
      <c r="L11" s="17" t="s">
        <v>327</v>
      </c>
      <c r="M11" s="35"/>
      <c r="N11" s="35"/>
      <c r="O11" s="35"/>
      <c r="P11" s="35"/>
      <c r="Q11" s="35"/>
      <c r="R11" s="35"/>
      <c r="S11" s="18"/>
    </row>
    <row r="12" s="2" customFormat="1" ht="40" customHeight="1" spans="1:20">
      <c r="A12" s="20"/>
      <c r="B12" s="17"/>
      <c r="C12" s="21"/>
      <c r="D12" s="21"/>
      <c r="E12" s="22"/>
      <c r="F12" s="22"/>
      <c r="G12" s="22"/>
      <c r="H12" s="21"/>
      <c r="I12" s="34"/>
      <c r="J12" s="17"/>
      <c r="K12" s="21"/>
      <c r="L12" s="33" t="s">
        <v>274</v>
      </c>
      <c r="M12" s="37" t="s">
        <v>328</v>
      </c>
      <c r="N12" s="37" t="s">
        <v>272</v>
      </c>
      <c r="O12" s="37" t="s">
        <v>329</v>
      </c>
      <c r="P12" s="37" t="s">
        <v>230</v>
      </c>
      <c r="Q12" s="37" t="s">
        <v>330</v>
      </c>
      <c r="R12" s="39" t="s">
        <v>331</v>
      </c>
      <c r="S12" s="18" t="s">
        <v>332</v>
      </c>
      <c r="T12" s="42"/>
    </row>
    <row r="13" s="2" customFormat="1" ht="40" customHeight="1" spans="1:20">
      <c r="A13" s="20"/>
      <c r="B13" s="17"/>
      <c r="C13" s="21"/>
      <c r="D13" s="21"/>
      <c r="E13" s="22"/>
      <c r="F13" s="22"/>
      <c r="G13" s="22"/>
      <c r="H13" s="21"/>
      <c r="I13" s="34"/>
      <c r="J13" s="17"/>
      <c r="K13" s="21"/>
      <c r="L13" s="33" t="s">
        <v>333</v>
      </c>
      <c r="M13" s="37" t="s">
        <v>334</v>
      </c>
      <c r="N13" s="32" t="s">
        <v>263</v>
      </c>
      <c r="O13" s="35">
        <v>100</v>
      </c>
      <c r="P13" s="33" t="s">
        <v>267</v>
      </c>
      <c r="Q13" s="37" t="s">
        <v>335</v>
      </c>
      <c r="R13" s="43" t="s">
        <v>336</v>
      </c>
      <c r="S13" s="18" t="s">
        <v>337</v>
      </c>
      <c r="T13" s="42"/>
    </row>
    <row r="14" s="2" customFormat="1" ht="40" customHeight="1" spans="1:20">
      <c r="A14" s="20"/>
      <c r="B14" s="17"/>
      <c r="C14" s="21"/>
      <c r="D14" s="21"/>
      <c r="E14" s="22"/>
      <c r="F14" s="22"/>
      <c r="G14" s="22"/>
      <c r="H14" s="21"/>
      <c r="I14" s="34"/>
      <c r="J14" s="17"/>
      <c r="K14" s="24"/>
      <c r="L14" s="33" t="s">
        <v>338</v>
      </c>
      <c r="M14" s="37" t="s">
        <v>339</v>
      </c>
      <c r="N14" s="37" t="s">
        <v>272</v>
      </c>
      <c r="O14" s="37" t="s">
        <v>340</v>
      </c>
      <c r="P14" s="37" t="s">
        <v>230</v>
      </c>
      <c r="Q14" s="37" t="s">
        <v>341</v>
      </c>
      <c r="R14" s="37" t="s">
        <v>342</v>
      </c>
      <c r="S14" s="18" t="s">
        <v>337</v>
      </c>
      <c r="T14" s="42"/>
    </row>
    <row r="15" ht="60" customHeight="1" spans="1:20">
      <c r="A15" s="23"/>
      <c r="B15" s="17"/>
      <c r="C15" s="24"/>
      <c r="D15" s="24"/>
      <c r="E15" s="25"/>
      <c r="F15" s="25"/>
      <c r="G15" s="25"/>
      <c r="H15" s="24"/>
      <c r="I15" s="38"/>
      <c r="J15" s="17"/>
      <c r="K15" s="33" t="s">
        <v>278</v>
      </c>
      <c r="L15" s="33" t="s">
        <v>279</v>
      </c>
      <c r="M15" s="39" t="s">
        <v>343</v>
      </c>
      <c r="N15" s="37" t="s">
        <v>263</v>
      </c>
      <c r="O15" s="37">
        <v>95</v>
      </c>
      <c r="P15" s="37" t="s">
        <v>267</v>
      </c>
      <c r="Q15" s="37" t="s">
        <v>344</v>
      </c>
      <c r="R15" s="39" t="s">
        <v>345</v>
      </c>
      <c r="S15" s="17" t="s">
        <v>326</v>
      </c>
      <c r="T15" s="44"/>
    </row>
  </sheetData>
  <mergeCells count="24">
    <mergeCell ref="A1:S1"/>
    <mergeCell ref="Q2:S2"/>
    <mergeCell ref="A3:I3"/>
    <mergeCell ref="Q3:S3"/>
    <mergeCell ref="C4:I4"/>
    <mergeCell ref="D5:G5"/>
    <mergeCell ref="H5:I5"/>
    <mergeCell ref="A4:A6"/>
    <mergeCell ref="A7:A15"/>
    <mergeCell ref="B4:B6"/>
    <mergeCell ref="B7:B15"/>
    <mergeCell ref="C5:C6"/>
    <mergeCell ref="C7:C15"/>
    <mergeCell ref="D7:D15"/>
    <mergeCell ref="E7:E15"/>
    <mergeCell ref="F7:F15"/>
    <mergeCell ref="G7:G15"/>
    <mergeCell ref="H7:H15"/>
    <mergeCell ref="I7:I15"/>
    <mergeCell ref="J4:J6"/>
    <mergeCell ref="J7:J15"/>
    <mergeCell ref="K8:K10"/>
    <mergeCell ref="K11:K14"/>
    <mergeCell ref="K4:S5"/>
  </mergeCells>
  <printOptions horizontalCentered="1"/>
  <pageMargins left="0.314583333333333" right="0.314583333333333" top="0.314583333333333" bottom="0.156944444444444" header="0.511805555555556" footer="0.511805555555556"/>
  <pageSetup paperSize="9" scale="4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zoomScale="140" zoomScaleNormal="140" zoomScaleSheetLayoutView="60" topLeftCell="A3" workbookViewId="0">
      <selection activeCell="C11" sqref="C11"/>
    </sheetView>
  </sheetViews>
  <sheetFormatPr defaultColWidth="9" defaultRowHeight="13.5"/>
  <cols>
    <col min="1" max="1" width="10.625" customWidth="1"/>
    <col min="2" max="2" width="35.625" customWidth="1"/>
    <col min="3" max="14" width="10.625" customWidth="1"/>
  </cols>
  <sheetData>
    <row r="1" ht="40" customHeight="1" spans="1:14">
      <c r="A1" s="77" t="s">
        <v>68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ht="15" customHeight="1" spans="1:14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79" t="s">
        <v>69</v>
      </c>
      <c r="N2" s="79"/>
    </row>
    <row r="3" ht="15" customHeight="1" spans="1:14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80" t="s">
        <v>3</v>
      </c>
      <c r="N3" s="180"/>
    </row>
    <row r="4" ht="30" customHeight="1" spans="1:14">
      <c r="A4" s="94" t="s">
        <v>70</v>
      </c>
      <c r="B4" s="94"/>
      <c r="C4" s="83" t="s">
        <v>71</v>
      </c>
      <c r="D4" s="83" t="s">
        <v>65</v>
      </c>
      <c r="E4" s="83" t="s">
        <v>72</v>
      </c>
      <c r="F4" s="83" t="s">
        <v>73</v>
      </c>
      <c r="G4" s="120" t="s">
        <v>74</v>
      </c>
      <c r="H4" s="167" t="s">
        <v>75</v>
      </c>
      <c r="I4" s="83" t="s">
        <v>76</v>
      </c>
      <c r="J4" s="83"/>
      <c r="K4" s="141" t="s">
        <v>77</v>
      </c>
      <c r="L4" s="141" t="s">
        <v>78</v>
      </c>
      <c r="M4" s="93" t="s">
        <v>79</v>
      </c>
      <c r="N4" s="93" t="s">
        <v>63</v>
      </c>
    </row>
    <row r="5" s="76" customFormat="1" ht="30" customHeight="1" spans="1:14">
      <c r="A5" s="168" t="s">
        <v>80</v>
      </c>
      <c r="B5" s="168" t="s">
        <v>81</v>
      </c>
      <c r="C5" s="83"/>
      <c r="D5" s="83"/>
      <c r="E5" s="83"/>
      <c r="F5" s="83"/>
      <c r="G5" s="120"/>
      <c r="H5" s="169"/>
      <c r="I5" s="84" t="s">
        <v>82</v>
      </c>
      <c r="J5" s="83" t="s">
        <v>83</v>
      </c>
      <c r="K5" s="142"/>
      <c r="L5" s="142"/>
      <c r="M5" s="96"/>
      <c r="N5" s="96"/>
    </row>
    <row r="6" s="166" customFormat="1" ht="20" customHeight="1" spans="1:14">
      <c r="A6" s="72"/>
      <c r="B6" s="51" t="s">
        <v>71</v>
      </c>
      <c r="C6" s="170">
        <f>C7+C12+C19</f>
        <v>2072.55</v>
      </c>
      <c r="D6" s="170"/>
      <c r="E6" s="170">
        <f>E7+E12+E19</f>
        <v>2072.55</v>
      </c>
      <c r="F6" s="171"/>
      <c r="G6" s="171"/>
      <c r="H6" s="171"/>
      <c r="I6" s="171"/>
      <c r="J6" s="171"/>
      <c r="K6" s="171"/>
      <c r="L6" s="171"/>
      <c r="M6" s="171"/>
      <c r="N6" s="171"/>
    </row>
    <row r="7" ht="20" customHeight="1" spans="1:14">
      <c r="A7" s="130">
        <v>208</v>
      </c>
      <c r="B7" s="131" t="s">
        <v>84</v>
      </c>
      <c r="C7" s="160">
        <f>E7</f>
        <v>173.42</v>
      </c>
      <c r="D7" s="160"/>
      <c r="E7" s="160">
        <f>E8+E10</f>
        <v>173.42</v>
      </c>
      <c r="F7" s="172"/>
      <c r="G7" s="172"/>
      <c r="H7" s="172"/>
      <c r="I7" s="172"/>
      <c r="J7" s="172"/>
      <c r="K7" s="172"/>
      <c r="L7" s="172"/>
      <c r="M7" s="172"/>
      <c r="N7" s="172"/>
    </row>
    <row r="8" ht="20" customHeight="1" spans="1:14">
      <c r="A8" s="130">
        <v>20805</v>
      </c>
      <c r="B8" s="131" t="s">
        <v>85</v>
      </c>
      <c r="C8" s="160">
        <f t="shared" ref="C8:C21" si="0">E8</f>
        <v>144.67</v>
      </c>
      <c r="D8" s="160"/>
      <c r="E8" s="160">
        <v>144.67</v>
      </c>
      <c r="F8" s="172"/>
      <c r="G8" s="172"/>
      <c r="H8" s="172"/>
      <c r="I8" s="172"/>
      <c r="J8" s="172"/>
      <c r="K8" s="172"/>
      <c r="L8" s="172"/>
      <c r="M8" s="172"/>
      <c r="N8" s="172"/>
    </row>
    <row r="9" ht="20" customHeight="1" spans="1:14">
      <c r="A9" s="130">
        <v>2080505</v>
      </c>
      <c r="B9" s="131" t="s">
        <v>86</v>
      </c>
      <c r="C9" s="160">
        <f t="shared" si="0"/>
        <v>144.67</v>
      </c>
      <c r="D9" s="160"/>
      <c r="E9" s="160">
        <v>144.67</v>
      </c>
      <c r="F9" s="172"/>
      <c r="G9" s="172"/>
      <c r="H9" s="172"/>
      <c r="I9" s="172"/>
      <c r="J9" s="172"/>
      <c r="K9" s="172"/>
      <c r="L9" s="172"/>
      <c r="M9" s="172"/>
      <c r="N9" s="172"/>
    </row>
    <row r="10" ht="20" customHeight="1" spans="1:14">
      <c r="A10" s="130">
        <v>20899</v>
      </c>
      <c r="B10" s="131" t="s">
        <v>87</v>
      </c>
      <c r="C10" s="160">
        <f t="shared" si="0"/>
        <v>28.75</v>
      </c>
      <c r="D10" s="160"/>
      <c r="E10" s="160">
        <v>28.75</v>
      </c>
      <c r="F10" s="172"/>
      <c r="G10" s="172"/>
      <c r="H10" s="172"/>
      <c r="I10" s="172"/>
      <c r="J10" s="172"/>
      <c r="K10" s="172"/>
      <c r="L10" s="172"/>
      <c r="M10" s="172"/>
      <c r="N10" s="172"/>
    </row>
    <row r="11" ht="20" customHeight="1" spans="1:14">
      <c r="A11" s="130">
        <v>2089999</v>
      </c>
      <c r="B11" s="131" t="s">
        <v>88</v>
      </c>
      <c r="C11" s="160">
        <f t="shared" si="0"/>
        <v>28.75</v>
      </c>
      <c r="D11" s="160"/>
      <c r="E11" s="160">
        <v>28.75</v>
      </c>
      <c r="F11" s="172"/>
      <c r="G11" s="172"/>
      <c r="H11" s="172"/>
      <c r="I11" s="172"/>
      <c r="J11" s="172"/>
      <c r="K11" s="172"/>
      <c r="L11" s="172"/>
      <c r="M11" s="172"/>
      <c r="N11" s="172"/>
    </row>
    <row r="12" ht="20" customHeight="1" spans="1:14">
      <c r="A12" s="130">
        <v>210</v>
      </c>
      <c r="B12" s="131" t="s">
        <v>89</v>
      </c>
      <c r="C12" s="160">
        <f t="shared" si="0"/>
        <v>1729.51</v>
      </c>
      <c r="D12" s="160"/>
      <c r="E12" s="160">
        <f>E13+E17</f>
        <v>1729.51</v>
      </c>
      <c r="F12" s="172"/>
      <c r="G12" s="172"/>
      <c r="H12" s="172"/>
      <c r="I12" s="172"/>
      <c r="J12" s="172"/>
      <c r="K12" s="172"/>
      <c r="L12" s="172"/>
      <c r="M12" s="172"/>
      <c r="N12" s="172"/>
    </row>
    <row r="13" ht="20" customHeight="1" spans="1:14">
      <c r="A13" s="130">
        <v>21004</v>
      </c>
      <c r="B13" s="131" t="s">
        <v>90</v>
      </c>
      <c r="C13" s="160">
        <f t="shared" si="0"/>
        <v>1633.68</v>
      </c>
      <c r="D13" s="160"/>
      <c r="E13" s="160">
        <f>E14+E15+E16</f>
        <v>1633.68</v>
      </c>
      <c r="F13" s="172"/>
      <c r="G13" s="172"/>
      <c r="H13" s="172"/>
      <c r="I13" s="172"/>
      <c r="J13" s="172"/>
      <c r="K13" s="172"/>
      <c r="L13" s="172"/>
      <c r="M13" s="172"/>
      <c r="N13" s="172"/>
    </row>
    <row r="14" ht="20" customHeight="1" spans="1:14">
      <c r="A14" s="130">
        <v>2100403</v>
      </c>
      <c r="B14" s="131" t="s">
        <v>91</v>
      </c>
      <c r="C14" s="160">
        <f t="shared" si="0"/>
        <v>1513.68</v>
      </c>
      <c r="D14" s="160"/>
      <c r="E14" s="160">
        <v>1513.68</v>
      </c>
      <c r="F14" s="172"/>
      <c r="G14" s="172"/>
      <c r="H14" s="172"/>
      <c r="I14" s="172"/>
      <c r="J14" s="172"/>
      <c r="K14" s="172"/>
      <c r="L14" s="172"/>
      <c r="M14" s="172"/>
      <c r="N14" s="172"/>
    </row>
    <row r="15" ht="20" customHeight="1" spans="1:14">
      <c r="A15" s="130">
        <v>2100409</v>
      </c>
      <c r="B15" s="131" t="s">
        <v>92</v>
      </c>
      <c r="C15" s="160">
        <f t="shared" si="0"/>
        <v>51</v>
      </c>
      <c r="D15" s="160"/>
      <c r="E15" s="160">
        <v>51</v>
      </c>
      <c r="F15" s="172"/>
      <c r="G15" s="172"/>
      <c r="H15" s="172"/>
      <c r="I15" s="172"/>
      <c r="J15" s="172"/>
      <c r="K15" s="172"/>
      <c r="L15" s="172"/>
      <c r="M15" s="172"/>
      <c r="N15" s="172"/>
    </row>
    <row r="16" ht="20" customHeight="1" spans="1:14">
      <c r="A16" s="130">
        <v>2100499</v>
      </c>
      <c r="B16" s="131" t="s">
        <v>93</v>
      </c>
      <c r="C16" s="160">
        <f t="shared" si="0"/>
        <v>69</v>
      </c>
      <c r="D16" s="160"/>
      <c r="E16" s="160">
        <v>69</v>
      </c>
      <c r="F16" s="172"/>
      <c r="G16" s="172"/>
      <c r="H16" s="172"/>
      <c r="I16" s="172"/>
      <c r="J16" s="172"/>
      <c r="K16" s="172"/>
      <c r="L16" s="172"/>
      <c r="M16" s="172"/>
      <c r="N16" s="172"/>
    </row>
    <row r="17" ht="20" customHeight="1" spans="1:14">
      <c r="A17" s="130">
        <v>21011</v>
      </c>
      <c r="B17" s="131" t="s">
        <v>94</v>
      </c>
      <c r="C17" s="160">
        <f t="shared" si="0"/>
        <v>95.83</v>
      </c>
      <c r="D17" s="160"/>
      <c r="E17" s="160">
        <f>E18</f>
        <v>95.83</v>
      </c>
      <c r="F17" s="172"/>
      <c r="G17" s="172"/>
      <c r="H17" s="172"/>
      <c r="I17" s="172"/>
      <c r="J17" s="172"/>
      <c r="K17" s="172"/>
      <c r="L17" s="172"/>
      <c r="M17" s="172"/>
      <c r="N17" s="172"/>
    </row>
    <row r="18" ht="20" customHeight="1" spans="1:14">
      <c r="A18" s="134">
        <v>2101102</v>
      </c>
      <c r="B18" s="135" t="s">
        <v>95</v>
      </c>
      <c r="C18" s="160">
        <f t="shared" si="0"/>
        <v>95.83</v>
      </c>
      <c r="D18" s="173"/>
      <c r="E18" s="173">
        <v>95.83</v>
      </c>
      <c r="F18" s="174"/>
      <c r="G18" s="174"/>
      <c r="H18" s="174"/>
      <c r="I18" s="174"/>
      <c r="J18" s="174"/>
      <c r="K18" s="174"/>
      <c r="L18" s="174"/>
      <c r="M18" s="174"/>
      <c r="N18" s="174"/>
    </row>
    <row r="19" ht="20" customHeight="1" spans="1:14">
      <c r="A19" s="134">
        <v>221</v>
      </c>
      <c r="B19" s="134" t="s">
        <v>96</v>
      </c>
      <c r="C19" s="160">
        <f t="shared" si="0"/>
        <v>169.62</v>
      </c>
      <c r="D19" s="134"/>
      <c r="E19" s="173">
        <v>169.62</v>
      </c>
      <c r="F19" s="172"/>
      <c r="G19" s="172"/>
      <c r="H19" s="172"/>
      <c r="I19" s="172"/>
      <c r="J19" s="172"/>
      <c r="K19" s="172"/>
      <c r="L19" s="172"/>
      <c r="M19" s="172"/>
      <c r="N19" s="172"/>
    </row>
    <row r="20" ht="20" customHeight="1" spans="1:14">
      <c r="A20" s="134">
        <v>22102</v>
      </c>
      <c r="B20" s="134" t="s">
        <v>97</v>
      </c>
      <c r="C20" s="160">
        <f t="shared" si="0"/>
        <v>169.62</v>
      </c>
      <c r="D20" s="134"/>
      <c r="E20" s="173">
        <v>169.62</v>
      </c>
      <c r="F20" s="172"/>
      <c r="G20" s="172"/>
      <c r="H20" s="172"/>
      <c r="I20" s="172"/>
      <c r="J20" s="172"/>
      <c r="K20" s="172"/>
      <c r="L20" s="172"/>
      <c r="M20" s="172"/>
      <c r="N20" s="172"/>
    </row>
    <row r="21" ht="20" customHeight="1" spans="1:14">
      <c r="A21" s="175">
        <v>2210201</v>
      </c>
      <c r="B21" s="175" t="s">
        <v>98</v>
      </c>
      <c r="C21" s="160">
        <f t="shared" si="0"/>
        <v>169.62</v>
      </c>
      <c r="D21" s="175"/>
      <c r="E21" s="160">
        <v>169.62</v>
      </c>
      <c r="F21" s="172"/>
      <c r="G21" s="172"/>
      <c r="H21" s="172"/>
      <c r="I21" s="172"/>
      <c r="J21" s="172"/>
      <c r="K21" s="172"/>
      <c r="L21" s="172"/>
      <c r="M21" s="172"/>
      <c r="N21" s="172"/>
    </row>
    <row r="22" ht="20" customHeight="1" spans="1:14">
      <c r="A22" s="176"/>
      <c r="B22" s="177"/>
      <c r="C22" s="178"/>
      <c r="D22" s="178"/>
      <c r="E22" s="178"/>
      <c r="F22" s="179"/>
      <c r="G22" s="179"/>
      <c r="H22" s="179"/>
      <c r="I22" s="179"/>
      <c r="J22" s="179"/>
      <c r="K22" s="179"/>
      <c r="L22" s="179"/>
      <c r="M22" s="179"/>
      <c r="N22" s="179"/>
    </row>
  </sheetData>
  <mergeCells count="16">
    <mergeCell ref="A1:N1"/>
    <mergeCell ref="M2:N2"/>
    <mergeCell ref="A3:L3"/>
    <mergeCell ref="M3:N3"/>
    <mergeCell ref="A4:B4"/>
    <mergeCell ref="I4:J4"/>
    <mergeCell ref="C4:C5"/>
    <mergeCell ref="D4:D5"/>
    <mergeCell ref="E4:E5"/>
    <mergeCell ref="F4:F5"/>
    <mergeCell ref="G4:G5"/>
    <mergeCell ref="H4:H5"/>
    <mergeCell ref="K4:K5"/>
    <mergeCell ref="L4:L5"/>
    <mergeCell ref="M4:M5"/>
    <mergeCell ref="N4:N5"/>
  </mergeCells>
  <printOptions horizontalCentered="1"/>
  <pageMargins left="0.700694444444444" right="0.700694444444444" top="0.751388888888889" bottom="0.751388888888889" header="0.298611111111111" footer="0.298611111111111"/>
  <pageSetup paperSize="9" scale="77" orientation="landscape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zoomScale="130" zoomScaleNormal="130" zoomScaleSheetLayoutView="60" workbookViewId="0">
      <selection activeCell="D24" sqref="D24"/>
    </sheetView>
  </sheetViews>
  <sheetFormatPr defaultColWidth="9" defaultRowHeight="13.5" outlineLevelCol="7"/>
  <cols>
    <col min="1" max="1" width="12.625" customWidth="1"/>
    <col min="2" max="2" width="35.625" customWidth="1"/>
    <col min="3" max="6" width="12.625" customWidth="1"/>
    <col min="7" max="7" width="16.625" customWidth="1"/>
    <col min="8" max="8" width="18.625" customWidth="1"/>
  </cols>
  <sheetData>
    <row r="1" ht="40" customHeight="1" spans="1:8">
      <c r="A1" s="77" t="s">
        <v>99</v>
      </c>
      <c r="B1" s="77"/>
      <c r="C1" s="77"/>
      <c r="D1" s="77"/>
      <c r="E1" s="77"/>
      <c r="F1" s="77"/>
      <c r="G1" s="77"/>
      <c r="H1" s="77"/>
    </row>
    <row r="2" ht="15" customHeight="1" spans="1:8">
      <c r="A2" s="90"/>
      <c r="B2" s="90"/>
      <c r="C2" s="90"/>
      <c r="D2" s="90"/>
      <c r="E2" s="90"/>
      <c r="F2" s="90"/>
      <c r="G2" s="79"/>
      <c r="H2" s="79" t="s">
        <v>100</v>
      </c>
    </row>
    <row r="3" ht="15" customHeight="1" spans="1:8">
      <c r="A3" s="154" t="s">
        <v>2</v>
      </c>
      <c r="B3" s="154"/>
      <c r="C3" s="154"/>
      <c r="D3" s="154"/>
      <c r="E3" s="154"/>
      <c r="F3" s="154"/>
      <c r="G3" s="155"/>
      <c r="H3" s="155" t="s">
        <v>3</v>
      </c>
    </row>
    <row r="4" s="89" customFormat="1" ht="30" customHeight="1" spans="1:8">
      <c r="A4" s="94" t="s">
        <v>80</v>
      </c>
      <c r="B4" s="94" t="s">
        <v>81</v>
      </c>
      <c r="C4" s="94" t="s">
        <v>71</v>
      </c>
      <c r="D4" s="94" t="s">
        <v>101</v>
      </c>
      <c r="E4" s="94" t="s">
        <v>102</v>
      </c>
      <c r="F4" s="94" t="s">
        <v>103</v>
      </c>
      <c r="G4" s="94" t="s">
        <v>104</v>
      </c>
      <c r="H4" s="94" t="s">
        <v>105</v>
      </c>
    </row>
    <row r="5" s="115" customFormat="1" ht="20" customHeight="1" spans="1:8">
      <c r="A5" s="156"/>
      <c r="B5" s="156" t="s">
        <v>71</v>
      </c>
      <c r="C5" s="157">
        <f>C6+C11+C18</f>
        <v>2072.55</v>
      </c>
      <c r="D5" s="157">
        <f>D6+D11+D18</f>
        <v>1952.55</v>
      </c>
      <c r="E5" s="157">
        <f>E6+E11+E18</f>
        <v>120</v>
      </c>
      <c r="F5" s="158"/>
      <c r="G5" s="158"/>
      <c r="H5" s="158"/>
    </row>
    <row r="6" ht="20" customHeight="1" spans="1:8">
      <c r="A6" s="130" t="s">
        <v>106</v>
      </c>
      <c r="B6" s="159" t="s">
        <v>84</v>
      </c>
      <c r="C6" s="138">
        <f>D6</f>
        <v>173.42</v>
      </c>
      <c r="D6" s="160">
        <f>D7+D9</f>
        <v>173.42</v>
      </c>
      <c r="E6" s="161"/>
      <c r="F6" s="137"/>
      <c r="G6" s="137"/>
      <c r="H6" s="137"/>
    </row>
    <row r="7" ht="20" customHeight="1" spans="1:8">
      <c r="A7" s="130">
        <v>20805</v>
      </c>
      <c r="B7" s="159" t="s">
        <v>107</v>
      </c>
      <c r="C7" s="138">
        <f>D7</f>
        <v>144.67</v>
      </c>
      <c r="D7" s="160">
        <v>144.67</v>
      </c>
      <c r="E7" s="161"/>
      <c r="F7" s="137"/>
      <c r="G7" s="137"/>
      <c r="H7" s="137"/>
    </row>
    <row r="8" ht="20" customHeight="1" spans="1:8">
      <c r="A8" s="130">
        <v>2080505</v>
      </c>
      <c r="B8" s="159" t="s">
        <v>108</v>
      </c>
      <c r="C8" s="138">
        <f>D8</f>
        <v>144.67</v>
      </c>
      <c r="D8" s="160">
        <v>144.67</v>
      </c>
      <c r="E8" s="161"/>
      <c r="F8" s="137"/>
      <c r="G8" s="137"/>
      <c r="H8" s="137"/>
    </row>
    <row r="9" ht="20" customHeight="1" spans="1:8">
      <c r="A9" s="130">
        <v>20899</v>
      </c>
      <c r="B9" s="159" t="s">
        <v>109</v>
      </c>
      <c r="C9" s="138">
        <f>D9</f>
        <v>28.75</v>
      </c>
      <c r="D9" s="160">
        <v>28.75</v>
      </c>
      <c r="E9" s="161"/>
      <c r="F9" s="137"/>
      <c r="G9" s="137"/>
      <c r="H9" s="137"/>
    </row>
    <row r="10" ht="20" customHeight="1" spans="1:8">
      <c r="A10" s="130">
        <v>2089999</v>
      </c>
      <c r="B10" s="159" t="s">
        <v>88</v>
      </c>
      <c r="C10" s="138">
        <f>D10</f>
        <v>28.75</v>
      </c>
      <c r="D10" s="160">
        <v>28.75</v>
      </c>
      <c r="E10" s="161"/>
      <c r="F10" s="137"/>
      <c r="G10" s="137"/>
      <c r="H10" s="137"/>
    </row>
    <row r="11" ht="20" customHeight="1" spans="1:8">
      <c r="A11" s="130" t="s">
        <v>110</v>
      </c>
      <c r="B11" s="159" t="s">
        <v>89</v>
      </c>
      <c r="C11" s="138">
        <f>D11+E11</f>
        <v>1729.51</v>
      </c>
      <c r="D11" s="160">
        <f>D12+D16</f>
        <v>1609.51</v>
      </c>
      <c r="E11" s="161">
        <f>E12+E16</f>
        <v>120</v>
      </c>
      <c r="F11" s="137"/>
      <c r="G11" s="137"/>
      <c r="H11" s="137"/>
    </row>
    <row r="12" ht="20" customHeight="1" spans="1:8">
      <c r="A12" s="130">
        <v>21004</v>
      </c>
      <c r="B12" s="159" t="s">
        <v>111</v>
      </c>
      <c r="C12" s="138">
        <f t="shared" ref="C12:C20" si="0">D12+E12</f>
        <v>1633.68</v>
      </c>
      <c r="D12" s="160">
        <f>D13+D14+D15</f>
        <v>1513.68</v>
      </c>
      <c r="E12" s="160">
        <f>E13+E14+E15</f>
        <v>120</v>
      </c>
      <c r="F12" s="137"/>
      <c r="G12" s="137"/>
      <c r="H12" s="137"/>
    </row>
    <row r="13" ht="20" customHeight="1" spans="1:8">
      <c r="A13" s="134">
        <v>2100403</v>
      </c>
      <c r="B13" s="162" t="s">
        <v>91</v>
      </c>
      <c r="C13" s="138">
        <f t="shared" si="0"/>
        <v>1513.68</v>
      </c>
      <c r="D13" s="160">
        <v>1513.68</v>
      </c>
      <c r="E13" s="161"/>
      <c r="F13" s="163"/>
      <c r="G13" s="163"/>
      <c r="H13" s="163"/>
    </row>
    <row r="14" ht="20" customHeight="1" spans="1:8">
      <c r="A14" s="130">
        <v>2100409</v>
      </c>
      <c r="B14" s="164" t="s">
        <v>92</v>
      </c>
      <c r="C14" s="138">
        <f t="shared" si="0"/>
        <v>51</v>
      </c>
      <c r="D14" s="165"/>
      <c r="E14" s="160">
        <v>51</v>
      </c>
      <c r="F14" s="137"/>
      <c r="G14" s="137"/>
      <c r="H14" s="137"/>
    </row>
    <row r="15" ht="20" customHeight="1" spans="1:8">
      <c r="A15" s="130">
        <v>2100499</v>
      </c>
      <c r="B15" s="164" t="s">
        <v>93</v>
      </c>
      <c r="C15" s="138">
        <f t="shared" si="0"/>
        <v>69</v>
      </c>
      <c r="D15" s="165"/>
      <c r="E15" s="160">
        <v>69</v>
      </c>
      <c r="F15" s="137"/>
      <c r="G15" s="137"/>
      <c r="H15" s="137"/>
    </row>
    <row r="16" ht="20" customHeight="1" spans="1:8">
      <c r="A16" s="130">
        <v>21011</v>
      </c>
      <c r="B16" s="164" t="s">
        <v>112</v>
      </c>
      <c r="C16" s="138">
        <f t="shared" si="0"/>
        <v>95.83</v>
      </c>
      <c r="D16" s="138">
        <v>95.83</v>
      </c>
      <c r="E16" s="165"/>
      <c r="F16" s="137"/>
      <c r="G16" s="137"/>
      <c r="H16" s="137"/>
    </row>
    <row r="17" ht="20" customHeight="1" spans="1:8">
      <c r="A17" s="130">
        <v>2101102</v>
      </c>
      <c r="B17" s="164" t="s">
        <v>113</v>
      </c>
      <c r="C17" s="138">
        <f t="shared" si="0"/>
        <v>95.83</v>
      </c>
      <c r="D17" s="138">
        <v>95.83</v>
      </c>
      <c r="E17" s="165"/>
      <c r="F17" s="137"/>
      <c r="G17" s="137"/>
      <c r="H17" s="137"/>
    </row>
    <row r="18" ht="20" customHeight="1" spans="1:8">
      <c r="A18" s="130">
        <v>221</v>
      </c>
      <c r="B18" s="164" t="s">
        <v>96</v>
      </c>
      <c r="C18" s="138">
        <f t="shared" si="0"/>
        <v>169.62</v>
      </c>
      <c r="D18" s="138">
        <v>169.62</v>
      </c>
      <c r="E18" s="165"/>
      <c r="F18" s="137"/>
      <c r="G18" s="137"/>
      <c r="H18" s="137"/>
    </row>
    <row r="19" ht="20" customHeight="1" spans="1:8">
      <c r="A19" s="130">
        <v>22102</v>
      </c>
      <c r="B19" s="164" t="s">
        <v>114</v>
      </c>
      <c r="C19" s="138">
        <f t="shared" si="0"/>
        <v>169.62</v>
      </c>
      <c r="D19" s="138">
        <v>169.62</v>
      </c>
      <c r="E19" s="165"/>
      <c r="F19" s="137"/>
      <c r="G19" s="137"/>
      <c r="H19" s="137"/>
    </row>
    <row r="20" ht="20" customHeight="1" spans="1:8">
      <c r="A20" s="130">
        <v>2210201</v>
      </c>
      <c r="B20" s="164" t="s">
        <v>98</v>
      </c>
      <c r="C20" s="138">
        <f t="shared" si="0"/>
        <v>169.62</v>
      </c>
      <c r="D20" s="138">
        <v>169.62</v>
      </c>
      <c r="E20" s="165"/>
      <c r="F20" s="137"/>
      <c r="G20" s="137"/>
      <c r="H20" s="137"/>
    </row>
  </sheetData>
  <mergeCells count="2">
    <mergeCell ref="A1:H1"/>
    <mergeCell ref="A3:F3"/>
  </mergeCells>
  <printOptions horizontalCentered="1"/>
  <pageMargins left="0.700694444444444" right="0.700694444444444" top="0.751388888888889" bottom="0.751388888888889" header="0.298611111111111" footer="0.298611111111111"/>
  <pageSetup paperSize="9" orientation="landscape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6"/>
  <sheetViews>
    <sheetView zoomScale="130" zoomScaleNormal="130" zoomScaleSheetLayoutView="60" topLeftCell="A5" workbookViewId="0">
      <selection activeCell="D25" sqref="D25"/>
    </sheetView>
  </sheetViews>
  <sheetFormatPr defaultColWidth="9" defaultRowHeight="13.5" outlineLevelCol="5"/>
  <cols>
    <col min="1" max="1" width="34.625" customWidth="1"/>
    <col min="2" max="2" width="14.625" customWidth="1"/>
    <col min="3" max="3" width="34.625" customWidth="1"/>
    <col min="4" max="6" width="14.625" customWidth="1"/>
  </cols>
  <sheetData>
    <row r="1" ht="40" customHeight="1" spans="1:6">
      <c r="A1" s="117" t="s">
        <v>115</v>
      </c>
      <c r="B1" s="117"/>
      <c r="C1" s="117"/>
      <c r="D1" s="117"/>
      <c r="E1" s="117"/>
      <c r="F1" s="117"/>
    </row>
    <row r="2" s="81" customFormat="1" ht="15" customHeight="1" spans="1:6">
      <c r="A2" s="114"/>
      <c r="B2" s="114"/>
      <c r="C2" s="114"/>
      <c r="D2" s="114"/>
      <c r="E2" s="114"/>
      <c r="F2" s="82" t="s">
        <v>116</v>
      </c>
    </row>
    <row r="3" s="81" customFormat="1" ht="15" customHeight="1" spans="1:6">
      <c r="A3" s="91" t="s">
        <v>2</v>
      </c>
      <c r="B3" s="91"/>
      <c r="C3" s="91"/>
      <c r="D3" s="91"/>
      <c r="E3" s="91"/>
      <c r="F3" s="82" t="s">
        <v>3</v>
      </c>
    </row>
    <row r="4" ht="15.75" customHeight="1" spans="1:6">
      <c r="A4" s="83" t="s">
        <v>4</v>
      </c>
      <c r="B4" s="83"/>
      <c r="C4" s="84" t="s">
        <v>5</v>
      </c>
      <c r="D4" s="84"/>
      <c r="E4" s="84"/>
      <c r="F4" s="84"/>
    </row>
    <row r="5" s="76" customFormat="1" ht="15.75" customHeight="1" spans="1:6">
      <c r="A5" s="84" t="s">
        <v>6</v>
      </c>
      <c r="B5" s="84" t="s">
        <v>7</v>
      </c>
      <c r="C5" s="84" t="s">
        <v>6</v>
      </c>
      <c r="D5" s="84" t="s">
        <v>71</v>
      </c>
      <c r="E5" s="84" t="s">
        <v>117</v>
      </c>
      <c r="F5" s="84" t="s">
        <v>118</v>
      </c>
    </row>
    <row r="6" ht="15.75" customHeight="1" spans="1:6">
      <c r="A6" s="146" t="s">
        <v>119</v>
      </c>
      <c r="B6" s="147">
        <f>SUM(B7:B9)</f>
        <v>2072.55</v>
      </c>
      <c r="C6" s="148" t="s">
        <v>120</v>
      </c>
      <c r="D6" s="147">
        <f>SUM(D7:D32)</f>
        <v>2072.55</v>
      </c>
      <c r="E6" s="147">
        <f>SUM(E7:E32)</f>
        <v>2072.55</v>
      </c>
      <c r="F6" s="147">
        <f>SUM(F7:F32)</f>
        <v>0</v>
      </c>
    </row>
    <row r="7" ht="15.75" customHeight="1" spans="1:6">
      <c r="A7" s="146" t="s">
        <v>121</v>
      </c>
      <c r="B7" s="149">
        <v>2072.55</v>
      </c>
      <c r="C7" s="150" t="s">
        <v>122</v>
      </c>
      <c r="D7" s="149"/>
      <c r="E7" s="148"/>
      <c r="F7" s="86"/>
    </row>
    <row r="8" ht="15.75" customHeight="1" spans="1:6">
      <c r="A8" s="146" t="s">
        <v>123</v>
      </c>
      <c r="B8" s="148"/>
      <c r="C8" s="150" t="s">
        <v>124</v>
      </c>
      <c r="D8" s="149"/>
      <c r="E8" s="148"/>
      <c r="F8" s="86"/>
    </row>
    <row r="9" ht="15.75" customHeight="1" spans="1:6">
      <c r="A9" s="146" t="s">
        <v>125</v>
      </c>
      <c r="B9" s="148"/>
      <c r="C9" s="150" t="s">
        <v>126</v>
      </c>
      <c r="D9" s="149"/>
      <c r="E9" s="148"/>
      <c r="F9" s="86"/>
    </row>
    <row r="10" ht="15.75" customHeight="1" spans="1:6">
      <c r="A10" s="146"/>
      <c r="B10" s="148"/>
      <c r="C10" s="150" t="s">
        <v>127</v>
      </c>
      <c r="D10" s="149"/>
      <c r="E10" s="148"/>
      <c r="F10" s="86"/>
    </row>
    <row r="11" ht="15.75" customHeight="1" spans="1:6">
      <c r="A11" s="146" t="s">
        <v>128</v>
      </c>
      <c r="B11" s="148"/>
      <c r="C11" s="150" t="s">
        <v>129</v>
      </c>
      <c r="D11" s="149"/>
      <c r="E11" s="148"/>
      <c r="F11" s="86"/>
    </row>
    <row r="12" ht="15.75" customHeight="1" spans="1:6">
      <c r="A12" s="146" t="s">
        <v>121</v>
      </c>
      <c r="B12" s="148"/>
      <c r="C12" s="150" t="s">
        <v>130</v>
      </c>
      <c r="D12" s="149"/>
      <c r="E12" s="148"/>
      <c r="F12" s="86"/>
    </row>
    <row r="13" ht="15.75" customHeight="1" spans="1:6">
      <c r="A13" s="146" t="s">
        <v>123</v>
      </c>
      <c r="B13" s="148"/>
      <c r="C13" s="150" t="s">
        <v>131</v>
      </c>
      <c r="D13" s="149"/>
      <c r="E13" s="148"/>
      <c r="F13" s="86"/>
    </row>
    <row r="14" ht="15.75" customHeight="1" spans="1:6">
      <c r="A14" s="146" t="s">
        <v>125</v>
      </c>
      <c r="B14" s="148"/>
      <c r="C14" s="150" t="s">
        <v>132</v>
      </c>
      <c r="D14" s="151">
        <v>173.42</v>
      </c>
      <c r="E14" s="151">
        <v>173.42</v>
      </c>
      <c r="F14" s="86">
        <v>0</v>
      </c>
    </row>
    <row r="15" ht="15.75" customHeight="1" spans="1:6">
      <c r="A15" s="86"/>
      <c r="B15" s="148"/>
      <c r="C15" s="152" t="s">
        <v>133</v>
      </c>
      <c r="D15" s="151">
        <v>1729.51</v>
      </c>
      <c r="E15" s="151">
        <v>1729.51</v>
      </c>
      <c r="F15" s="86">
        <v>0</v>
      </c>
    </row>
    <row r="16" ht="15.75" customHeight="1" spans="1:6">
      <c r="A16" s="86"/>
      <c r="B16" s="148"/>
      <c r="C16" s="152" t="s">
        <v>134</v>
      </c>
      <c r="D16" s="148"/>
      <c r="E16" s="148"/>
      <c r="F16" s="86"/>
    </row>
    <row r="17" ht="15.75" customHeight="1" spans="1:6">
      <c r="A17" s="86"/>
      <c r="B17" s="148"/>
      <c r="C17" s="152" t="s">
        <v>135</v>
      </c>
      <c r="D17" s="148"/>
      <c r="E17" s="148"/>
      <c r="F17" s="86"/>
    </row>
    <row r="18" ht="15.75" customHeight="1" spans="1:6">
      <c r="A18" s="86"/>
      <c r="B18" s="148"/>
      <c r="C18" s="152" t="s">
        <v>136</v>
      </c>
      <c r="D18" s="148"/>
      <c r="E18" s="148"/>
      <c r="F18" s="86"/>
    </row>
    <row r="19" ht="15.75" customHeight="1" spans="1:6">
      <c r="A19" s="86"/>
      <c r="B19" s="148"/>
      <c r="C19" s="152" t="s">
        <v>137</v>
      </c>
      <c r="D19" s="148"/>
      <c r="E19" s="148"/>
      <c r="F19" s="86"/>
    </row>
    <row r="20" ht="15.75" customHeight="1" spans="1:6">
      <c r="A20" s="86"/>
      <c r="B20" s="148"/>
      <c r="C20" s="153" t="s">
        <v>138</v>
      </c>
      <c r="D20" s="148"/>
      <c r="E20" s="148"/>
      <c r="F20" s="86"/>
    </row>
    <row r="21" ht="15.75" customHeight="1" spans="1:6">
      <c r="A21" s="86"/>
      <c r="B21" s="148"/>
      <c r="C21" s="153" t="s">
        <v>139</v>
      </c>
      <c r="D21" s="148"/>
      <c r="E21" s="148"/>
      <c r="F21" s="86"/>
    </row>
    <row r="22" ht="15.75" customHeight="1" spans="1:6">
      <c r="A22" s="86"/>
      <c r="B22" s="148"/>
      <c r="C22" s="153" t="s">
        <v>140</v>
      </c>
      <c r="D22" s="148"/>
      <c r="E22" s="148"/>
      <c r="F22" s="86"/>
    </row>
    <row r="23" ht="15.75" customHeight="1" spans="1:6">
      <c r="A23" s="86"/>
      <c r="B23" s="148"/>
      <c r="C23" s="153" t="s">
        <v>141</v>
      </c>
      <c r="D23" s="148"/>
      <c r="E23" s="148"/>
      <c r="F23" s="86"/>
    </row>
    <row r="24" ht="15.75" customHeight="1" spans="1:6">
      <c r="A24" s="86"/>
      <c r="B24" s="148"/>
      <c r="C24" s="153" t="s">
        <v>142</v>
      </c>
      <c r="D24" s="148"/>
      <c r="E24" s="148"/>
      <c r="F24" s="86"/>
    </row>
    <row r="25" ht="15.75" customHeight="1" spans="1:6">
      <c r="A25" s="86"/>
      <c r="B25" s="148"/>
      <c r="C25" s="153" t="s">
        <v>143</v>
      </c>
      <c r="D25" s="148">
        <v>169.62</v>
      </c>
      <c r="E25" s="148">
        <v>169.62</v>
      </c>
      <c r="F25" s="86">
        <v>0</v>
      </c>
    </row>
    <row r="26" ht="15.75" customHeight="1" spans="1:6">
      <c r="A26" s="86"/>
      <c r="B26" s="148"/>
      <c r="C26" s="153" t="s">
        <v>144</v>
      </c>
      <c r="D26" s="148"/>
      <c r="E26" s="148"/>
      <c r="F26" s="86"/>
    </row>
    <row r="27" ht="15.75" customHeight="1" spans="1:6">
      <c r="A27" s="86"/>
      <c r="B27" s="148"/>
      <c r="C27" s="153" t="s">
        <v>145</v>
      </c>
      <c r="D27" s="148"/>
      <c r="E27" s="148"/>
      <c r="F27" s="86"/>
    </row>
    <row r="28" ht="15.75" customHeight="1" spans="1:6">
      <c r="A28" s="86"/>
      <c r="B28" s="148"/>
      <c r="C28" s="153" t="s">
        <v>146</v>
      </c>
      <c r="D28" s="148"/>
      <c r="E28" s="148"/>
      <c r="F28" s="86"/>
    </row>
    <row r="29" ht="15.75" customHeight="1" spans="1:6">
      <c r="A29" s="86"/>
      <c r="B29" s="148"/>
      <c r="C29" s="153" t="s">
        <v>147</v>
      </c>
      <c r="D29" s="148"/>
      <c r="E29" s="148"/>
      <c r="F29" s="86"/>
    </row>
    <row r="30" ht="15.75" customHeight="1" spans="1:6">
      <c r="A30" s="86"/>
      <c r="B30" s="148"/>
      <c r="C30" s="153" t="s">
        <v>148</v>
      </c>
      <c r="D30" s="148"/>
      <c r="E30" s="148"/>
      <c r="F30" s="86"/>
    </row>
    <row r="31" ht="15.75" customHeight="1" spans="1:6">
      <c r="A31" s="86"/>
      <c r="B31" s="148"/>
      <c r="C31" s="153" t="s">
        <v>149</v>
      </c>
      <c r="D31" s="148"/>
      <c r="E31" s="148"/>
      <c r="F31" s="86"/>
    </row>
    <row r="32" ht="15.75" customHeight="1" spans="1:6">
      <c r="A32" s="86"/>
      <c r="B32" s="148"/>
      <c r="C32" s="153" t="s">
        <v>150</v>
      </c>
      <c r="D32" s="148"/>
      <c r="E32" s="148"/>
      <c r="F32" s="86"/>
    </row>
    <row r="33" ht="15.75" customHeight="1" spans="1:6">
      <c r="A33" s="86"/>
      <c r="B33" s="148"/>
      <c r="C33" s="148"/>
      <c r="D33" s="148"/>
      <c r="E33" s="148"/>
      <c r="F33" s="86"/>
    </row>
    <row r="34" ht="15.75" customHeight="1" spans="1:6">
      <c r="A34" s="86"/>
      <c r="B34" s="148"/>
      <c r="C34" s="148" t="s">
        <v>151</v>
      </c>
      <c r="D34" s="148"/>
      <c r="E34" s="148"/>
      <c r="F34" s="86"/>
    </row>
    <row r="35" ht="15.75" customHeight="1" spans="1:6">
      <c r="A35" s="86"/>
      <c r="B35" s="148"/>
      <c r="C35" s="148"/>
      <c r="D35" s="148"/>
      <c r="E35" s="148"/>
      <c r="F35" s="86"/>
    </row>
    <row r="36" ht="15.75" customHeight="1" spans="1:6">
      <c r="A36" s="86" t="s">
        <v>66</v>
      </c>
      <c r="B36" s="147">
        <f>B6+B11</f>
        <v>2072.55</v>
      </c>
      <c r="C36" s="148" t="s">
        <v>67</v>
      </c>
      <c r="D36" s="147">
        <f>D6+D34</f>
        <v>2072.55</v>
      </c>
      <c r="E36" s="147">
        <f>E6+E34</f>
        <v>2072.55</v>
      </c>
      <c r="F36" s="147">
        <f>F6+F34</f>
        <v>0</v>
      </c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</sheetData>
  <mergeCells count="4">
    <mergeCell ref="A1:F1"/>
    <mergeCell ref="A3:E3"/>
    <mergeCell ref="A4:B4"/>
    <mergeCell ref="C4:F4"/>
  </mergeCells>
  <printOptions horizontalCentered="1"/>
  <pageMargins left="0.708333333333333" right="0.708333333333333" top="0.751388888888889" bottom="0.751388888888889" header="0.310416666666667" footer="0.310416666666667"/>
  <pageSetup paperSize="9" scale="82" orientation="landscape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2"/>
  <sheetViews>
    <sheetView tabSelected="1" zoomScale="138" zoomScaleNormal="138" zoomScaleSheetLayoutView="60" topLeftCell="A3" workbookViewId="0">
      <selection activeCell="B16" sqref="B16"/>
    </sheetView>
  </sheetViews>
  <sheetFormatPr defaultColWidth="9" defaultRowHeight="13.5"/>
  <cols>
    <col min="1" max="1" width="12.625" customWidth="1"/>
    <col min="2" max="2" width="35.625" customWidth="1"/>
    <col min="3" max="5" width="13.125" customWidth="1"/>
    <col min="6" max="7" width="18.625" customWidth="1"/>
    <col min="8" max="11" width="13.125" customWidth="1"/>
  </cols>
  <sheetData>
    <row r="1" s="113" customFormat="1" ht="40" customHeight="1" spans="1:11">
      <c r="A1" s="117" t="s">
        <v>152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ht="15" customHeight="1" spans="1:11">
      <c r="A2" s="114"/>
      <c r="B2" s="114"/>
      <c r="C2" s="114"/>
      <c r="D2" s="114"/>
      <c r="E2" s="114"/>
      <c r="F2" s="114"/>
      <c r="G2" s="114"/>
      <c r="H2" s="118"/>
      <c r="I2" s="82"/>
      <c r="K2" s="82" t="s">
        <v>153</v>
      </c>
    </row>
    <row r="3" ht="15" customHeight="1" spans="1:11">
      <c r="A3" s="91" t="s">
        <v>2</v>
      </c>
      <c r="B3" s="91"/>
      <c r="C3" s="91"/>
      <c r="D3" s="91"/>
      <c r="E3" s="91"/>
      <c r="F3" s="91"/>
      <c r="G3" s="91"/>
      <c r="H3" s="118"/>
      <c r="I3" s="82"/>
      <c r="K3" s="82" t="s">
        <v>3</v>
      </c>
    </row>
    <row r="4" s="81" customFormat="1" ht="30" customHeight="1" spans="1:11">
      <c r="A4" s="119" t="s">
        <v>80</v>
      </c>
      <c r="B4" s="119" t="s">
        <v>81</v>
      </c>
      <c r="C4" s="119" t="s">
        <v>154</v>
      </c>
      <c r="D4" s="119" t="s">
        <v>71</v>
      </c>
      <c r="E4" s="120" t="s">
        <v>101</v>
      </c>
      <c r="F4" s="120"/>
      <c r="G4" s="120"/>
      <c r="H4" s="120"/>
      <c r="I4" s="119" t="s">
        <v>102</v>
      </c>
      <c r="J4" s="139" t="s">
        <v>155</v>
      </c>
      <c r="K4" s="140"/>
    </row>
    <row r="5" s="114" customFormat="1" ht="30" customHeight="1" spans="1:11">
      <c r="A5" s="121"/>
      <c r="B5" s="121"/>
      <c r="C5" s="121"/>
      <c r="D5" s="121"/>
      <c r="E5" s="119" t="s">
        <v>156</v>
      </c>
      <c r="F5" s="122" t="s">
        <v>157</v>
      </c>
      <c r="G5" s="123"/>
      <c r="H5" s="119" t="s">
        <v>158</v>
      </c>
      <c r="I5" s="121"/>
      <c r="J5" s="141" t="s">
        <v>159</v>
      </c>
      <c r="K5" s="141" t="s">
        <v>160</v>
      </c>
    </row>
    <row r="6" s="78" customFormat="1" ht="30" customHeight="1" spans="1:11">
      <c r="A6" s="124"/>
      <c r="B6" s="124"/>
      <c r="C6" s="124"/>
      <c r="D6" s="124"/>
      <c r="E6" s="124"/>
      <c r="F6" s="125" t="s">
        <v>161</v>
      </c>
      <c r="G6" s="125" t="s">
        <v>162</v>
      </c>
      <c r="H6" s="124"/>
      <c r="I6" s="124"/>
      <c r="J6" s="142"/>
      <c r="K6" s="142"/>
    </row>
    <row r="7" s="115" customFormat="1" ht="20" customHeight="1" spans="1:11">
      <c r="A7" s="126"/>
      <c r="B7" s="127" t="s">
        <v>71</v>
      </c>
      <c r="C7" s="128">
        <f>C8+C13+C20</f>
        <v>2247.914</v>
      </c>
      <c r="D7" s="129">
        <f t="shared" ref="D7:D13" si="0">E7+I7</f>
        <v>2072.55</v>
      </c>
      <c r="E7" s="129">
        <f>F7+G7+H7</f>
        <v>1952.55</v>
      </c>
      <c r="F7" s="129">
        <f>F8+F13+F20</f>
        <v>1947.17</v>
      </c>
      <c r="G7" s="129">
        <f>G8+G13+G20</f>
        <v>5.38</v>
      </c>
      <c r="H7" s="129">
        <f>H8+H13+H20</f>
        <v>0</v>
      </c>
      <c r="I7" s="129">
        <f>I8+I13+I20</f>
        <v>120</v>
      </c>
      <c r="J7" s="129">
        <f t="shared" ref="J7:J13" si="1">D7-C7</f>
        <v>-175.364</v>
      </c>
      <c r="K7" s="143">
        <f>J7/C7</f>
        <v>-0.0780118812374493</v>
      </c>
    </row>
    <row r="8" s="116" customFormat="1" ht="20" customHeight="1" spans="1:11">
      <c r="A8" s="130" t="s">
        <v>106</v>
      </c>
      <c r="B8" s="131" t="s">
        <v>84</v>
      </c>
      <c r="C8" s="132">
        <v>154.2</v>
      </c>
      <c r="D8" s="133">
        <f t="shared" si="0"/>
        <v>173.42</v>
      </c>
      <c r="E8" s="133">
        <f t="shared" ref="E8:E13" si="2">F8+G8</f>
        <v>173.42</v>
      </c>
      <c r="F8" s="133">
        <f>F9+F11</f>
        <v>173.42</v>
      </c>
      <c r="G8" s="133"/>
      <c r="H8" s="133"/>
      <c r="I8" s="133"/>
      <c r="J8" s="144">
        <f t="shared" si="1"/>
        <v>19.22</v>
      </c>
      <c r="K8" s="145">
        <f>J8/C8</f>
        <v>0.124643320363165</v>
      </c>
    </row>
    <row r="9" s="116" customFormat="1" ht="20" customHeight="1" spans="1:11">
      <c r="A9" s="130">
        <v>20805</v>
      </c>
      <c r="B9" s="131" t="s">
        <v>107</v>
      </c>
      <c r="C9" s="132">
        <v>134.99</v>
      </c>
      <c r="D9" s="133">
        <f t="shared" si="0"/>
        <v>144.67</v>
      </c>
      <c r="E9" s="133">
        <f t="shared" si="2"/>
        <v>144.67</v>
      </c>
      <c r="F9" s="133">
        <v>144.67</v>
      </c>
      <c r="G9" s="133"/>
      <c r="H9" s="133"/>
      <c r="I9" s="133"/>
      <c r="J9" s="144">
        <f t="shared" si="1"/>
        <v>9.67999999999998</v>
      </c>
      <c r="K9" s="145">
        <f>J9/C9</f>
        <v>0.0717090154826282</v>
      </c>
    </row>
    <row r="10" s="116" customFormat="1" ht="20" customHeight="1" spans="1:11">
      <c r="A10" s="130">
        <v>2080505</v>
      </c>
      <c r="B10" s="131" t="s">
        <v>108</v>
      </c>
      <c r="C10" s="132">
        <v>134.99</v>
      </c>
      <c r="D10" s="133">
        <f t="shared" si="0"/>
        <v>144.67</v>
      </c>
      <c r="E10" s="133">
        <f t="shared" si="2"/>
        <v>144.67</v>
      </c>
      <c r="F10" s="133">
        <v>144.67</v>
      </c>
      <c r="G10" s="133"/>
      <c r="H10" s="133"/>
      <c r="I10" s="133"/>
      <c r="J10" s="144">
        <f t="shared" si="1"/>
        <v>9.67999999999998</v>
      </c>
      <c r="K10" s="145">
        <f>J10/C10</f>
        <v>0.0717090154826282</v>
      </c>
    </row>
    <row r="11" s="116" customFormat="1" ht="20" customHeight="1" spans="1:11">
      <c r="A11" s="130">
        <v>20899</v>
      </c>
      <c r="B11" s="131" t="s">
        <v>109</v>
      </c>
      <c r="C11" s="132">
        <v>19.21</v>
      </c>
      <c r="D11" s="133">
        <f t="shared" si="0"/>
        <v>28.75</v>
      </c>
      <c r="E11" s="133">
        <f t="shared" si="2"/>
        <v>28.75</v>
      </c>
      <c r="F11" s="133">
        <v>28.75</v>
      </c>
      <c r="G11" s="133"/>
      <c r="H11" s="133"/>
      <c r="I11" s="133"/>
      <c r="J11" s="144">
        <f t="shared" si="1"/>
        <v>9.54</v>
      </c>
      <c r="K11" s="145">
        <v>0</v>
      </c>
    </row>
    <row r="12" s="116" customFormat="1" ht="20" customHeight="1" spans="1:11">
      <c r="A12" s="130">
        <v>2089999</v>
      </c>
      <c r="B12" s="131" t="s">
        <v>88</v>
      </c>
      <c r="C12" s="132">
        <v>19.21</v>
      </c>
      <c r="D12" s="133">
        <f t="shared" si="0"/>
        <v>28.75</v>
      </c>
      <c r="E12" s="133">
        <f t="shared" si="2"/>
        <v>28.75</v>
      </c>
      <c r="F12" s="133">
        <v>28.75</v>
      </c>
      <c r="G12" s="133"/>
      <c r="H12" s="133"/>
      <c r="I12" s="133"/>
      <c r="J12" s="144">
        <f t="shared" si="1"/>
        <v>9.54</v>
      </c>
      <c r="K12" s="145">
        <v>0</v>
      </c>
    </row>
    <row r="13" s="116" customFormat="1" ht="20" customHeight="1" spans="1:11">
      <c r="A13" s="130" t="s">
        <v>110</v>
      </c>
      <c r="B13" s="131" t="s">
        <v>89</v>
      </c>
      <c r="C13" s="132">
        <f>C14+C18</f>
        <v>1930.484</v>
      </c>
      <c r="D13" s="133">
        <f t="shared" si="0"/>
        <v>1729.51</v>
      </c>
      <c r="E13" s="133">
        <f t="shared" si="2"/>
        <v>1609.51</v>
      </c>
      <c r="F13" s="133">
        <v>1604.13</v>
      </c>
      <c r="G13" s="133">
        <v>5.38</v>
      </c>
      <c r="H13" s="133"/>
      <c r="I13" s="133">
        <v>120</v>
      </c>
      <c r="J13" s="144">
        <f t="shared" si="1"/>
        <v>-200.974</v>
      </c>
      <c r="K13" s="145">
        <f>J13/C13</f>
        <v>-0.104105498931874</v>
      </c>
    </row>
    <row r="14" s="116" customFormat="1" ht="20" customHeight="1" spans="1:11">
      <c r="A14" s="130">
        <v>21004</v>
      </c>
      <c r="B14" s="131" t="s">
        <v>111</v>
      </c>
      <c r="C14" s="132">
        <v>1829.424</v>
      </c>
      <c r="D14" s="133">
        <f t="shared" ref="D14:D22" si="3">E14+I14</f>
        <v>1508.3</v>
      </c>
      <c r="E14" s="133">
        <f t="shared" ref="E14:E22" si="4">F14+G14</f>
        <v>1508.3</v>
      </c>
      <c r="F14" s="133">
        <v>1508.3</v>
      </c>
      <c r="G14" s="133"/>
      <c r="H14" s="133"/>
      <c r="I14" s="133"/>
      <c r="J14" s="144">
        <f t="shared" ref="J14:J22" si="5">D14-C14</f>
        <v>-321.124</v>
      </c>
      <c r="K14" s="145">
        <v>0</v>
      </c>
    </row>
    <row r="15" s="116" customFormat="1" ht="20" customHeight="1" spans="1:11">
      <c r="A15" s="134">
        <v>2100403</v>
      </c>
      <c r="B15" s="135" t="s">
        <v>91</v>
      </c>
      <c r="C15" s="132">
        <v>1504.424</v>
      </c>
      <c r="D15" s="133">
        <f t="shared" si="3"/>
        <v>1513.68</v>
      </c>
      <c r="E15" s="133">
        <f t="shared" si="4"/>
        <v>1513.68</v>
      </c>
      <c r="F15" s="133">
        <v>1508.3</v>
      </c>
      <c r="G15" s="133">
        <v>5.38</v>
      </c>
      <c r="H15" s="133"/>
      <c r="I15" s="133"/>
      <c r="J15" s="144">
        <f t="shared" si="5"/>
        <v>9.25600000000009</v>
      </c>
      <c r="K15" s="145">
        <v>0</v>
      </c>
    </row>
    <row r="16" ht="20" customHeight="1" spans="1:12">
      <c r="A16" s="136">
        <v>2100409</v>
      </c>
      <c r="B16" s="137" t="s">
        <v>92</v>
      </c>
      <c r="C16" s="132">
        <v>198</v>
      </c>
      <c r="D16" s="133">
        <f t="shared" si="3"/>
        <v>51</v>
      </c>
      <c r="E16" s="133">
        <f t="shared" si="4"/>
        <v>0</v>
      </c>
      <c r="F16" s="133">
        <v>0</v>
      </c>
      <c r="G16" s="133"/>
      <c r="H16" s="133"/>
      <c r="I16" s="133">
        <v>51</v>
      </c>
      <c r="J16" s="144">
        <f t="shared" si="5"/>
        <v>-147</v>
      </c>
      <c r="K16" s="145">
        <v>0</v>
      </c>
      <c r="L16" s="110"/>
    </row>
    <row r="17" ht="20" customHeight="1" spans="1:12">
      <c r="A17" s="136">
        <v>2100499</v>
      </c>
      <c r="B17" s="137" t="s">
        <v>93</v>
      </c>
      <c r="C17" s="132">
        <v>127</v>
      </c>
      <c r="D17" s="133">
        <f t="shared" si="3"/>
        <v>69</v>
      </c>
      <c r="E17" s="133">
        <f t="shared" si="4"/>
        <v>0</v>
      </c>
      <c r="F17" s="133">
        <v>0</v>
      </c>
      <c r="G17" s="133"/>
      <c r="H17" s="133"/>
      <c r="I17" s="133">
        <v>69</v>
      </c>
      <c r="J17" s="144">
        <f t="shared" si="5"/>
        <v>-58</v>
      </c>
      <c r="K17" s="145">
        <v>0</v>
      </c>
      <c r="L17" s="110"/>
    </row>
    <row r="18" ht="20" customHeight="1" spans="1:12">
      <c r="A18" s="136">
        <v>21011</v>
      </c>
      <c r="B18" s="137" t="s">
        <v>112</v>
      </c>
      <c r="C18" s="132">
        <v>101.06</v>
      </c>
      <c r="D18" s="133">
        <f t="shared" si="3"/>
        <v>95.83</v>
      </c>
      <c r="E18" s="133">
        <f t="shared" si="4"/>
        <v>95.83</v>
      </c>
      <c r="F18" s="133">
        <v>95.83</v>
      </c>
      <c r="G18" s="133"/>
      <c r="H18" s="133"/>
      <c r="I18" s="133"/>
      <c r="J18" s="144">
        <f t="shared" si="5"/>
        <v>-5.23</v>
      </c>
      <c r="K18" s="145">
        <f t="shared" ref="K14:K22" si="6">J18/C18</f>
        <v>-0.0517514347912132</v>
      </c>
      <c r="L18" s="110"/>
    </row>
    <row r="19" ht="20" customHeight="1" spans="1:12">
      <c r="A19" s="136">
        <v>2101102</v>
      </c>
      <c r="B19" s="137" t="s">
        <v>113</v>
      </c>
      <c r="C19" s="132">
        <v>101.06</v>
      </c>
      <c r="D19" s="133">
        <f t="shared" si="3"/>
        <v>95.83</v>
      </c>
      <c r="E19" s="133">
        <f t="shared" si="4"/>
        <v>95.83</v>
      </c>
      <c r="F19" s="138">
        <v>95.83</v>
      </c>
      <c r="G19" s="133"/>
      <c r="H19" s="133"/>
      <c r="I19" s="133"/>
      <c r="J19" s="144">
        <f t="shared" si="5"/>
        <v>-5.23</v>
      </c>
      <c r="K19" s="145">
        <f t="shared" si="6"/>
        <v>-0.0517514347912132</v>
      </c>
      <c r="L19" s="110"/>
    </row>
    <row r="20" ht="20" customHeight="1" spans="1:12">
      <c r="A20" s="136">
        <v>221</v>
      </c>
      <c r="B20" s="137" t="s">
        <v>96</v>
      </c>
      <c r="C20" s="132">
        <v>163.23</v>
      </c>
      <c r="D20" s="133">
        <f t="shared" si="3"/>
        <v>169.62</v>
      </c>
      <c r="E20" s="133">
        <f t="shared" si="4"/>
        <v>169.62</v>
      </c>
      <c r="F20" s="133">
        <v>169.62</v>
      </c>
      <c r="G20" s="133"/>
      <c r="H20" s="133"/>
      <c r="I20" s="133"/>
      <c r="J20" s="144">
        <f t="shared" si="5"/>
        <v>6.39000000000001</v>
      </c>
      <c r="K20" s="145">
        <v>0</v>
      </c>
      <c r="L20" s="110"/>
    </row>
    <row r="21" ht="20" customHeight="1" spans="1:12">
      <c r="A21" s="136">
        <v>22102</v>
      </c>
      <c r="B21" s="137" t="s">
        <v>114</v>
      </c>
      <c r="C21" s="132">
        <v>163.23</v>
      </c>
      <c r="D21" s="133">
        <f t="shared" si="3"/>
        <v>169.62</v>
      </c>
      <c r="E21" s="133">
        <f t="shared" si="4"/>
        <v>169.62</v>
      </c>
      <c r="F21" s="133">
        <v>169.62</v>
      </c>
      <c r="G21" s="133"/>
      <c r="H21" s="133"/>
      <c r="I21" s="133"/>
      <c r="J21" s="144">
        <f t="shared" si="5"/>
        <v>6.39000000000001</v>
      </c>
      <c r="K21" s="145">
        <v>0</v>
      </c>
      <c r="L21" s="110"/>
    </row>
    <row r="22" ht="20" customHeight="1" spans="1:12">
      <c r="A22" s="136">
        <v>2210201</v>
      </c>
      <c r="B22" s="137" t="s">
        <v>98</v>
      </c>
      <c r="C22" s="132">
        <v>163.23</v>
      </c>
      <c r="D22" s="133">
        <f t="shared" si="3"/>
        <v>169.62</v>
      </c>
      <c r="E22" s="133">
        <f t="shared" si="4"/>
        <v>169.62</v>
      </c>
      <c r="F22" s="133">
        <v>169.62</v>
      </c>
      <c r="G22" s="133"/>
      <c r="H22" s="133"/>
      <c r="I22" s="133"/>
      <c r="J22" s="144">
        <f t="shared" si="5"/>
        <v>6.39000000000001</v>
      </c>
      <c r="K22" s="145">
        <v>0</v>
      </c>
      <c r="L22" s="110"/>
    </row>
    <row r="23" spans="1:1">
      <c r="A23" s="46"/>
    </row>
    <row r="24" spans="1:1">
      <c r="A24" s="46"/>
    </row>
    <row r="25" spans="1:1">
      <c r="A25" s="46"/>
    </row>
    <row r="26" spans="1:1">
      <c r="A26" s="46"/>
    </row>
    <row r="27" spans="1:1">
      <c r="A27" s="46"/>
    </row>
    <row r="28" spans="1:1">
      <c r="A28" s="46"/>
    </row>
    <row r="29" spans="1:1">
      <c r="A29" s="46"/>
    </row>
    <row r="30" spans="1:1">
      <c r="A30" s="46"/>
    </row>
    <row r="31" spans="1:1">
      <c r="A31" s="46"/>
    </row>
    <row r="32" spans="1:1">
      <c r="A32" s="46"/>
    </row>
    <row r="33" spans="1:1">
      <c r="A33" s="46"/>
    </row>
    <row r="34" spans="1:1">
      <c r="A34" s="46"/>
    </row>
    <row r="35" spans="1:1">
      <c r="A35" s="46"/>
    </row>
    <row r="36" spans="1:1">
      <c r="A36" s="46"/>
    </row>
    <row r="37" spans="1:1">
      <c r="A37" s="46"/>
    </row>
    <row r="38" spans="1:1">
      <c r="A38" s="46"/>
    </row>
    <row r="39" spans="1:1">
      <c r="A39" s="46"/>
    </row>
    <row r="40" spans="1:1">
      <c r="A40" s="46"/>
    </row>
    <row r="41" spans="1:1">
      <c r="A41" s="46"/>
    </row>
    <row r="42" spans="1:1">
      <c r="A42" s="46"/>
    </row>
    <row r="43" spans="1:1">
      <c r="A43" s="46"/>
    </row>
    <row r="44" spans="1:1">
      <c r="A44" s="46"/>
    </row>
    <row r="45" spans="1:1">
      <c r="A45" s="46"/>
    </row>
    <row r="46" spans="1:1">
      <c r="A46" s="46"/>
    </row>
    <row r="47" spans="1:1">
      <c r="A47" s="46"/>
    </row>
    <row r="48" spans="1:1">
      <c r="A48" s="46"/>
    </row>
    <row r="49" spans="1:1">
      <c r="A49" s="46"/>
    </row>
    <row r="50" spans="1:1">
      <c r="A50" s="46"/>
    </row>
    <row r="51" spans="1:1">
      <c r="A51" s="46"/>
    </row>
    <row r="52" spans="1:1">
      <c r="A52" s="46"/>
    </row>
    <row r="53" spans="1:1">
      <c r="A53" s="46"/>
    </row>
    <row r="54" spans="1:1">
      <c r="A54" s="46"/>
    </row>
    <row r="55" spans="1:1">
      <c r="A55" s="46"/>
    </row>
    <row r="56" spans="1:1">
      <c r="A56" s="46"/>
    </row>
    <row r="57" spans="1:1">
      <c r="A57" s="46"/>
    </row>
    <row r="58" spans="1:1">
      <c r="A58" s="46"/>
    </row>
    <row r="59" spans="1:1">
      <c r="A59" s="46"/>
    </row>
    <row r="60" spans="1:1">
      <c r="A60" s="46"/>
    </row>
    <row r="61" spans="1:1">
      <c r="A61" s="46"/>
    </row>
    <row r="62" spans="1:1">
      <c r="A62" s="46"/>
    </row>
    <row r="63" spans="1:1">
      <c r="A63" s="46"/>
    </row>
    <row r="64" spans="1:1">
      <c r="A64" s="46"/>
    </row>
    <row r="65" spans="1:1">
      <c r="A65" s="46"/>
    </row>
    <row r="66" spans="1:1">
      <c r="A66" s="46"/>
    </row>
    <row r="67" spans="1:1">
      <c r="A67" s="46"/>
    </row>
    <row r="68" spans="1:1">
      <c r="A68" s="46"/>
    </row>
    <row r="69" spans="1:1">
      <c r="A69" s="46"/>
    </row>
    <row r="70" spans="1:1">
      <c r="A70" s="46"/>
    </row>
    <row r="71" spans="1:1">
      <c r="A71" s="46"/>
    </row>
    <row r="72" spans="1:1">
      <c r="A72" s="46"/>
    </row>
    <row r="73" spans="1:1">
      <c r="A73" s="46"/>
    </row>
    <row r="74" spans="1:1">
      <c r="A74" s="46"/>
    </row>
    <row r="75" spans="1:1">
      <c r="A75" s="46"/>
    </row>
    <row r="76" spans="1:1">
      <c r="A76" s="46"/>
    </row>
    <row r="77" spans="1:1">
      <c r="A77" s="46"/>
    </row>
    <row r="78" spans="1:1">
      <c r="A78" s="46"/>
    </row>
    <row r="79" spans="1:1">
      <c r="A79" s="46"/>
    </row>
    <row r="80" spans="1:1">
      <c r="A80" s="46"/>
    </row>
    <row r="81" spans="1:1">
      <c r="A81" s="46"/>
    </row>
    <row r="82" spans="1:1">
      <c r="A82" s="46"/>
    </row>
    <row r="83" spans="1:1">
      <c r="A83" s="46"/>
    </row>
    <row r="84" spans="1:1">
      <c r="A84" s="46"/>
    </row>
    <row r="85" spans="1:1">
      <c r="A85" s="46"/>
    </row>
    <row r="86" spans="1:1">
      <c r="A86" s="46"/>
    </row>
    <row r="87" spans="1:1">
      <c r="A87" s="46"/>
    </row>
    <row r="88" spans="1:1">
      <c r="A88" s="46"/>
    </row>
    <row r="89" spans="1:1">
      <c r="A89" s="46"/>
    </row>
    <row r="90" spans="1:1">
      <c r="A90" s="46"/>
    </row>
    <row r="91" spans="1:1">
      <c r="A91" s="46"/>
    </row>
    <row r="92" spans="1:1">
      <c r="A92" s="46"/>
    </row>
    <row r="93" spans="1:1">
      <c r="A93" s="46"/>
    </row>
    <row r="94" spans="1:1">
      <c r="A94" s="46"/>
    </row>
    <row r="95" spans="1:1">
      <c r="A95" s="46"/>
    </row>
    <row r="96" spans="1:1">
      <c r="A96" s="46"/>
    </row>
    <row r="97" spans="1:1">
      <c r="A97" s="46"/>
    </row>
    <row r="98" spans="1:1">
      <c r="A98" s="46"/>
    </row>
    <row r="99" spans="1:1">
      <c r="A99" s="46"/>
    </row>
    <row r="100" spans="1:1">
      <c r="A100" s="46"/>
    </row>
    <row r="101" spans="1:1">
      <c r="A101" s="46"/>
    </row>
    <row r="102" spans="1:1">
      <c r="A102" s="46"/>
    </row>
    <row r="103" spans="1:1">
      <c r="A103" s="46"/>
    </row>
    <row r="104" spans="1:1">
      <c r="A104" s="46"/>
    </row>
    <row r="105" spans="1:1">
      <c r="A105" s="46"/>
    </row>
    <row r="106" spans="1:1">
      <c r="A106" s="46"/>
    </row>
    <row r="107" spans="1:1">
      <c r="A107" s="46"/>
    </row>
    <row r="108" spans="1:1">
      <c r="A108" s="46"/>
    </row>
    <row r="109" spans="1:1">
      <c r="A109" s="46"/>
    </row>
    <row r="110" spans="1:1">
      <c r="A110" s="46"/>
    </row>
    <row r="111" spans="1:1">
      <c r="A111" s="46"/>
    </row>
    <row r="112" spans="1:1">
      <c r="A112" s="46"/>
    </row>
    <row r="113" spans="1:1">
      <c r="A113" s="46"/>
    </row>
    <row r="114" spans="1:1">
      <c r="A114" s="46"/>
    </row>
    <row r="115" spans="1:1">
      <c r="A115" s="46"/>
    </row>
    <row r="116" spans="1:1">
      <c r="A116" s="46"/>
    </row>
    <row r="117" spans="1:1">
      <c r="A117" s="46"/>
    </row>
    <row r="118" spans="1:1">
      <c r="A118" s="46"/>
    </row>
    <row r="119" spans="1:1">
      <c r="A119" s="46"/>
    </row>
    <row r="120" spans="1:1">
      <c r="A120" s="46"/>
    </row>
    <row r="121" spans="1:1">
      <c r="A121" s="46"/>
    </row>
    <row r="122" spans="1:1">
      <c r="A122" s="46"/>
    </row>
    <row r="123" spans="1:1">
      <c r="A123" s="46"/>
    </row>
    <row r="124" spans="1:1">
      <c r="A124" s="46"/>
    </row>
    <row r="125" spans="1:1">
      <c r="A125" s="46"/>
    </row>
    <row r="126" spans="1:1">
      <c r="A126" s="46"/>
    </row>
    <row r="127" spans="1:1">
      <c r="A127" s="46"/>
    </row>
    <row r="128" spans="1:1">
      <c r="A128" s="46"/>
    </row>
    <row r="129" spans="1:1">
      <c r="A129" s="46"/>
    </row>
    <row r="130" spans="1:1">
      <c r="A130" s="46"/>
    </row>
    <row r="131" spans="1:1">
      <c r="A131" s="46"/>
    </row>
    <row r="132" spans="1:1">
      <c r="A132" s="46"/>
    </row>
    <row r="133" spans="1:1">
      <c r="A133" s="46"/>
    </row>
    <row r="134" spans="1:1">
      <c r="A134" s="46"/>
    </row>
    <row r="135" spans="1:1">
      <c r="A135" s="46"/>
    </row>
    <row r="136" spans="1:1">
      <c r="A136" s="46"/>
    </row>
    <row r="137" spans="1:1">
      <c r="A137" s="46"/>
    </row>
    <row r="138" spans="1:1">
      <c r="A138" s="46"/>
    </row>
    <row r="139" spans="1:1">
      <c r="A139" s="46"/>
    </row>
    <row r="140" spans="1:1">
      <c r="A140" s="46"/>
    </row>
    <row r="141" spans="1:1">
      <c r="A141" s="46"/>
    </row>
    <row r="142" spans="1:1">
      <c r="A142" s="46"/>
    </row>
    <row r="143" spans="1:1">
      <c r="A143" s="46"/>
    </row>
    <row r="144" spans="1:1">
      <c r="A144" s="46"/>
    </row>
    <row r="145" spans="1:1">
      <c r="A145" s="46"/>
    </row>
    <row r="146" spans="1:1">
      <c r="A146" s="46"/>
    </row>
    <row r="147" spans="1:1">
      <c r="A147" s="46"/>
    </row>
    <row r="148" spans="1:1">
      <c r="A148" s="46"/>
    </row>
    <row r="149" spans="1:1">
      <c r="A149" s="46"/>
    </row>
    <row r="150" spans="1:1">
      <c r="A150" s="46"/>
    </row>
    <row r="151" spans="1:1">
      <c r="A151" s="46"/>
    </row>
    <row r="152" spans="1:1">
      <c r="A152" s="46"/>
    </row>
    <row r="153" spans="1:1">
      <c r="A153" s="46"/>
    </row>
    <row r="154" spans="1:1">
      <c r="A154" s="46"/>
    </row>
    <row r="155" spans="1:1">
      <c r="A155" s="46"/>
    </row>
    <row r="156" spans="1:1">
      <c r="A156" s="46"/>
    </row>
    <row r="157" spans="1:1">
      <c r="A157" s="46"/>
    </row>
    <row r="158" spans="1:1">
      <c r="A158" s="46"/>
    </row>
    <row r="159" spans="1:1">
      <c r="A159" s="46"/>
    </row>
    <row r="160" spans="1:1">
      <c r="A160" s="46"/>
    </row>
    <row r="161" spans="1:1">
      <c r="A161" s="46"/>
    </row>
    <row r="162" spans="1:1">
      <c r="A162" s="46"/>
    </row>
    <row r="163" spans="1:1">
      <c r="A163" s="46"/>
    </row>
    <row r="164" spans="1:1">
      <c r="A164" s="46"/>
    </row>
    <row r="165" spans="1:1">
      <c r="A165" s="46"/>
    </row>
    <row r="166" spans="1:1">
      <c r="A166" s="46"/>
    </row>
    <row r="167" spans="1:1">
      <c r="A167" s="46"/>
    </row>
    <row r="168" spans="1:1">
      <c r="A168" s="46"/>
    </row>
    <row r="169" spans="1:1">
      <c r="A169" s="46"/>
    </row>
    <row r="170" spans="1:1">
      <c r="A170" s="46"/>
    </row>
    <row r="171" spans="1:1">
      <c r="A171" s="46"/>
    </row>
    <row r="172" spans="1:1">
      <c r="A172" s="46"/>
    </row>
    <row r="173" spans="1:1">
      <c r="A173" s="46"/>
    </row>
    <row r="174" spans="1:1">
      <c r="A174" s="46"/>
    </row>
    <row r="175" spans="1:1">
      <c r="A175" s="46"/>
    </row>
    <row r="176" spans="1:1">
      <c r="A176" s="46"/>
    </row>
    <row r="177" spans="1:1">
      <c r="A177" s="46"/>
    </row>
    <row r="178" spans="1:1">
      <c r="A178" s="46"/>
    </row>
    <row r="179" spans="1:1">
      <c r="A179" s="46"/>
    </row>
    <row r="180" spans="1:1">
      <c r="A180" s="46"/>
    </row>
    <row r="181" spans="1:1">
      <c r="A181" s="46"/>
    </row>
    <row r="182" spans="1:1">
      <c r="A182" s="46"/>
    </row>
    <row r="183" spans="1:1">
      <c r="A183" s="46"/>
    </row>
    <row r="184" spans="1:1">
      <c r="A184" s="46"/>
    </row>
    <row r="185" spans="1:1">
      <c r="A185" s="46"/>
    </row>
    <row r="186" spans="1:1">
      <c r="A186" s="46"/>
    </row>
    <row r="187" spans="1:1">
      <c r="A187" s="46"/>
    </row>
    <row r="188" spans="1:1">
      <c r="A188" s="46"/>
    </row>
    <row r="189" spans="1:1">
      <c r="A189" s="46"/>
    </row>
    <row r="190" spans="1:1">
      <c r="A190" s="46"/>
    </row>
    <row r="191" spans="1:1">
      <c r="A191" s="46"/>
    </row>
    <row r="192" spans="1:1">
      <c r="A192" s="46"/>
    </row>
    <row r="193" spans="1:1">
      <c r="A193" s="46"/>
    </row>
    <row r="194" spans="1:1">
      <c r="A194" s="46"/>
    </row>
    <row r="195" spans="1:1">
      <c r="A195" s="46"/>
    </row>
    <row r="196" spans="1:1">
      <c r="A196" s="46"/>
    </row>
    <row r="197" spans="1:1">
      <c r="A197" s="46"/>
    </row>
    <row r="198" spans="1:1">
      <c r="A198" s="46"/>
    </row>
    <row r="199" spans="1:1">
      <c r="A199" s="46"/>
    </row>
    <row r="200" spans="1:1">
      <c r="A200" s="46"/>
    </row>
    <row r="201" spans="1:1">
      <c r="A201" s="46"/>
    </row>
    <row r="202" spans="1:1">
      <c r="A202" s="46"/>
    </row>
    <row r="203" spans="1:1">
      <c r="A203" s="46"/>
    </row>
    <row r="204" spans="1:1">
      <c r="A204" s="46"/>
    </row>
    <row r="205" spans="1:1">
      <c r="A205" s="46"/>
    </row>
    <row r="206" spans="1:1">
      <c r="A206" s="46"/>
    </row>
    <row r="207" spans="1:1">
      <c r="A207" s="46"/>
    </row>
    <row r="208" spans="1:1">
      <c r="A208" s="46"/>
    </row>
    <row r="209" spans="1:1">
      <c r="A209" s="46"/>
    </row>
    <row r="210" spans="1:1">
      <c r="A210" s="46"/>
    </row>
    <row r="211" spans="1:1">
      <c r="A211" s="46"/>
    </row>
    <row r="212" spans="1:1">
      <c r="A212" s="46"/>
    </row>
    <row r="213" spans="1:1">
      <c r="A213" s="46"/>
    </row>
    <row r="214" spans="1:1">
      <c r="A214" s="46"/>
    </row>
    <row r="215" spans="1:1">
      <c r="A215" s="46"/>
    </row>
    <row r="216" spans="1:1">
      <c r="A216" s="46"/>
    </row>
    <row r="217" spans="1:1">
      <c r="A217" s="46"/>
    </row>
    <row r="218" spans="1:1">
      <c r="A218" s="46"/>
    </row>
    <row r="219" spans="1:1">
      <c r="A219" s="46"/>
    </row>
    <row r="220" spans="1:1">
      <c r="A220" s="46"/>
    </row>
    <row r="221" spans="1:1">
      <c r="A221" s="46"/>
    </row>
    <row r="222" spans="1:1">
      <c r="A222" s="46"/>
    </row>
    <row r="223" spans="1:1">
      <c r="A223" s="46"/>
    </row>
    <row r="224" spans="1:1">
      <c r="A224" s="46"/>
    </row>
    <row r="225" spans="1:1">
      <c r="A225" s="46"/>
    </row>
    <row r="226" spans="1:1">
      <c r="A226" s="46"/>
    </row>
    <row r="227" spans="1:1">
      <c r="A227" s="46"/>
    </row>
    <row r="228" spans="1:1">
      <c r="A228" s="46"/>
    </row>
    <row r="229" spans="1:1">
      <c r="A229" s="46"/>
    </row>
    <row r="230" spans="1:1">
      <c r="A230" s="46"/>
    </row>
    <row r="231" spans="1:1">
      <c r="A231" s="46"/>
    </row>
    <row r="232" spans="1:1">
      <c r="A232" s="46"/>
    </row>
  </sheetData>
  <mergeCells count="14">
    <mergeCell ref="A1:K1"/>
    <mergeCell ref="A3:G3"/>
    <mergeCell ref="E4:H4"/>
    <mergeCell ref="J4:K4"/>
    <mergeCell ref="F5:G5"/>
    <mergeCell ref="A4:A6"/>
    <mergeCell ref="B4:B6"/>
    <mergeCell ref="C4:C6"/>
    <mergeCell ref="D4:D6"/>
    <mergeCell ref="E5:E6"/>
    <mergeCell ref="H5:H6"/>
    <mergeCell ref="I4:I6"/>
    <mergeCell ref="J5:J6"/>
    <mergeCell ref="K5:K6"/>
  </mergeCells>
  <pageMargins left="0.700694444444444" right="0.700694444444444" top="0.751388888888889" bottom="0.751388888888889" header="0.298611111111111" footer="0.298611111111111"/>
  <pageSetup paperSize="9" scale="75" orientation="landscape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8"/>
  <sheetViews>
    <sheetView zoomScale="140" zoomScaleNormal="140" zoomScaleSheetLayoutView="60" topLeftCell="A28" workbookViewId="0">
      <selection activeCell="D57" sqref="D57"/>
    </sheetView>
  </sheetViews>
  <sheetFormatPr defaultColWidth="9" defaultRowHeight="13.5"/>
  <cols>
    <col min="1" max="1" width="12.625" customWidth="1"/>
    <col min="2" max="2" width="32.625" customWidth="1"/>
    <col min="3" max="4" width="16.625" customWidth="1"/>
    <col min="5" max="5" width="16.625" style="100" customWidth="1"/>
  </cols>
  <sheetData>
    <row r="1" ht="33.75" customHeight="1" spans="1:5">
      <c r="A1" s="77" t="s">
        <v>163</v>
      </c>
      <c r="B1" s="77"/>
      <c r="C1" s="77"/>
      <c r="D1" s="77"/>
      <c r="E1" s="101"/>
    </row>
    <row r="2" ht="15" customHeight="1" spans="1:5">
      <c r="A2" s="78"/>
      <c r="B2" s="78"/>
      <c r="C2" s="78"/>
      <c r="D2" s="78"/>
      <c r="E2" s="102" t="s">
        <v>164</v>
      </c>
    </row>
    <row r="3" ht="15" customHeight="1" spans="1:5">
      <c r="A3" s="103" t="s">
        <v>2</v>
      </c>
      <c r="B3" s="103"/>
      <c r="C3" s="81"/>
      <c r="D3" s="81"/>
      <c r="E3" s="104" t="s">
        <v>3</v>
      </c>
    </row>
    <row r="4" ht="15" customHeight="1" spans="1:5">
      <c r="A4" s="83" t="s">
        <v>165</v>
      </c>
      <c r="B4" s="83"/>
      <c r="C4" s="83" t="s">
        <v>166</v>
      </c>
      <c r="D4" s="83"/>
      <c r="E4" s="41"/>
    </row>
    <row r="5" s="76" customFormat="1" spans="1:5">
      <c r="A5" s="84" t="s">
        <v>80</v>
      </c>
      <c r="B5" s="84" t="s">
        <v>81</v>
      </c>
      <c r="C5" s="84" t="s">
        <v>71</v>
      </c>
      <c r="D5" s="84" t="s">
        <v>157</v>
      </c>
      <c r="E5" s="35" t="s">
        <v>167</v>
      </c>
    </row>
    <row r="6" spans="1:5">
      <c r="A6" s="105">
        <v>301</v>
      </c>
      <c r="B6" s="106" t="s">
        <v>161</v>
      </c>
      <c r="C6" s="107">
        <f>D6+E6</f>
        <v>1947.17</v>
      </c>
      <c r="D6" s="107">
        <f>SUM(D7:D19)</f>
        <v>1947.17</v>
      </c>
      <c r="E6" s="107"/>
    </row>
    <row r="7" spans="1:10">
      <c r="A7" s="105">
        <v>30101</v>
      </c>
      <c r="B7" s="106" t="s">
        <v>168</v>
      </c>
      <c r="C7" s="107">
        <f t="shared" ref="C7:C20" si="0">D7+E7</f>
        <v>786.79</v>
      </c>
      <c r="D7" s="107">
        <v>786.79</v>
      </c>
      <c r="E7" s="107"/>
      <c r="J7" s="110"/>
    </row>
    <row r="8" spans="1:10">
      <c r="A8" s="105">
        <v>30102</v>
      </c>
      <c r="B8" s="106" t="s">
        <v>169</v>
      </c>
      <c r="C8" s="107">
        <f t="shared" si="0"/>
        <v>411.08</v>
      </c>
      <c r="D8" s="107">
        <v>411.08</v>
      </c>
      <c r="E8" s="107"/>
      <c r="J8" s="110"/>
    </row>
    <row r="9" spans="1:12">
      <c r="A9" s="105">
        <v>30103</v>
      </c>
      <c r="B9" s="106" t="s">
        <v>170</v>
      </c>
      <c r="C9" s="107">
        <f t="shared" si="0"/>
        <v>310.43</v>
      </c>
      <c r="D9" s="107">
        <v>310.43</v>
      </c>
      <c r="E9" s="107"/>
      <c r="J9" s="110"/>
      <c r="K9" s="110"/>
      <c r="L9" s="110"/>
    </row>
    <row r="10" spans="1:12">
      <c r="A10" s="105">
        <v>30106</v>
      </c>
      <c r="B10" s="106" t="s">
        <v>171</v>
      </c>
      <c r="C10" s="107">
        <f t="shared" si="0"/>
        <v>0</v>
      </c>
      <c r="D10" s="107"/>
      <c r="E10" s="107"/>
      <c r="J10" s="110"/>
      <c r="K10" s="110"/>
      <c r="L10" s="110"/>
    </row>
    <row r="11" spans="1:12">
      <c r="A11" s="105">
        <v>30107</v>
      </c>
      <c r="B11" s="106" t="s">
        <v>172</v>
      </c>
      <c r="C11" s="107">
        <f t="shared" si="0"/>
        <v>0</v>
      </c>
      <c r="D11" s="107"/>
      <c r="E11" s="107"/>
      <c r="J11" s="110"/>
      <c r="K11" s="110"/>
      <c r="L11" s="110"/>
    </row>
    <row r="12" spans="1:12">
      <c r="A12" s="105">
        <v>30108</v>
      </c>
      <c r="B12" s="106" t="s">
        <v>173</v>
      </c>
      <c r="C12" s="107">
        <f t="shared" si="0"/>
        <v>144.67</v>
      </c>
      <c r="D12" s="108">
        <v>144.67</v>
      </c>
      <c r="E12" s="107"/>
      <c r="J12" s="110"/>
      <c r="K12" s="110"/>
      <c r="L12" s="110"/>
    </row>
    <row r="13" spans="1:12">
      <c r="A13" s="105">
        <v>30109</v>
      </c>
      <c r="B13" s="106" t="s">
        <v>174</v>
      </c>
      <c r="C13" s="107">
        <f t="shared" si="0"/>
        <v>0</v>
      </c>
      <c r="D13" s="108"/>
      <c r="E13" s="107"/>
      <c r="J13" s="110"/>
      <c r="K13" s="110"/>
      <c r="L13" s="110"/>
    </row>
    <row r="14" spans="1:12">
      <c r="A14" s="105">
        <v>30110</v>
      </c>
      <c r="B14" s="106" t="s">
        <v>175</v>
      </c>
      <c r="C14" s="107">
        <f t="shared" si="0"/>
        <v>95.83</v>
      </c>
      <c r="D14" s="108">
        <v>95.83</v>
      </c>
      <c r="E14" s="107"/>
      <c r="J14" s="110"/>
      <c r="K14" s="110"/>
      <c r="L14" s="110"/>
    </row>
    <row r="15" spans="1:12">
      <c r="A15" s="105">
        <v>30111</v>
      </c>
      <c r="B15" s="106" t="s">
        <v>176</v>
      </c>
      <c r="C15" s="107">
        <f t="shared" si="0"/>
        <v>0</v>
      </c>
      <c r="D15" s="108"/>
      <c r="E15" s="107"/>
      <c r="J15" s="110"/>
      <c r="K15" s="110"/>
      <c r="L15" s="110"/>
    </row>
    <row r="16" spans="1:12">
      <c r="A16" s="105">
        <v>30112</v>
      </c>
      <c r="B16" s="106" t="s">
        <v>177</v>
      </c>
      <c r="C16" s="107">
        <f t="shared" si="0"/>
        <v>28.75</v>
      </c>
      <c r="D16" s="108">
        <v>28.75</v>
      </c>
      <c r="E16" s="107"/>
      <c r="J16" s="110"/>
      <c r="K16" s="110"/>
      <c r="L16" s="110"/>
    </row>
    <row r="17" spans="1:12">
      <c r="A17" s="105">
        <v>30113</v>
      </c>
      <c r="B17" s="106" t="s">
        <v>178</v>
      </c>
      <c r="C17" s="107">
        <f t="shared" si="0"/>
        <v>169.62</v>
      </c>
      <c r="D17" s="107">
        <v>169.62</v>
      </c>
      <c r="E17" s="107"/>
      <c r="J17" s="110"/>
      <c r="K17" s="110"/>
      <c r="L17" s="110"/>
    </row>
    <row r="18" spans="1:12">
      <c r="A18" s="105">
        <v>30114</v>
      </c>
      <c r="B18" s="106" t="s">
        <v>179</v>
      </c>
      <c r="C18" s="107">
        <f t="shared" si="0"/>
        <v>0</v>
      </c>
      <c r="D18" s="107"/>
      <c r="E18" s="107"/>
      <c r="J18" s="110"/>
      <c r="K18" s="110"/>
      <c r="L18" s="110"/>
    </row>
    <row r="19" spans="1:12">
      <c r="A19" s="105">
        <v>30199</v>
      </c>
      <c r="B19" s="106" t="s">
        <v>180</v>
      </c>
      <c r="C19" s="107">
        <f t="shared" si="0"/>
        <v>0</v>
      </c>
      <c r="D19" s="107"/>
      <c r="E19" s="107"/>
      <c r="J19" s="110"/>
      <c r="K19" s="110"/>
      <c r="L19" s="110"/>
    </row>
    <row r="20" spans="1:12">
      <c r="A20" s="105">
        <v>302</v>
      </c>
      <c r="B20" s="106" t="s">
        <v>158</v>
      </c>
      <c r="C20" s="107">
        <f t="shared" si="0"/>
        <v>0</v>
      </c>
      <c r="D20" s="107"/>
      <c r="E20" s="109"/>
      <c r="J20" s="110"/>
      <c r="K20" s="110"/>
      <c r="L20" s="110"/>
    </row>
    <row r="21" spans="1:12">
      <c r="A21" s="105">
        <v>30201</v>
      </c>
      <c r="B21" s="106" t="s">
        <v>181</v>
      </c>
      <c r="C21" s="107">
        <f t="shared" ref="C21:C57" si="1">D21+E21</f>
        <v>0</v>
      </c>
      <c r="D21" s="107"/>
      <c r="E21" s="109"/>
      <c r="J21" s="110"/>
      <c r="K21" s="110"/>
      <c r="L21" s="110"/>
    </row>
    <row r="22" spans="1:12">
      <c r="A22" s="105">
        <v>30202</v>
      </c>
      <c r="B22" s="106" t="s">
        <v>182</v>
      </c>
      <c r="C22" s="107">
        <f t="shared" si="1"/>
        <v>0</v>
      </c>
      <c r="D22" s="107"/>
      <c r="E22" s="109"/>
      <c r="J22" s="110"/>
      <c r="K22" s="110"/>
      <c r="L22" s="110"/>
    </row>
    <row r="23" spans="1:12">
      <c r="A23" s="105">
        <v>30205</v>
      </c>
      <c r="B23" s="106" t="s">
        <v>183</v>
      </c>
      <c r="C23" s="107">
        <f t="shared" si="1"/>
        <v>0</v>
      </c>
      <c r="D23" s="107"/>
      <c r="E23" s="109"/>
      <c r="H23" s="110"/>
      <c r="J23" s="110"/>
      <c r="K23" s="110"/>
      <c r="L23" s="110"/>
    </row>
    <row r="24" spans="1:12">
      <c r="A24" s="105">
        <v>30206</v>
      </c>
      <c r="B24" s="106" t="s">
        <v>184</v>
      </c>
      <c r="C24" s="107">
        <f t="shared" si="1"/>
        <v>0</v>
      </c>
      <c r="D24" s="107"/>
      <c r="E24" s="109"/>
      <c r="H24" s="110"/>
      <c r="J24" s="110"/>
      <c r="K24" s="110"/>
      <c r="L24" s="110"/>
    </row>
    <row r="25" spans="1:12">
      <c r="A25" s="105">
        <v>30207</v>
      </c>
      <c r="B25" s="106" t="s">
        <v>185</v>
      </c>
      <c r="C25" s="107">
        <f t="shared" si="1"/>
        <v>0</v>
      </c>
      <c r="D25" s="107"/>
      <c r="E25" s="109"/>
      <c r="J25" s="110"/>
      <c r="K25" s="110"/>
      <c r="L25" s="110"/>
    </row>
    <row r="26" spans="1:12">
      <c r="A26" s="105">
        <v>30208</v>
      </c>
      <c r="B26" s="106" t="s">
        <v>186</v>
      </c>
      <c r="C26" s="107">
        <f t="shared" si="1"/>
        <v>0</v>
      </c>
      <c r="D26" s="107"/>
      <c r="E26" s="109"/>
      <c r="J26" s="110"/>
      <c r="K26" s="110"/>
      <c r="L26" s="110"/>
    </row>
    <row r="27" spans="1:12">
      <c r="A27" s="105">
        <v>30209</v>
      </c>
      <c r="B27" s="106" t="s">
        <v>187</v>
      </c>
      <c r="C27" s="107">
        <f t="shared" si="1"/>
        <v>0</v>
      </c>
      <c r="D27" s="107"/>
      <c r="E27" s="109"/>
      <c r="J27" s="110"/>
      <c r="K27" s="110"/>
      <c r="L27" s="110"/>
    </row>
    <row r="28" spans="1:12">
      <c r="A28" s="105">
        <v>30211</v>
      </c>
      <c r="B28" s="106" t="s">
        <v>188</v>
      </c>
      <c r="C28" s="107">
        <f t="shared" si="1"/>
        <v>0</v>
      </c>
      <c r="D28" s="107"/>
      <c r="E28" s="109"/>
      <c r="J28" s="110"/>
      <c r="K28" s="110"/>
      <c r="L28" s="110"/>
    </row>
    <row r="29" spans="1:12">
      <c r="A29" s="105">
        <v>30213</v>
      </c>
      <c r="B29" s="106" t="s">
        <v>189</v>
      </c>
      <c r="C29" s="107">
        <f t="shared" si="1"/>
        <v>0</v>
      </c>
      <c r="D29" s="107"/>
      <c r="E29" s="109"/>
      <c r="H29" s="110"/>
      <c r="J29" s="110"/>
      <c r="K29" s="110"/>
      <c r="L29" s="110"/>
    </row>
    <row r="30" spans="1:12">
      <c r="A30" s="105">
        <v>30214</v>
      </c>
      <c r="B30" s="106" t="s">
        <v>190</v>
      </c>
      <c r="C30" s="107">
        <f t="shared" si="1"/>
        <v>0</v>
      </c>
      <c r="D30" s="107"/>
      <c r="E30" s="109"/>
      <c r="H30" s="110"/>
      <c r="J30" s="110"/>
      <c r="K30" s="110"/>
      <c r="L30" s="110"/>
    </row>
    <row r="31" spans="1:12">
      <c r="A31" s="105">
        <v>30215</v>
      </c>
      <c r="B31" s="106" t="s">
        <v>191</v>
      </c>
      <c r="C31" s="107">
        <f t="shared" si="1"/>
        <v>0</v>
      </c>
      <c r="D31" s="107"/>
      <c r="E31" s="109"/>
      <c r="H31" s="110"/>
      <c r="J31" s="110"/>
      <c r="K31" s="110"/>
      <c r="L31" s="110"/>
    </row>
    <row r="32" spans="1:12">
      <c r="A32" s="105">
        <v>30216</v>
      </c>
      <c r="B32" s="106" t="s">
        <v>192</v>
      </c>
      <c r="C32" s="107">
        <f t="shared" si="1"/>
        <v>0</v>
      </c>
      <c r="D32" s="107"/>
      <c r="E32" s="109"/>
      <c r="H32" s="110"/>
      <c r="J32" s="110"/>
      <c r="K32" s="110"/>
      <c r="L32" s="110"/>
    </row>
    <row r="33" spans="1:12">
      <c r="A33" s="105">
        <v>30217</v>
      </c>
      <c r="B33" s="106" t="s">
        <v>193</v>
      </c>
      <c r="C33" s="107">
        <f t="shared" si="1"/>
        <v>0</v>
      </c>
      <c r="D33" s="107"/>
      <c r="E33" s="109"/>
      <c r="H33" s="110"/>
      <c r="J33" s="110"/>
      <c r="K33" s="110"/>
      <c r="L33" s="110"/>
    </row>
    <row r="34" spans="1:12">
      <c r="A34" s="105">
        <v>30226</v>
      </c>
      <c r="B34" s="106" t="s">
        <v>194</v>
      </c>
      <c r="C34" s="107">
        <f t="shared" si="1"/>
        <v>0</v>
      </c>
      <c r="D34" s="107"/>
      <c r="E34" s="109"/>
      <c r="H34" s="110"/>
      <c r="J34" s="110"/>
      <c r="K34" s="110"/>
      <c r="L34" s="110"/>
    </row>
    <row r="35" spans="1:12">
      <c r="A35" s="105">
        <v>30228</v>
      </c>
      <c r="B35" s="106" t="s">
        <v>195</v>
      </c>
      <c r="C35" s="107">
        <f t="shared" si="1"/>
        <v>0</v>
      </c>
      <c r="D35" s="107"/>
      <c r="E35" s="109"/>
      <c r="H35" s="110"/>
      <c r="J35" s="110"/>
      <c r="K35" s="110"/>
      <c r="L35" s="110"/>
    </row>
    <row r="36" spans="1:12">
      <c r="A36" s="105">
        <v>30229</v>
      </c>
      <c r="B36" s="106" t="s">
        <v>196</v>
      </c>
      <c r="C36" s="107">
        <f t="shared" si="1"/>
        <v>0</v>
      </c>
      <c r="D36" s="107"/>
      <c r="E36" s="109"/>
      <c r="H36" s="110"/>
      <c r="J36" s="110"/>
      <c r="K36" s="110"/>
      <c r="L36" s="110"/>
    </row>
    <row r="37" spans="1:12">
      <c r="A37" s="105">
        <v>30231</v>
      </c>
      <c r="B37" s="106" t="s">
        <v>197</v>
      </c>
      <c r="C37" s="107">
        <f t="shared" si="1"/>
        <v>0</v>
      </c>
      <c r="D37" s="107"/>
      <c r="E37" s="109"/>
      <c r="H37" s="110"/>
      <c r="J37" s="110"/>
      <c r="K37" s="110"/>
      <c r="L37" s="110"/>
    </row>
    <row r="38" spans="1:12">
      <c r="A38" s="105">
        <v>30239</v>
      </c>
      <c r="B38" s="106" t="s">
        <v>198</v>
      </c>
      <c r="C38" s="107">
        <f t="shared" si="1"/>
        <v>0</v>
      </c>
      <c r="D38" s="107"/>
      <c r="E38" s="109"/>
      <c r="H38" s="110"/>
      <c r="J38" s="110"/>
      <c r="K38" s="110"/>
      <c r="L38" s="110"/>
    </row>
    <row r="39" spans="1:12">
      <c r="A39" s="105">
        <v>30240</v>
      </c>
      <c r="B39" s="106" t="s">
        <v>199</v>
      </c>
      <c r="C39" s="107">
        <f t="shared" si="1"/>
        <v>0</v>
      </c>
      <c r="D39" s="107"/>
      <c r="E39" s="109"/>
      <c r="H39" s="110"/>
      <c r="J39" s="110"/>
      <c r="K39" s="110"/>
      <c r="L39" s="110"/>
    </row>
    <row r="40" spans="1:12">
      <c r="A40" s="105">
        <v>30299</v>
      </c>
      <c r="B40" s="106" t="s">
        <v>200</v>
      </c>
      <c r="C40" s="107">
        <f t="shared" si="1"/>
        <v>0</v>
      </c>
      <c r="D40" s="107"/>
      <c r="E40" s="109"/>
      <c r="H40" s="110"/>
      <c r="J40" s="110"/>
      <c r="K40" s="110"/>
      <c r="L40" s="110"/>
    </row>
    <row r="41" spans="1:12">
      <c r="A41" s="105">
        <v>303</v>
      </c>
      <c r="B41" s="106" t="s">
        <v>162</v>
      </c>
      <c r="C41" s="107">
        <f t="shared" si="1"/>
        <v>5.38</v>
      </c>
      <c r="D41" s="107">
        <v>5.38</v>
      </c>
      <c r="E41" s="107"/>
      <c r="H41" s="110"/>
      <c r="J41" s="110"/>
      <c r="K41" s="110"/>
      <c r="L41" s="110"/>
    </row>
    <row r="42" spans="1:10">
      <c r="A42" s="105">
        <v>30301</v>
      </c>
      <c r="B42" s="106" t="s">
        <v>201</v>
      </c>
      <c r="C42" s="107">
        <f t="shared" si="1"/>
        <v>0</v>
      </c>
      <c r="D42" s="107"/>
      <c r="E42" s="107"/>
      <c r="J42" s="110"/>
    </row>
    <row r="43" spans="1:10">
      <c r="A43" s="105">
        <v>30302</v>
      </c>
      <c r="B43" s="106" t="s">
        <v>202</v>
      </c>
      <c r="C43" s="107">
        <f t="shared" si="1"/>
        <v>0</v>
      </c>
      <c r="D43" s="107"/>
      <c r="E43" s="107"/>
      <c r="J43" s="110"/>
    </row>
    <row r="44" spans="1:10">
      <c r="A44" s="105">
        <v>30303</v>
      </c>
      <c r="B44" s="106" t="s">
        <v>203</v>
      </c>
      <c r="C44" s="107">
        <f t="shared" si="1"/>
        <v>0</v>
      </c>
      <c r="D44" s="107"/>
      <c r="E44" s="107"/>
      <c r="J44" s="110"/>
    </row>
    <row r="45" spans="1:10">
      <c r="A45" s="105">
        <v>30304</v>
      </c>
      <c r="B45" s="106" t="s">
        <v>204</v>
      </c>
      <c r="C45" s="107">
        <f t="shared" si="1"/>
        <v>1.66</v>
      </c>
      <c r="D45" s="107">
        <v>1.66</v>
      </c>
      <c r="E45" s="107"/>
      <c r="J45" s="110"/>
    </row>
    <row r="46" spans="1:10">
      <c r="A46" s="105">
        <v>30305</v>
      </c>
      <c r="B46" s="106" t="s">
        <v>205</v>
      </c>
      <c r="C46" s="107">
        <f t="shared" si="1"/>
        <v>0</v>
      </c>
      <c r="D46" s="107"/>
      <c r="E46" s="107"/>
      <c r="J46" s="110"/>
    </row>
    <row r="47" spans="1:10">
      <c r="A47" s="105">
        <v>30306</v>
      </c>
      <c r="B47" s="106" t="s">
        <v>206</v>
      </c>
      <c r="C47" s="107">
        <f t="shared" si="1"/>
        <v>0</v>
      </c>
      <c r="D47" s="107"/>
      <c r="E47" s="107"/>
      <c r="J47" s="110"/>
    </row>
    <row r="48" spans="1:10">
      <c r="A48" s="105">
        <v>30307</v>
      </c>
      <c r="B48" s="106" t="s">
        <v>207</v>
      </c>
      <c r="C48" s="107">
        <f t="shared" si="1"/>
        <v>0</v>
      </c>
      <c r="D48" s="107"/>
      <c r="E48" s="107"/>
      <c r="J48" s="110"/>
    </row>
    <row r="49" spans="1:5">
      <c r="A49" s="105">
        <v>30308</v>
      </c>
      <c r="B49" s="106" t="s">
        <v>208</v>
      </c>
      <c r="C49" s="107">
        <f t="shared" si="1"/>
        <v>0</v>
      </c>
      <c r="D49" s="107"/>
      <c r="E49" s="107"/>
    </row>
    <row r="50" spans="1:5">
      <c r="A50" s="105">
        <v>30309</v>
      </c>
      <c r="B50" s="106" t="s">
        <v>209</v>
      </c>
      <c r="C50" s="107">
        <f t="shared" si="1"/>
        <v>0</v>
      </c>
      <c r="D50" s="107"/>
      <c r="E50" s="107"/>
    </row>
    <row r="51" spans="1:5">
      <c r="A51" s="105">
        <v>30310</v>
      </c>
      <c r="B51" s="106" t="s">
        <v>210</v>
      </c>
      <c r="C51" s="107">
        <f t="shared" si="1"/>
        <v>0</v>
      </c>
      <c r="D51" s="107"/>
      <c r="E51" s="107"/>
    </row>
    <row r="52" spans="1:5">
      <c r="A52" s="105">
        <v>30311</v>
      </c>
      <c r="B52" s="106" t="s">
        <v>211</v>
      </c>
      <c r="C52" s="107">
        <f t="shared" si="1"/>
        <v>0</v>
      </c>
      <c r="D52" s="107"/>
      <c r="E52" s="107"/>
    </row>
    <row r="53" spans="1:5">
      <c r="A53" s="105">
        <v>30399</v>
      </c>
      <c r="B53" s="106" t="s">
        <v>212</v>
      </c>
      <c r="C53" s="107">
        <f t="shared" si="1"/>
        <v>3.73</v>
      </c>
      <c r="D53" s="107">
        <v>3.73</v>
      </c>
      <c r="E53" s="107"/>
    </row>
    <row r="54" spans="1:5">
      <c r="A54" s="105">
        <v>310</v>
      </c>
      <c r="B54" s="106" t="s">
        <v>213</v>
      </c>
      <c r="C54" s="107">
        <f t="shared" si="1"/>
        <v>0</v>
      </c>
      <c r="D54" s="107"/>
      <c r="E54" s="107"/>
    </row>
    <row r="55" spans="1:5">
      <c r="A55" s="105">
        <v>31002</v>
      </c>
      <c r="B55" s="106" t="s">
        <v>214</v>
      </c>
      <c r="C55" s="107">
        <f t="shared" si="1"/>
        <v>0</v>
      </c>
      <c r="D55" s="107"/>
      <c r="E55" s="107"/>
    </row>
    <row r="56" spans="1:5">
      <c r="A56" s="105">
        <v>31099</v>
      </c>
      <c r="B56" s="106" t="s">
        <v>215</v>
      </c>
      <c r="C56" s="107">
        <f t="shared" si="1"/>
        <v>0</v>
      </c>
      <c r="D56" s="107"/>
      <c r="E56" s="107"/>
    </row>
    <row r="57" spans="1:5">
      <c r="A57" s="106"/>
      <c r="B57" s="111" t="s">
        <v>71</v>
      </c>
      <c r="C57" s="107">
        <f t="shared" si="1"/>
        <v>1952.55</v>
      </c>
      <c r="D57" s="107">
        <f>D54+D41+D20+D6</f>
        <v>1952.55</v>
      </c>
      <c r="E57" s="107">
        <f>E6+E20+E41+E54</f>
        <v>0</v>
      </c>
    </row>
    <row r="58" spans="1:5">
      <c r="A58" s="91"/>
      <c r="B58" s="91"/>
      <c r="C58" s="91"/>
      <c r="D58" s="91"/>
      <c r="E58" s="112"/>
    </row>
  </sheetData>
  <mergeCells count="6">
    <mergeCell ref="A1:E1"/>
    <mergeCell ref="A2:B2"/>
    <mergeCell ref="A3:B3"/>
    <mergeCell ref="A4:B4"/>
    <mergeCell ref="C4:E4"/>
    <mergeCell ref="A58:E58"/>
  </mergeCells>
  <printOptions horizontalCentered="1"/>
  <pageMargins left="0.511805555555556" right="0.511805555555556" top="0.751388888888889" bottom="0.751388888888889" header="0.310416666666667" footer="0.310416666666667"/>
  <pageSetup paperSize="9" scale="90" orientation="portrait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zoomScale="130" zoomScaleNormal="130" zoomScaleSheetLayoutView="60" workbookViewId="0">
      <selection activeCell="I12" sqref="I12"/>
    </sheetView>
  </sheetViews>
  <sheetFormatPr defaultColWidth="9" defaultRowHeight="13.5"/>
  <cols>
    <col min="1" max="1" width="20.625" customWidth="1"/>
    <col min="2" max="13" width="8.625" customWidth="1"/>
  </cols>
  <sheetData>
    <row r="1" ht="40" customHeight="1" spans="1:13">
      <c r="A1" s="77" t="s">
        <v>216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ht="15" customHeight="1" spans="1:13">
      <c r="A2" s="90"/>
      <c r="B2" s="90"/>
      <c r="C2" s="90"/>
      <c r="D2" s="90"/>
      <c r="E2" s="90"/>
      <c r="F2" s="90"/>
      <c r="G2" s="79" t="s">
        <v>217</v>
      </c>
      <c r="H2" s="79"/>
      <c r="I2" s="79"/>
      <c r="J2" s="79"/>
      <c r="K2" s="79"/>
      <c r="L2" s="79"/>
      <c r="M2" s="79"/>
    </row>
    <row r="3" ht="15" customHeight="1" spans="1:13">
      <c r="A3" s="91" t="s">
        <v>2</v>
      </c>
      <c r="B3" s="91"/>
      <c r="C3" s="91"/>
      <c r="D3" s="91"/>
      <c r="E3" s="91"/>
      <c r="F3" s="91"/>
      <c r="G3" s="92" t="s">
        <v>3</v>
      </c>
      <c r="H3" s="92"/>
      <c r="I3" s="92"/>
      <c r="J3" s="92"/>
      <c r="K3" s="92"/>
      <c r="L3" s="92"/>
      <c r="M3" s="92"/>
    </row>
    <row r="4" ht="30" customHeight="1" spans="1:13">
      <c r="A4" s="93" t="s">
        <v>218</v>
      </c>
      <c r="B4" s="83" t="s">
        <v>219</v>
      </c>
      <c r="C4" s="94"/>
      <c r="D4" s="94"/>
      <c r="E4" s="94"/>
      <c r="F4" s="94"/>
      <c r="G4" s="94"/>
      <c r="H4" s="83" t="s">
        <v>220</v>
      </c>
      <c r="I4" s="94"/>
      <c r="J4" s="94"/>
      <c r="K4" s="94"/>
      <c r="L4" s="94"/>
      <c r="M4" s="94"/>
    </row>
    <row r="5" ht="30" customHeight="1" spans="1:13">
      <c r="A5" s="95"/>
      <c r="B5" s="94" t="s">
        <v>71</v>
      </c>
      <c r="C5" s="94" t="s">
        <v>221</v>
      </c>
      <c r="D5" s="94" t="s">
        <v>222</v>
      </c>
      <c r="E5" s="94"/>
      <c r="F5" s="94"/>
      <c r="G5" s="94" t="s">
        <v>223</v>
      </c>
      <c r="H5" s="94" t="s">
        <v>71</v>
      </c>
      <c r="I5" s="94" t="s">
        <v>221</v>
      </c>
      <c r="J5" s="94" t="s">
        <v>222</v>
      </c>
      <c r="K5" s="94"/>
      <c r="L5" s="94"/>
      <c r="M5" s="94" t="s">
        <v>223</v>
      </c>
    </row>
    <row r="6" s="89" customFormat="1" ht="60" customHeight="1" spans="1:13">
      <c r="A6" s="96"/>
      <c r="B6" s="94"/>
      <c r="C6" s="94"/>
      <c r="D6" s="94" t="s">
        <v>156</v>
      </c>
      <c r="E6" s="94" t="s">
        <v>224</v>
      </c>
      <c r="F6" s="94" t="s">
        <v>225</v>
      </c>
      <c r="G6" s="94"/>
      <c r="H6" s="94"/>
      <c r="I6" s="94"/>
      <c r="J6" s="94" t="s">
        <v>156</v>
      </c>
      <c r="K6" s="94" t="s">
        <v>224</v>
      </c>
      <c r="L6" s="94" t="s">
        <v>225</v>
      </c>
      <c r="M6" s="94"/>
    </row>
    <row r="7" ht="60" customHeight="1" spans="1:13">
      <c r="A7" s="94" t="s">
        <v>226</v>
      </c>
      <c r="B7" s="97">
        <f>C7+D7+G7</f>
        <v>0</v>
      </c>
      <c r="C7" s="97">
        <v>0</v>
      </c>
      <c r="D7" s="97">
        <f>E7+F7</f>
        <v>0</v>
      </c>
      <c r="E7" s="97">
        <v>0</v>
      </c>
      <c r="F7" s="97">
        <v>0</v>
      </c>
      <c r="G7" s="97">
        <v>0</v>
      </c>
      <c r="H7" s="98">
        <f>I7+J7+M7</f>
        <v>0</v>
      </c>
      <c r="I7" s="99">
        <v>0</v>
      </c>
      <c r="J7" s="99">
        <f>K7+L7</f>
        <v>0</v>
      </c>
      <c r="K7" s="99">
        <v>0</v>
      </c>
      <c r="L7" s="99">
        <v>0</v>
      </c>
      <c r="M7" s="99">
        <v>0</v>
      </c>
    </row>
    <row r="8" ht="38.25" customHeight="1"/>
    <row r="9" ht="38.25" customHeight="1"/>
    <row r="10" ht="38.25" customHeight="1"/>
    <row r="11" ht="38.25" customHeight="1"/>
    <row r="12" ht="38.25" customHeight="1"/>
    <row r="13" ht="38.25" customHeight="1"/>
    <row r="14" ht="38.25" customHeight="1"/>
    <row r="15" ht="38.25" customHeight="1"/>
    <row r="16" ht="38.25" customHeight="1"/>
  </sheetData>
  <mergeCells count="15">
    <mergeCell ref="A1:M1"/>
    <mergeCell ref="G2:M2"/>
    <mergeCell ref="A3:F3"/>
    <mergeCell ref="G3:M3"/>
    <mergeCell ref="B4:G4"/>
    <mergeCell ref="H4:M4"/>
    <mergeCell ref="D5:F5"/>
    <mergeCell ref="J5:L5"/>
    <mergeCell ref="A4:A6"/>
    <mergeCell ref="B5:B6"/>
    <mergeCell ref="C5:C6"/>
    <mergeCell ref="G5:G6"/>
    <mergeCell ref="H5:H6"/>
    <mergeCell ref="I5:I6"/>
    <mergeCell ref="M5:M6"/>
  </mergeCells>
  <printOptions horizontalCentered="1"/>
  <pageMargins left="0.700694444444444" right="0.700694444444444" top="0.751388888888889" bottom="0.751388888888889" header="0.298611111111111" footer="0.298611111111111"/>
  <pageSetup paperSize="9" orientation="landscape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2"/>
  <sheetViews>
    <sheetView zoomScale="140" zoomScaleNormal="140" zoomScaleSheetLayoutView="60" workbookViewId="0">
      <selection activeCell="C4" sqref="C4:E4"/>
    </sheetView>
  </sheetViews>
  <sheetFormatPr defaultColWidth="9" defaultRowHeight="13.5" outlineLevelCol="4"/>
  <cols>
    <col min="1" max="5" width="16.625" customWidth="1"/>
  </cols>
  <sheetData>
    <row r="1" ht="40" customHeight="1" spans="1:5">
      <c r="A1" s="77" t="s">
        <v>227</v>
      </c>
      <c r="B1" s="77"/>
      <c r="C1" s="77"/>
      <c r="D1" s="77"/>
      <c r="E1" s="77"/>
    </row>
    <row r="2" ht="15" customHeight="1" spans="1:5">
      <c r="A2" s="78"/>
      <c r="B2" s="78"/>
      <c r="C2" s="78"/>
      <c r="D2" s="78"/>
      <c r="E2" s="79" t="s">
        <v>228</v>
      </c>
    </row>
    <row r="3" ht="15" customHeight="1" spans="1:5">
      <c r="A3" s="80" t="s">
        <v>2</v>
      </c>
      <c r="B3" s="80"/>
      <c r="C3" s="81"/>
      <c r="D3" s="81"/>
      <c r="E3" s="82" t="s">
        <v>3</v>
      </c>
    </row>
    <row r="4" ht="20.25" customHeight="1" spans="1:5">
      <c r="A4" s="83" t="s">
        <v>80</v>
      </c>
      <c r="B4" s="83" t="s">
        <v>81</v>
      </c>
      <c r="C4" s="83" t="s">
        <v>229</v>
      </c>
      <c r="D4" s="83"/>
      <c r="E4" s="83"/>
    </row>
    <row r="5" s="76" customFormat="1" ht="20.25" customHeight="1" spans="1:5">
      <c r="A5" s="83"/>
      <c r="B5" s="83"/>
      <c r="C5" s="84" t="s">
        <v>71</v>
      </c>
      <c r="D5" s="84" t="s">
        <v>101</v>
      </c>
      <c r="E5" s="84" t="s">
        <v>102</v>
      </c>
    </row>
    <row r="6" spans="1:5">
      <c r="A6" s="85" t="s">
        <v>230</v>
      </c>
      <c r="B6" s="85" t="s">
        <v>230</v>
      </c>
      <c r="C6" s="85">
        <v>0</v>
      </c>
      <c r="D6" s="85">
        <v>0</v>
      </c>
      <c r="E6" s="85">
        <v>0</v>
      </c>
    </row>
    <row r="7" spans="1:5">
      <c r="A7" s="86"/>
      <c r="B7" s="86"/>
      <c r="C7" s="86"/>
      <c r="D7" s="86"/>
      <c r="E7" s="86"/>
    </row>
    <row r="8" spans="1:5">
      <c r="A8" s="86"/>
      <c r="B8" s="86"/>
      <c r="C8" s="86"/>
      <c r="D8" s="86"/>
      <c r="E8" s="86"/>
    </row>
    <row r="9" spans="1:5">
      <c r="A9" s="86"/>
      <c r="B9" s="86"/>
      <c r="C9" s="86"/>
      <c r="D9" s="86"/>
      <c r="E9" s="86"/>
    </row>
    <row r="10" spans="1:5">
      <c r="A10" s="86"/>
      <c r="B10" s="86"/>
      <c r="C10" s="86"/>
      <c r="D10" s="86"/>
      <c r="E10" s="86"/>
    </row>
    <row r="11" spans="1:5">
      <c r="A11" s="86"/>
      <c r="B11" s="86"/>
      <c r="C11" s="86"/>
      <c r="D11" s="86"/>
      <c r="E11" s="86"/>
    </row>
    <row r="12" spans="1:5">
      <c r="A12" s="86"/>
      <c r="B12" s="86"/>
      <c r="C12" s="86"/>
      <c r="D12" s="86"/>
      <c r="E12" s="86"/>
    </row>
    <row r="13" spans="1:5">
      <c r="A13" s="86"/>
      <c r="B13" s="86"/>
      <c r="C13" s="86"/>
      <c r="D13" s="86"/>
      <c r="E13" s="86"/>
    </row>
    <row r="14" spans="1:5">
      <c r="A14" s="86"/>
      <c r="B14" s="86"/>
      <c r="C14" s="86"/>
      <c r="D14" s="86"/>
      <c r="E14" s="86"/>
    </row>
    <row r="15" spans="1:5">
      <c r="A15" s="86"/>
      <c r="B15" s="86"/>
      <c r="C15" s="86"/>
      <c r="D15" s="86"/>
      <c r="E15" s="86"/>
    </row>
    <row r="16" spans="1:5">
      <c r="A16" s="86"/>
      <c r="B16" s="86"/>
      <c r="C16" s="86"/>
      <c r="D16" s="86"/>
      <c r="E16" s="86"/>
    </row>
    <row r="17" spans="1:5">
      <c r="A17" s="86"/>
      <c r="B17" s="86"/>
      <c r="C17" s="86"/>
      <c r="D17" s="86"/>
      <c r="E17" s="86"/>
    </row>
    <row r="18" spans="1:5">
      <c r="A18" s="86"/>
      <c r="B18" s="86"/>
      <c r="C18" s="86"/>
      <c r="D18" s="86"/>
      <c r="E18" s="86"/>
    </row>
    <row r="19" spans="1:5">
      <c r="A19" s="86"/>
      <c r="B19" s="86"/>
      <c r="C19" s="86"/>
      <c r="D19" s="86"/>
      <c r="E19" s="86"/>
    </row>
    <row r="20" s="76" customFormat="1" spans="1:5">
      <c r="A20" s="84"/>
      <c r="B20" s="84"/>
      <c r="C20" s="84"/>
      <c r="D20" s="84"/>
      <c r="E20" s="84"/>
    </row>
    <row r="21" spans="1:5">
      <c r="A21" s="87" t="s">
        <v>231</v>
      </c>
      <c r="B21" s="87"/>
      <c r="C21" s="87"/>
      <c r="D21" s="87"/>
      <c r="E21" s="87"/>
    </row>
    <row r="22" spans="1:5">
      <c r="A22" s="88"/>
      <c r="B22" s="88"/>
      <c r="C22" s="88"/>
      <c r="D22" s="88"/>
      <c r="E22" s="88"/>
    </row>
  </sheetData>
  <mergeCells count="6">
    <mergeCell ref="A1:E1"/>
    <mergeCell ref="A3:B3"/>
    <mergeCell ref="C4:E4"/>
    <mergeCell ref="A4:A5"/>
    <mergeCell ref="B4:B5"/>
    <mergeCell ref="A21:E22"/>
  </mergeCells>
  <printOptions horizontalCentered="1"/>
  <pageMargins left="0.700694444444444" right="0.700694444444444" top="0.751388888888889" bottom="0.751388888888889" header="0.298611111111111" footer="0.298611111111111"/>
  <pageSetup paperSize="9" orientation="portrait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19"/>
  <sheetViews>
    <sheetView topLeftCell="A10" workbookViewId="0">
      <selection activeCell="J18" sqref="J18"/>
    </sheetView>
  </sheetViews>
  <sheetFormatPr defaultColWidth="8.71666666666667" defaultRowHeight="13.5"/>
  <cols>
    <col min="1" max="1" width="10.625" customWidth="1"/>
    <col min="2" max="2" width="20.625" customWidth="1"/>
    <col min="3" max="3" width="12.625" customWidth="1"/>
    <col min="4" max="4" width="20.975" customWidth="1"/>
    <col min="5" max="5" width="10.625" customWidth="1"/>
    <col min="6" max="8" width="17.5083333333333" customWidth="1"/>
    <col min="9" max="9" width="30.625" customWidth="1"/>
    <col min="10" max="10" width="35.5583333333333" style="46" customWidth="1"/>
    <col min="11" max="12" width="12.625" customWidth="1"/>
    <col min="13" max="13" width="8.625" customWidth="1"/>
    <col min="14" max="14" width="15.875" customWidth="1"/>
    <col min="15" max="15" width="13.5" customWidth="1"/>
    <col min="16" max="16" width="17.375" customWidth="1"/>
    <col min="17" max="17" width="13.625" customWidth="1"/>
    <col min="18" max="18" width="16.875" customWidth="1"/>
    <col min="19" max="27" width="24" customWidth="1"/>
    <col min="28" max="28" width="23.625" customWidth="1"/>
    <col min="29" max="38" width="26.375" customWidth="1"/>
    <col min="39" max="39" width="19" customWidth="1"/>
    <col min="40" max="42" width="28" customWidth="1"/>
    <col min="43" max="63" width="9"/>
  </cols>
  <sheetData>
    <row r="1" ht="60" customHeight="1" spans="1:40">
      <c r="A1" s="47" t="s">
        <v>232</v>
      </c>
      <c r="B1" s="47"/>
      <c r="C1" s="47"/>
      <c r="D1" s="47"/>
      <c r="E1" s="47"/>
      <c r="F1" s="47"/>
      <c r="G1" s="47"/>
      <c r="H1" s="47"/>
      <c r="I1" s="47"/>
      <c r="J1" s="68"/>
      <c r="K1" s="47"/>
      <c r="L1" s="47"/>
      <c r="M1" s="47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</row>
    <row r="2" s="45" customFormat="1" ht="25" customHeight="1" spans="2:40">
      <c r="B2" s="48"/>
      <c r="C2" s="48"/>
      <c r="D2" s="48"/>
      <c r="E2" s="48"/>
      <c r="F2" s="48"/>
      <c r="G2" s="48"/>
      <c r="H2" s="48"/>
      <c r="I2" s="48"/>
      <c r="J2" s="49"/>
      <c r="K2" s="70" t="s">
        <v>233</v>
      </c>
      <c r="L2" s="70"/>
      <c r="M2" s="70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</row>
    <row r="3" s="45" customFormat="1" ht="25" customHeight="1" spans="1:40">
      <c r="A3" s="49" t="s">
        <v>234</v>
      </c>
      <c r="B3" s="49"/>
      <c r="C3" s="49"/>
      <c r="D3" s="49"/>
      <c r="E3" s="50"/>
      <c r="F3" s="50"/>
      <c r="G3" s="50"/>
      <c r="H3" s="50"/>
      <c r="I3" s="50"/>
      <c r="J3" s="71"/>
      <c r="K3" s="70" t="s">
        <v>3</v>
      </c>
      <c r="L3" s="70"/>
      <c r="M3" s="7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75"/>
      <c r="AN3" s="50"/>
    </row>
    <row r="4" s="3" customFormat="1" ht="25" customHeight="1" spans="1:13">
      <c r="A4" s="51" t="s">
        <v>235</v>
      </c>
      <c r="B4" s="51" t="s">
        <v>236</v>
      </c>
      <c r="C4" s="51" t="s">
        <v>237</v>
      </c>
      <c r="D4" s="51" t="s">
        <v>238</v>
      </c>
      <c r="E4" s="51" t="s">
        <v>239</v>
      </c>
      <c r="F4" s="51"/>
      <c r="G4" s="51"/>
      <c r="H4" s="51"/>
      <c r="I4" s="51"/>
      <c r="J4" s="72"/>
      <c r="K4" s="51"/>
      <c r="L4" s="51"/>
      <c r="M4" s="51"/>
    </row>
    <row r="5" s="3" customFormat="1" ht="25" customHeight="1" spans="1:13">
      <c r="A5" s="51"/>
      <c r="B5" s="51"/>
      <c r="C5" s="51"/>
      <c r="D5" s="51"/>
      <c r="E5" s="51" t="s">
        <v>240</v>
      </c>
      <c r="F5" s="51" t="s">
        <v>241</v>
      </c>
      <c r="G5" s="51" t="s">
        <v>242</v>
      </c>
      <c r="H5" s="51" t="s">
        <v>243</v>
      </c>
      <c r="I5" s="51" t="s">
        <v>244</v>
      </c>
      <c r="J5" s="51" t="s">
        <v>245</v>
      </c>
      <c r="K5" s="51" t="s">
        <v>246</v>
      </c>
      <c r="L5" s="51" t="s">
        <v>247</v>
      </c>
      <c r="M5" s="51" t="s">
        <v>248</v>
      </c>
    </row>
    <row r="6" s="3" customFormat="1" ht="40" customHeight="1" spans="1:13">
      <c r="A6" s="52" t="s">
        <v>71</v>
      </c>
      <c r="B6" s="53"/>
      <c r="C6" s="54">
        <f>SUM(C8:C19)</f>
        <v>120</v>
      </c>
      <c r="D6" s="51"/>
      <c r="E6" s="55"/>
      <c r="F6" s="55"/>
      <c r="G6" s="55"/>
      <c r="H6" s="55"/>
      <c r="I6" s="55"/>
      <c r="J6" s="72"/>
      <c r="K6" s="55"/>
      <c r="L6" s="55"/>
      <c r="M6" s="55"/>
    </row>
    <row r="7" s="3" customFormat="1" ht="40" customHeight="1" spans="1:13">
      <c r="A7" s="51">
        <v>307001</v>
      </c>
      <c r="B7" s="51" t="s">
        <v>226</v>
      </c>
      <c r="C7" s="54">
        <f>SUM(C8:C19)</f>
        <v>120</v>
      </c>
      <c r="D7" s="51"/>
      <c r="E7" s="55"/>
      <c r="F7" s="55"/>
      <c r="G7" s="55"/>
      <c r="H7" s="55"/>
      <c r="I7" s="55"/>
      <c r="J7" s="72"/>
      <c r="K7" s="55"/>
      <c r="L7" s="55"/>
      <c r="M7" s="55"/>
    </row>
    <row r="8" s="3" customFormat="1" ht="60" customHeight="1" spans="1:13">
      <c r="A8" s="56">
        <v>307001</v>
      </c>
      <c r="B8" s="56" t="s">
        <v>249</v>
      </c>
      <c r="C8" s="57">
        <v>51</v>
      </c>
      <c r="D8" s="56" t="s">
        <v>250</v>
      </c>
      <c r="E8" s="58" t="s">
        <v>251</v>
      </c>
      <c r="F8" s="58" t="s">
        <v>252</v>
      </c>
      <c r="G8" s="56" t="s">
        <v>253</v>
      </c>
      <c r="H8" s="56">
        <v>51</v>
      </c>
      <c r="I8" s="56" t="s">
        <v>254</v>
      </c>
      <c r="J8" s="56" t="s">
        <v>255</v>
      </c>
      <c r="K8" s="56" t="s">
        <v>256</v>
      </c>
      <c r="L8" s="56" t="s">
        <v>257</v>
      </c>
      <c r="M8" s="56">
        <v>20</v>
      </c>
    </row>
    <row r="9" s="3" customFormat="1" ht="60" customHeight="1" spans="1:13">
      <c r="A9" s="56"/>
      <c r="B9" s="56"/>
      <c r="C9" s="57"/>
      <c r="D9" s="56"/>
      <c r="E9" s="59" t="s">
        <v>258</v>
      </c>
      <c r="F9" s="58" t="s">
        <v>259</v>
      </c>
      <c r="G9" s="56" t="s">
        <v>260</v>
      </c>
      <c r="H9" s="56">
        <v>6000</v>
      </c>
      <c r="I9" s="56" t="s">
        <v>261</v>
      </c>
      <c r="J9" s="56" t="s">
        <v>255</v>
      </c>
      <c r="K9" s="56" t="s">
        <v>262</v>
      </c>
      <c r="L9" s="56" t="s">
        <v>263</v>
      </c>
      <c r="M9" s="56">
        <v>20</v>
      </c>
    </row>
    <row r="10" s="3" customFormat="1" ht="60" customHeight="1" spans="1:13">
      <c r="A10" s="56"/>
      <c r="B10" s="56"/>
      <c r="C10" s="57"/>
      <c r="D10" s="56"/>
      <c r="E10" s="60"/>
      <c r="F10" s="58" t="s">
        <v>264</v>
      </c>
      <c r="G10" s="56" t="s">
        <v>265</v>
      </c>
      <c r="H10" s="61">
        <v>1</v>
      </c>
      <c r="I10" s="56" t="s">
        <v>266</v>
      </c>
      <c r="J10" s="56" t="s">
        <v>255</v>
      </c>
      <c r="K10" s="56" t="s">
        <v>267</v>
      </c>
      <c r="L10" s="56" t="s">
        <v>263</v>
      </c>
      <c r="M10" s="56">
        <v>10</v>
      </c>
    </row>
    <row r="11" s="3" customFormat="1" ht="60" customHeight="1" spans="1:13">
      <c r="A11" s="56"/>
      <c r="B11" s="56"/>
      <c r="C11" s="57"/>
      <c r="D11" s="56"/>
      <c r="E11" s="60"/>
      <c r="F11" s="58" t="s">
        <v>268</v>
      </c>
      <c r="G11" s="56" t="s">
        <v>269</v>
      </c>
      <c r="H11" s="62" t="s">
        <v>270</v>
      </c>
      <c r="I11" s="56" t="s">
        <v>271</v>
      </c>
      <c r="J11" s="56" t="s">
        <v>255</v>
      </c>
      <c r="K11" s="62" t="s">
        <v>230</v>
      </c>
      <c r="L11" s="56" t="s">
        <v>272</v>
      </c>
      <c r="M11" s="56">
        <v>10</v>
      </c>
    </row>
    <row r="12" s="3" customFormat="1" ht="60" customHeight="1" spans="1:13">
      <c r="A12" s="56"/>
      <c r="B12" s="56"/>
      <c r="C12" s="57"/>
      <c r="D12" s="63"/>
      <c r="E12" s="64" t="s">
        <v>273</v>
      </c>
      <c r="F12" s="65" t="s">
        <v>274</v>
      </c>
      <c r="G12" s="56" t="s">
        <v>275</v>
      </c>
      <c r="H12" s="66">
        <v>90</v>
      </c>
      <c r="I12" s="56" t="s">
        <v>276</v>
      </c>
      <c r="J12" s="56" t="s">
        <v>277</v>
      </c>
      <c r="K12" s="56" t="s">
        <v>267</v>
      </c>
      <c r="L12" s="56" t="s">
        <v>263</v>
      </c>
      <c r="M12" s="56">
        <v>20</v>
      </c>
    </row>
    <row r="13" s="3" customFormat="1" ht="60" customHeight="1" spans="1:13">
      <c r="A13" s="56"/>
      <c r="B13" s="56"/>
      <c r="C13" s="57"/>
      <c r="D13" s="63"/>
      <c r="E13" s="64" t="s">
        <v>278</v>
      </c>
      <c r="F13" s="65" t="s">
        <v>279</v>
      </c>
      <c r="G13" s="56" t="s">
        <v>280</v>
      </c>
      <c r="H13" s="67">
        <v>0.95</v>
      </c>
      <c r="I13" s="56" t="s">
        <v>281</v>
      </c>
      <c r="J13" s="73" t="s">
        <v>255</v>
      </c>
      <c r="K13" s="56" t="s">
        <v>267</v>
      </c>
      <c r="L13" s="74" t="s">
        <v>263</v>
      </c>
      <c r="M13" s="56">
        <v>10</v>
      </c>
    </row>
    <row r="14" s="3" customFormat="1" ht="60" customHeight="1" spans="1:13">
      <c r="A14" s="56">
        <v>307001</v>
      </c>
      <c r="B14" s="56" t="s">
        <v>282</v>
      </c>
      <c r="C14" s="57">
        <v>69</v>
      </c>
      <c r="D14" s="56" t="s">
        <v>283</v>
      </c>
      <c r="E14" s="58" t="s">
        <v>251</v>
      </c>
      <c r="F14" s="58" t="s">
        <v>252</v>
      </c>
      <c r="G14" s="56" t="s">
        <v>284</v>
      </c>
      <c r="H14" s="56">
        <v>69</v>
      </c>
      <c r="I14" s="56" t="s">
        <v>285</v>
      </c>
      <c r="J14" s="56" t="s">
        <v>255</v>
      </c>
      <c r="K14" s="56" t="s">
        <v>256</v>
      </c>
      <c r="L14" s="56" t="s">
        <v>257</v>
      </c>
      <c r="M14" s="56">
        <v>20</v>
      </c>
    </row>
    <row r="15" s="3" customFormat="1" ht="72" customHeight="1" spans="1:13">
      <c r="A15" s="56"/>
      <c r="B15" s="56"/>
      <c r="C15" s="57"/>
      <c r="D15" s="56"/>
      <c r="E15" s="59" t="s">
        <v>258</v>
      </c>
      <c r="F15" s="58" t="s">
        <v>259</v>
      </c>
      <c r="G15" s="56" t="s">
        <v>286</v>
      </c>
      <c r="H15" s="56" t="s">
        <v>287</v>
      </c>
      <c r="I15" s="56" t="s">
        <v>288</v>
      </c>
      <c r="J15" s="56" t="s">
        <v>255</v>
      </c>
      <c r="K15" s="56" t="s">
        <v>262</v>
      </c>
      <c r="L15" s="56" t="s">
        <v>263</v>
      </c>
      <c r="M15" s="56">
        <v>30</v>
      </c>
    </row>
    <row r="16" s="3" customFormat="1" ht="60" customHeight="1" spans="1:13">
      <c r="A16" s="56"/>
      <c r="B16" s="56"/>
      <c r="C16" s="57"/>
      <c r="D16" s="56"/>
      <c r="E16" s="60"/>
      <c r="F16" s="58" t="s">
        <v>264</v>
      </c>
      <c r="G16" s="56" t="s">
        <v>289</v>
      </c>
      <c r="H16" s="56">
        <v>90</v>
      </c>
      <c r="I16" s="56" t="s">
        <v>290</v>
      </c>
      <c r="J16" s="56" t="s">
        <v>255</v>
      </c>
      <c r="K16" s="56" t="s">
        <v>267</v>
      </c>
      <c r="L16" s="56" t="s">
        <v>263</v>
      </c>
      <c r="M16" s="56">
        <v>5</v>
      </c>
    </row>
    <row r="17" s="3" customFormat="1" ht="60" customHeight="1" spans="1:13">
      <c r="A17" s="56"/>
      <c r="B17" s="56"/>
      <c r="C17" s="57"/>
      <c r="D17" s="56"/>
      <c r="E17" s="60"/>
      <c r="F17" s="58" t="s">
        <v>268</v>
      </c>
      <c r="G17" s="56" t="s">
        <v>291</v>
      </c>
      <c r="H17" s="56" t="s">
        <v>270</v>
      </c>
      <c r="I17" s="56" t="s">
        <v>292</v>
      </c>
      <c r="J17" s="56" t="s">
        <v>255</v>
      </c>
      <c r="K17" s="56" t="s">
        <v>230</v>
      </c>
      <c r="L17" s="56" t="s">
        <v>272</v>
      </c>
      <c r="M17" s="56">
        <v>5</v>
      </c>
    </row>
    <row r="18" s="3" customFormat="1" ht="60" customHeight="1" spans="1:13">
      <c r="A18" s="56"/>
      <c r="B18" s="56"/>
      <c r="C18" s="57"/>
      <c r="D18" s="56"/>
      <c r="E18" s="64" t="s">
        <v>273</v>
      </c>
      <c r="F18" s="65" t="s">
        <v>274</v>
      </c>
      <c r="G18" s="56" t="s">
        <v>293</v>
      </c>
      <c r="H18" s="56">
        <v>90</v>
      </c>
      <c r="I18" s="56" t="s">
        <v>294</v>
      </c>
      <c r="J18" s="56" t="s">
        <v>277</v>
      </c>
      <c r="K18" s="56" t="s">
        <v>267</v>
      </c>
      <c r="L18" s="56" t="s">
        <v>263</v>
      </c>
      <c r="M18" s="56">
        <v>20</v>
      </c>
    </row>
    <row r="19" s="3" customFormat="1" ht="70" customHeight="1" spans="1:13">
      <c r="A19" s="56"/>
      <c r="B19" s="56"/>
      <c r="C19" s="57"/>
      <c r="D19" s="56"/>
      <c r="E19" s="64" t="s">
        <v>278</v>
      </c>
      <c r="F19" s="65" t="s">
        <v>279</v>
      </c>
      <c r="G19" s="56" t="s">
        <v>295</v>
      </c>
      <c r="H19" s="56">
        <v>95</v>
      </c>
      <c r="I19" s="56" t="s">
        <v>296</v>
      </c>
      <c r="J19" s="73" t="s">
        <v>255</v>
      </c>
      <c r="K19" s="56" t="s">
        <v>267</v>
      </c>
      <c r="L19" s="74" t="s">
        <v>263</v>
      </c>
      <c r="M19" s="56">
        <v>10</v>
      </c>
    </row>
  </sheetData>
  <mergeCells count="20">
    <mergeCell ref="A1:M1"/>
    <mergeCell ref="K2:M2"/>
    <mergeCell ref="A3:D3"/>
    <mergeCell ref="K3:M3"/>
    <mergeCell ref="E4:M4"/>
    <mergeCell ref="A6:B6"/>
    <mergeCell ref="A4:A5"/>
    <mergeCell ref="A8:A13"/>
    <mergeCell ref="A14:A19"/>
    <mergeCell ref="B4:B5"/>
    <mergeCell ref="B8:B13"/>
    <mergeCell ref="B14:B19"/>
    <mergeCell ref="C4:C5"/>
    <mergeCell ref="C8:C13"/>
    <mergeCell ref="C14:C19"/>
    <mergeCell ref="D4:D5"/>
    <mergeCell ref="D8:D13"/>
    <mergeCell ref="D14:D19"/>
    <mergeCell ref="E9:E11"/>
    <mergeCell ref="E15:E17"/>
  </mergeCells>
  <printOptions horizontalCentered="1"/>
  <pageMargins left="0.314583333333333" right="0.314583333333333" top="0.314583333333333" bottom="0.156944444444444" header="0.511805555555556" footer="0.511805555555556"/>
  <pageSetup paperSize="9" scale="5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部门收支总体情况表</vt:lpstr>
      <vt:lpstr>部门收入总体情况表</vt:lpstr>
      <vt:lpstr>部门支出总体情况表</vt:lpstr>
      <vt:lpstr>财政拨款收支情况表</vt:lpstr>
      <vt:lpstr>一般公共预算支出表</vt:lpstr>
      <vt:lpstr>一般公共预算基本支出表</vt:lpstr>
      <vt:lpstr>一般公共预算“三公”经费支出表</vt:lpstr>
      <vt:lpstr>政府性基金预算支出表</vt:lpstr>
      <vt:lpstr>项目支出绩效目标表</vt:lpstr>
      <vt:lpstr>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2016-09-05T08:36:00Z</dcterms:created>
  <cp:lastPrinted>2018-02-08T01:59:00Z</cp:lastPrinted>
  <dcterms:modified xsi:type="dcterms:W3CDTF">2026-02-13T00:31:08Z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767A2E6FFC454728A84B374B00A195B3_13</vt:lpwstr>
  </property>
  <property fmtid="{D5CDD505-2E9C-101B-9397-08002B2CF9AE}" pid="4" name="CalculationRule">
    <vt:i4>0</vt:i4>
  </property>
</Properties>
</file>