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66"/>
  </bookViews>
  <sheets>
    <sheet name="1-1.2024年一般公共预算收入表" sheetId="2" r:id="rId1"/>
    <sheet name="1-2.2024年一般公共预算支出表" sheetId="3" r:id="rId2"/>
    <sheet name="1-3.2024年宁远县一般公共预算基本支出表" sheetId="4" r:id="rId3"/>
    <sheet name="1-4.2024年度宁远县一般公共预算本级支出表" sheetId="31" r:id="rId4"/>
    <sheet name="1-5.2024年宁远县一般公共预算本级基本支出表" sheetId="6" r:id="rId5"/>
    <sheet name="1-6.一般公共预算税收返还及一般性转移支付" sheetId="7" r:id="rId6"/>
    <sheet name="1-7.2023年宁远县政府一般债务限额和余额情况表" sheetId="30" r:id="rId7"/>
    <sheet name="1-8.政府债券发行及还本付息情况预算表" sheetId="12" r:id="rId8"/>
    <sheet name="1-9.2024年宁远县一般公共预算”三公“经费预算安排统计表" sheetId="9" r:id="rId9"/>
    <sheet name="1-10.一般公共预算对下税收返还和转移支付预算分地区表" sheetId="11" r:id="rId10"/>
    <sheet name="2-1.2024年政府性基金收入预算表" sheetId="13" r:id="rId11"/>
    <sheet name="2-2.2024年度宁远县政府性基金预算支出表" sheetId="14" r:id="rId12"/>
    <sheet name="2-3.2024年度政府性基金预算本级支出表" sheetId="15" r:id="rId13"/>
    <sheet name="2-4.2024年度宁远县政府性基金转移支付分项目表" sheetId="16" r:id="rId14"/>
    <sheet name="2-5.2024年度宁远县政府性基金转移支付分地区表" sheetId="17" r:id="rId15"/>
    <sheet name="2-6.2023年度宁远县政府专项债务限额和余额情况表" sheetId="18" r:id="rId16"/>
    <sheet name="3-1.2024年宁远县国有资本经营收入预算表" sheetId="19" r:id="rId17"/>
    <sheet name="3-2.2024年宁远县国有资本经营支出预算表" sheetId="20" r:id="rId18"/>
    <sheet name="3-3.2024年宁远县本级国有资本经营支出预算表" sheetId="27" r:id="rId19"/>
    <sheet name="3-4.2024年国有资本经营预算对下转移支付表" sheetId="28" r:id="rId20"/>
    <sheet name="4-1.2024年宁远县社保基金收入预算表" sheetId="21" r:id="rId21"/>
    <sheet name="4-2.2024年宁远县社保基金支出预算表" sheetId="22" r:id="rId22"/>
    <sheet name="5-1.专项转移支付（分项目）情况表" sheetId="32" r:id="rId23"/>
  </sheets>
  <externalReferences>
    <externalReference r:id="rId24"/>
  </externalReferences>
  <definedNames>
    <definedName name="_xlnm._FilterDatabase" localSheetId="2" hidden="1">'1-3.2024年宁远县一般公共预算基本支出表'!$A$1:$E$77</definedName>
    <definedName name="_6_其他">#REF!</definedName>
    <definedName name="_xlnm._FilterDatabase" localSheetId="1" hidden="1">'1-2.2024年一般公共预算支出表'!$A$1:$D$39</definedName>
    <definedName name="_xlnm._FilterDatabase" localSheetId="11" hidden="1">'2-2.2024年度宁远县政府性基金预算支出表'!$A$1:$C$43</definedName>
    <definedName name="_xlnm._FilterDatabase" localSheetId="12" hidden="1">'2-3.2024年度政府性基金预算本级支出表'!$A$1:$E$226</definedName>
    <definedName name="a">#REF!</definedName>
    <definedName name="m00">#REF!</definedName>
    <definedName name="地区名称" localSheetId="1">#REF!</definedName>
    <definedName name="地区名称" localSheetId="8">#REF!</definedName>
    <definedName name="地区名称" localSheetId="10">#REF!</definedName>
    <definedName name="地区名称" localSheetId="20">#REF!</definedName>
    <definedName name="地区名称" localSheetId="21">#REF!</definedName>
    <definedName name="地区名称">#REF!</definedName>
    <definedName name="科目">[1]调用表!$B$3:$B$125</definedName>
    <definedName name="_xlnm._FilterDatabase" localSheetId="22" hidden="1">'5-1.专项转移支付（分项目）情况表'!$A$28:$F$28</definedName>
    <definedName name="_xlnm._FilterDatabase" localSheetId="3" hidden="1">'1-4.2024年度宁远县一般公共预算本级支出表'!$7:$1320</definedName>
  </definedNames>
  <calcPr calcId="144525"/>
</workbook>
</file>

<file path=xl/comments1.xml><?xml version="1.0" encoding="utf-8"?>
<comments xmlns="http://schemas.openxmlformats.org/spreadsheetml/2006/main">
  <authors>
    <author>Administrator</author>
  </authors>
  <commentList>
    <comment ref="B44" authorId="0">
      <text>
        <r>
          <rPr>
            <b/>
            <sz val="9"/>
            <rFont val="宋体"/>
            <charset val="134"/>
          </rPr>
          <t>Administrator:</t>
        </r>
        <r>
          <rPr>
            <sz val="9"/>
            <rFont val="宋体"/>
            <charset val="134"/>
          </rPr>
          <t xml:space="preserve">
失业保险2023年省级统筹，省级统一编报，县级不编报</t>
        </r>
      </text>
    </comment>
  </commentList>
</comments>
</file>

<file path=xl/sharedStrings.xml><?xml version="1.0" encoding="utf-8"?>
<sst xmlns="http://schemas.openxmlformats.org/spreadsheetml/2006/main" count="3062" uniqueCount="2107">
  <si>
    <t>附表1-1</t>
  </si>
  <si>
    <t>2024年一般公共预算收入表</t>
  </si>
  <si>
    <t>单位：万元</t>
  </si>
  <si>
    <t>科目</t>
  </si>
  <si>
    <t>2023年预算执行数</t>
  </si>
  <si>
    <t>2024年预算数</t>
  </si>
  <si>
    <t>增幅%</t>
  </si>
  <si>
    <t>1、税收收入</t>
  </si>
  <si>
    <t xml:space="preserve">       (1)增值税</t>
  </si>
  <si>
    <t xml:space="preserve">       (2)企业所得税</t>
  </si>
  <si>
    <t xml:space="preserve">       (3)个人所得税</t>
  </si>
  <si>
    <t xml:space="preserve">       (4)资源税</t>
  </si>
  <si>
    <t xml:space="preserve">       (5)城市维护建设税</t>
  </si>
  <si>
    <t xml:space="preserve">       (6)房产税</t>
  </si>
  <si>
    <t xml:space="preserve">       (7)印花税</t>
  </si>
  <si>
    <t xml:space="preserve">       (8)城镇土地使用税</t>
  </si>
  <si>
    <t xml:space="preserve">       (9)土地增值税</t>
  </si>
  <si>
    <t xml:space="preserve">       (10)车船税</t>
  </si>
  <si>
    <t xml:space="preserve">       (11)烟叶税</t>
  </si>
  <si>
    <t xml:space="preserve">       (12)耕地占用税</t>
  </si>
  <si>
    <t xml:space="preserve">       (13)契税</t>
  </si>
  <si>
    <t xml:space="preserve">       (14)环境保护税</t>
  </si>
  <si>
    <t xml:space="preserve">       (15)其他税收</t>
  </si>
  <si>
    <t>2、非税收入</t>
  </si>
  <si>
    <t>(1)专项收入</t>
  </si>
  <si>
    <t xml:space="preserve">   其中：广告收入</t>
  </si>
  <si>
    <t>　      教育费附加收入</t>
  </si>
  <si>
    <t xml:space="preserve">        地方教育费附加收入</t>
  </si>
  <si>
    <t xml:space="preserve">        残疾人就业保障金</t>
  </si>
  <si>
    <t xml:space="preserve">        森林植被恢复费</t>
  </si>
  <si>
    <t xml:space="preserve">        地方水利建设资金</t>
  </si>
  <si>
    <t xml:space="preserve">        教育资金收入</t>
  </si>
  <si>
    <t xml:space="preserve">        农田水利建设资金收入</t>
  </si>
  <si>
    <t xml:space="preserve">        其他专项收入</t>
  </si>
  <si>
    <t>(2)行政事业性收费</t>
  </si>
  <si>
    <t>(3)罚没收入</t>
  </si>
  <si>
    <t>(4)国有资产有偿使用收入</t>
  </si>
  <si>
    <t>(5)捐赠收入</t>
  </si>
  <si>
    <t xml:space="preserve">(6)其他收入  </t>
  </si>
  <si>
    <t>本级收入合计</t>
  </si>
  <si>
    <t>转移性收入</t>
  </si>
  <si>
    <t xml:space="preserve">    返还性收入</t>
  </si>
  <si>
    <t xml:space="preserve">    一般性转移支付收入</t>
  </si>
  <si>
    <t xml:space="preserve">    专项转移支付收入</t>
  </si>
  <si>
    <t xml:space="preserve">    上年结转结余</t>
  </si>
  <si>
    <t xml:space="preserve">    基金收入调入</t>
  </si>
  <si>
    <t>收入总计</t>
  </si>
  <si>
    <t>附表1-2</t>
  </si>
  <si>
    <t>2024年一般公共预算支出表</t>
  </si>
  <si>
    <t>项       目</t>
  </si>
  <si>
    <t>上年执行数</t>
  </si>
  <si>
    <t>本年预算数</t>
  </si>
  <si>
    <t>预算数为上年执行数的％</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</si>
  <si>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</si>
  <si>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</si>
  <si>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</si>
  <si>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</si>
  <si>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</si>
  <si>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</si>
  <si>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</si>
  <si>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</si>
  <si>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</si>
  <si>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</si>
  <si>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</si>
  <si>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</si>
  <si>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</si>
  <si>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十四、资源勘探信息等支出</t>
  </si>
  <si>
    <t>十五、商业服务业等支出</t>
  </si>
  <si>
    <t>十六、金融支出</t>
  </si>
  <si>
    <t>十七、自然资源海洋气象等支出</t>
  </si>
  <si>
    <t>十八、住房保障支出</t>
  </si>
  <si>
    <t>十九、粮油物资储备支出</t>
  </si>
  <si>
    <t>二十、灾害防治及应急管理支出</t>
  </si>
  <si>
    <t>二十一、预备费</t>
  </si>
  <si>
    <t>二十二、债务付息支出</t>
  </si>
  <si>
    <t>二十三、其他支出(类)</t>
  </si>
  <si>
    <t>本级支出合计</t>
  </si>
  <si>
    <t>地方政府一般债务还本支出</t>
  </si>
  <si>
    <t>转移性支出</t>
  </si>
  <si>
    <t xml:space="preserve">  上解上级支出</t>
  </si>
  <si>
    <t xml:space="preserve">  援助其他地区支出</t>
  </si>
  <si>
    <t xml:space="preserve">  调出资金</t>
  </si>
  <si>
    <t xml:space="preserve">  安排预算稳定调节基金</t>
  </si>
  <si>
    <t xml:space="preserve">  补充预算周转金</t>
  </si>
  <si>
    <t xml:space="preserve">  地方政府一般债务转贷支出</t>
  </si>
  <si>
    <t xml:space="preserve">  年终结转结余</t>
  </si>
  <si>
    <t>支出总计</t>
  </si>
  <si>
    <t>附表1-3</t>
  </si>
  <si>
    <t>2024年宁远县一般公共预算基本支出表</t>
  </si>
  <si>
    <t>单位:万元</t>
  </si>
  <si>
    <t>科目编码</t>
  </si>
  <si>
    <t>科目名称</t>
  </si>
  <si>
    <t>2023年执行数</t>
  </si>
  <si>
    <t>预算数为上年执行数的</t>
  </si>
  <si>
    <t>一般公共预算支出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</si>
  <si>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</si>
  <si>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</si>
  <si>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</si>
  <si>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</si>
  <si>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</si>
  <si>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</si>
  <si>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</si>
  <si>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</si>
  <si>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</si>
  <si>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</si>
  <si>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</si>
  <si>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</si>
  <si>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</si>
  <si>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</si>
  <si>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</si>
  <si>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</si>
  <si>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</si>
  <si>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</si>
  <si>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</si>
  <si>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</si>
  <si>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</si>
  <si>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</si>
  <si>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</si>
  <si>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</si>
  <si>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</si>
  <si>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</si>
  <si>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</si>
  <si>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</si>
  <si>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</si>
  <si>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</si>
  <si>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</si>
  <si>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</si>
  <si>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</si>
  <si>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</si>
  <si>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</si>
  <si>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</si>
  <si>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</si>
  <si>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资本金注入(一)</t>
  </si>
  <si>
    <t xml:space="preserve">  资本金注入(二)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</si>
  <si>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</si>
  <si>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</si>
  <si>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</si>
  <si>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</si>
  <si>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</si>
  <si>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</si>
  <si>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</si>
  <si>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</si>
  <si>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</si>
  <si>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</si>
  <si>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补充全国社会保障基金</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</si>
  <si>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</si>
  <si>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</si>
  <si>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</si>
  <si>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</si>
  <si>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</si>
  <si>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</si>
  <si>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</si>
  <si>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</si>
  <si>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</si>
  <si>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其他支出</t>
  </si>
  <si>
    <t xml:space="preserve">  国家赔偿费用支出</t>
  </si>
  <si>
    <t xml:space="preserve">  对民间非营利组织和群众性自治组织补贴</t>
  </si>
  <si>
    <t xml:space="preserve">  经常性赠与</t>
  </si>
  <si>
    <t xml:space="preserve">  资本性赠与</t>
  </si>
  <si>
    <t xml:space="preserve">  其他支出</t>
  </si>
  <si>
    <t>附件1-4</t>
  </si>
  <si>
    <t>2024年宁远县一般公共预算支出功能分类明细表</t>
  </si>
  <si>
    <t>2024年预算</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</si>
  <si>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</si>
  <si>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</si>
  <si>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</si>
  <si>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</si>
  <si>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</si>
  <si>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</si>
  <si>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</si>
  <si>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</si>
  <si>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</si>
  <si>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</si>
  <si>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</si>
  <si>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</si>
  <si>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</si>
  <si>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</si>
  <si>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</si>
  <si>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</si>
  <si>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</si>
  <si>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</si>
  <si>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</si>
  <si>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</si>
  <si>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</si>
  <si>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</si>
  <si>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</si>
  <si>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</si>
  <si>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</si>
  <si>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</si>
  <si>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</si>
  <si>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</si>
  <si>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</si>
  <si>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</si>
  <si>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</si>
  <si>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</si>
  <si>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</si>
  <si>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</si>
  <si>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</si>
  <si>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</si>
  <si>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</si>
  <si>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</si>
  <si>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</si>
  <si>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</si>
  <si>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</si>
  <si>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</si>
  <si>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</si>
  <si>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</si>
  <si>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</si>
  <si>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</si>
  <si>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</si>
  <si>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</si>
  <si>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</si>
  <si>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</si>
  <si>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</si>
  <si>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</si>
  <si>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</si>
  <si>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</si>
  <si>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</si>
  <si>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</si>
  <si>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</si>
  <si>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</si>
  <si>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</si>
  <si>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</si>
  <si>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</si>
  <si>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</si>
  <si>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</si>
  <si>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</si>
  <si>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</si>
  <si>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</si>
  <si>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</si>
  <si>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</si>
  <si>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</si>
  <si>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</si>
  <si>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</si>
  <si>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</si>
  <si>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</si>
  <si>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</si>
  <si>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</si>
  <si>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</si>
  <si>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</si>
  <si>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</si>
  <si>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</si>
  <si>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</si>
  <si>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</si>
  <si>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</si>
  <si>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</si>
  <si>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</si>
  <si>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</si>
  <si>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</si>
  <si>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</si>
  <si>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</si>
  <si>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</si>
  <si>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</si>
  <si>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</si>
  <si>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</si>
  <si>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</si>
  <si>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</si>
  <si>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</si>
  <si>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</si>
  <si>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</si>
  <si>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</si>
  <si>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</si>
  <si>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</si>
  <si>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</si>
  <si>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</si>
  <si>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</si>
  <si>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</si>
  <si>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</si>
  <si>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</si>
  <si>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</si>
  <si>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</si>
  <si>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</si>
  <si>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</si>
  <si>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</si>
  <si>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</si>
  <si>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</si>
  <si>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</si>
  <si>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</si>
  <si>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</si>
  <si>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</si>
  <si>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</si>
  <si>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</si>
  <si>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</si>
  <si>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</si>
  <si>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</si>
  <si>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</si>
  <si>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</si>
  <si>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</si>
  <si>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</si>
  <si>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</si>
  <si>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</si>
  <si>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</si>
  <si>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</si>
  <si>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</si>
  <si>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</si>
  <si>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</si>
  <si>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</si>
  <si>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</si>
  <si>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</si>
  <si>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</si>
  <si>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</si>
  <si>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</si>
  <si>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</si>
  <si>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</si>
  <si>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</si>
  <si>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</si>
  <si>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</si>
  <si>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</si>
  <si>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</si>
  <si>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</si>
  <si>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</si>
  <si>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</si>
  <si>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</si>
  <si>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</si>
  <si>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</si>
  <si>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</si>
  <si>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</si>
  <si>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</si>
  <si>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</si>
  <si>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</si>
  <si>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</si>
  <si>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</si>
  <si>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</si>
  <si>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</si>
  <si>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</si>
  <si>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</si>
  <si>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</si>
  <si>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</si>
  <si>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</si>
  <si>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</si>
  <si>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</si>
  <si>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</si>
  <si>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</si>
  <si>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</si>
  <si>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</si>
  <si>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</si>
  <si>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</si>
  <si>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</si>
  <si>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</si>
  <si>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</si>
  <si>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</si>
  <si>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</si>
  <si>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</si>
  <si>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</si>
  <si>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</si>
  <si>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</si>
  <si>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</si>
  <si>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</si>
  <si>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</si>
  <si>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</si>
  <si>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</si>
  <si>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</si>
  <si>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</si>
  <si>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</si>
  <si>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</si>
  <si>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</si>
  <si>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</si>
  <si>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</si>
  <si>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</si>
  <si>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</si>
  <si>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</si>
  <si>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</si>
  <si>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</si>
  <si>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</si>
  <si>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</si>
  <si>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</si>
  <si>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</si>
  <si>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</si>
  <si>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</si>
  <si>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</si>
  <si>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</si>
  <si>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</si>
  <si>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</si>
  <si>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</si>
  <si>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</si>
  <si>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</si>
  <si>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</si>
  <si>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</si>
  <si>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</si>
  <si>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</si>
  <si>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</si>
  <si>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</si>
  <si>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</si>
  <si>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</si>
  <si>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</si>
  <si>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</si>
  <si>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</si>
  <si>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</si>
  <si>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</si>
  <si>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</si>
  <si>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</si>
  <si>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</si>
  <si>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</si>
  <si>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</si>
  <si>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</si>
  <si>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</si>
  <si>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</si>
  <si>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</si>
  <si>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</si>
  <si>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</si>
  <si>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</si>
  <si>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</si>
  <si>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</si>
  <si>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</si>
  <si>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</si>
  <si>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</si>
  <si>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</si>
  <si>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</si>
  <si>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</si>
  <si>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</si>
  <si>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</si>
  <si>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</si>
  <si>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</si>
  <si>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</si>
  <si>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</si>
  <si>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</si>
  <si>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</si>
  <si>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</si>
  <si>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</si>
  <si>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</si>
  <si>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</si>
  <si>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</si>
  <si>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</si>
  <si>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</si>
  <si>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</si>
  <si>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</si>
  <si>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</si>
  <si>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</si>
  <si>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</si>
  <si>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</si>
  <si>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</si>
  <si>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</si>
  <si>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</si>
  <si>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</si>
  <si>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</si>
  <si>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</si>
  <si>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</si>
  <si>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</si>
  <si>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</si>
  <si>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</si>
  <si>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</si>
  <si>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</si>
  <si>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</si>
  <si>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</si>
  <si>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</si>
  <si>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</si>
  <si>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</si>
  <si>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</si>
  <si>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</si>
  <si>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</si>
  <si>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</si>
  <si>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</si>
  <si>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</si>
  <si>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</si>
  <si>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</si>
  <si>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</si>
  <si>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</si>
  <si>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</si>
  <si>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</si>
  <si>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</si>
  <si>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</si>
  <si>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</si>
  <si>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</si>
  <si>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</si>
  <si>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</si>
  <si>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</si>
  <si>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</si>
  <si>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</si>
  <si>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</si>
  <si>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</si>
  <si>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</si>
  <si>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</si>
  <si>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</si>
  <si>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</si>
  <si>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</si>
  <si>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</si>
  <si>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</si>
  <si>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</si>
  <si>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</si>
  <si>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</si>
  <si>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</si>
  <si>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</si>
  <si>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</si>
  <si>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</si>
  <si>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</si>
  <si>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</si>
  <si>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</si>
  <si>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</si>
  <si>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</si>
  <si>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</si>
  <si>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</si>
  <si>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</si>
  <si>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</si>
  <si>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</si>
  <si>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</si>
  <si>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</si>
  <si>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</si>
  <si>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</si>
  <si>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</si>
  <si>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</si>
  <si>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</si>
  <si>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</si>
  <si>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</si>
  <si>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</si>
  <si>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</si>
  <si>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</si>
  <si>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</si>
  <si>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</si>
  <si>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</si>
  <si>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</si>
  <si>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</si>
  <si>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</si>
  <si>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</si>
  <si>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</si>
  <si>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</si>
  <si>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</si>
  <si>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</si>
  <si>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</si>
  <si>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</si>
  <si>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</si>
  <si>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</si>
  <si>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</si>
  <si>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</si>
  <si>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</si>
  <si>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</si>
  <si>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</si>
  <si>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</si>
  <si>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</si>
  <si>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</si>
  <si>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</si>
  <si>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</si>
  <si>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</si>
  <si>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</si>
  <si>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</si>
  <si>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</si>
  <si>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</si>
  <si>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</si>
  <si>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</si>
  <si>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</si>
  <si>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</si>
  <si>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</si>
  <si>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</si>
  <si>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</si>
  <si>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</si>
  <si>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</si>
  <si>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</si>
  <si>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</si>
  <si>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</si>
  <si>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</si>
  <si>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</si>
  <si>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</si>
  <si>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</si>
  <si>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</si>
  <si>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</si>
  <si>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</si>
  <si>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</si>
  <si>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</si>
  <si>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</si>
  <si>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</si>
  <si>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</si>
  <si>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</si>
  <si>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</si>
  <si>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</si>
  <si>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</si>
  <si>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</si>
  <si>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</si>
  <si>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</si>
  <si>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</si>
  <si>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</si>
  <si>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</si>
  <si>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</si>
  <si>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</si>
  <si>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</si>
  <si>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</si>
  <si>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</si>
  <si>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</si>
  <si>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</si>
  <si>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</si>
  <si>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</si>
  <si>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</si>
  <si>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</si>
  <si>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</si>
  <si>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</si>
  <si>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</si>
  <si>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</si>
  <si>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</si>
  <si>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</si>
  <si>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</si>
  <si>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</si>
  <si>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</si>
  <si>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</si>
  <si>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</si>
  <si>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</si>
  <si>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</si>
  <si>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</si>
  <si>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</si>
  <si>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</si>
  <si>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</si>
  <si>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</si>
  <si>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</si>
  <si>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</si>
  <si>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</si>
  <si>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</si>
  <si>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</si>
  <si>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</si>
  <si>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</si>
  <si>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</si>
  <si>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</si>
  <si>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</si>
  <si>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</si>
  <si>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</si>
  <si>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</si>
  <si>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</si>
  <si>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</si>
  <si>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</si>
  <si>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</si>
  <si>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</si>
  <si>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</si>
  <si>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</si>
  <si>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</si>
  <si>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</si>
  <si>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</si>
  <si>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</si>
  <si>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</si>
  <si>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</si>
  <si>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</si>
  <si>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</si>
  <si>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</si>
  <si>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</si>
  <si>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</si>
  <si>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</si>
  <si>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</si>
  <si>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</si>
  <si>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</si>
  <si>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</si>
  <si>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</si>
  <si>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</si>
  <si>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</si>
  <si>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</si>
  <si>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</si>
  <si>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</si>
  <si>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</si>
  <si>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</si>
  <si>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</si>
  <si>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</si>
  <si>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</si>
  <si>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</si>
  <si>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</si>
  <si>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</si>
  <si>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</si>
  <si>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</si>
  <si>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</si>
  <si>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</si>
  <si>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</si>
  <si>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</si>
  <si>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</si>
  <si>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</si>
  <si>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</si>
  <si>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</si>
  <si>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</si>
  <si>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</si>
  <si>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</si>
  <si>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</si>
  <si>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</si>
  <si>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</si>
  <si>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</si>
  <si>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</si>
  <si>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</si>
  <si>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</si>
  <si>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</si>
  <si>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</si>
  <si>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</si>
  <si>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</si>
  <si>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</si>
  <si>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</si>
  <si>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</si>
  <si>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</si>
  <si>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</si>
  <si>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</si>
  <si>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</si>
  <si>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</si>
  <si>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</si>
  <si>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</si>
  <si>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</si>
  <si>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</si>
  <si>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</si>
  <si>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</si>
  <si>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</si>
  <si>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</si>
  <si>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</si>
  <si>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</si>
  <si>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</si>
  <si>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</si>
  <si>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</si>
  <si>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</si>
  <si>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</si>
  <si>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</si>
  <si>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</si>
  <si>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</si>
  <si>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</si>
  <si>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</si>
  <si>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</si>
  <si>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</si>
  <si>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</si>
  <si>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</si>
  <si>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</si>
  <si>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</si>
  <si>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</si>
  <si>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</si>
  <si>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</si>
  <si>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</si>
  <si>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</si>
  <si>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</si>
  <si>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</si>
  <si>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</si>
  <si>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</si>
  <si>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</si>
  <si>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</si>
  <si>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</si>
  <si>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</si>
  <si>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</si>
  <si>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</si>
  <si>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</si>
  <si>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</si>
  <si>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</si>
  <si>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</si>
  <si>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</si>
  <si>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</si>
  <si>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</si>
  <si>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</si>
  <si>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</si>
  <si>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</si>
  <si>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</si>
  <si>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</si>
  <si>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</si>
  <si>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</si>
  <si>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</si>
  <si>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</si>
  <si>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</si>
  <si>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</si>
  <si>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</si>
  <si>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</si>
  <si>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</si>
  <si>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</si>
  <si>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</si>
  <si>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</si>
  <si>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</si>
  <si>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</si>
  <si>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</si>
  <si>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</si>
  <si>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</si>
  <si>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</si>
  <si>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</si>
  <si>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</si>
  <si>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</si>
  <si>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</si>
  <si>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</si>
  <si>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</si>
  <si>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</si>
  <si>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</si>
  <si>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</si>
  <si>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</si>
  <si>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</si>
  <si>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</si>
  <si>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</si>
  <si>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</si>
  <si>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</si>
  <si>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</si>
  <si>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</si>
  <si>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</si>
  <si>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</si>
  <si>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</si>
  <si>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</si>
  <si>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</si>
  <si>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</si>
  <si>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</si>
  <si>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</si>
  <si>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</si>
  <si>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</si>
  <si>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</si>
  <si>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</si>
  <si>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</si>
  <si>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</si>
  <si>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</si>
  <si>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</si>
  <si>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</si>
  <si>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</si>
  <si>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</si>
  <si>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</si>
  <si>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</si>
  <si>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</si>
  <si>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</si>
  <si>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</si>
  <si>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</si>
  <si>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</si>
  <si>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</si>
  <si>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</si>
  <si>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</si>
  <si>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</si>
  <si>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</si>
  <si>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</si>
  <si>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</si>
  <si>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</si>
  <si>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</si>
  <si>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</si>
  <si>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</si>
  <si>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</si>
  <si>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</si>
  <si>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</si>
  <si>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</si>
  <si>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</si>
  <si>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</si>
  <si>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</si>
  <si>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</si>
  <si>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</si>
  <si>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</si>
  <si>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</si>
  <si>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</si>
  <si>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</si>
  <si>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</si>
  <si>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</si>
  <si>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</si>
  <si>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</si>
  <si>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</si>
  <si>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</si>
  <si>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</si>
  <si>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</si>
  <si>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</si>
  <si>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</si>
  <si>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</si>
  <si>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</si>
  <si>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</si>
  <si>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</si>
  <si>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</si>
  <si>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</si>
  <si>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</si>
  <si>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</si>
  <si>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</si>
  <si>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</si>
  <si>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</si>
  <si>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</si>
  <si>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</si>
  <si>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</si>
  <si>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</si>
  <si>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</si>
  <si>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</si>
  <si>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</si>
  <si>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</si>
  <si>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</si>
  <si>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</si>
  <si>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</si>
  <si>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</si>
  <si>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</si>
  <si>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</si>
  <si>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</si>
  <si>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</si>
  <si>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</si>
  <si>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</si>
  <si>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</si>
  <si>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</si>
  <si>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</si>
  <si>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</si>
  <si>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</si>
  <si>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</si>
  <si>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</si>
  <si>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</si>
  <si>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</si>
  <si>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</si>
  <si>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</si>
  <si>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</si>
  <si>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</si>
  <si>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</si>
  <si>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</si>
  <si>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</si>
  <si>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</si>
  <si>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</si>
  <si>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</si>
  <si>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</si>
  <si>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</si>
  <si>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</si>
  <si>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</si>
  <si>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</si>
  <si>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</si>
  <si>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</si>
  <si>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</si>
  <si>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</si>
  <si>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</si>
  <si>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</si>
  <si>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</si>
  <si>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</si>
  <si>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</si>
  <si>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</si>
  <si>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</si>
  <si>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</si>
  <si>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</si>
  <si>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</si>
  <si>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</si>
  <si>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</si>
  <si>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</si>
  <si>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</si>
  <si>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</si>
  <si>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</si>
  <si>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</si>
  <si>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</si>
  <si>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</si>
  <si>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</si>
  <si>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</si>
  <si>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</si>
  <si>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</si>
  <si>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</si>
  <si>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</si>
  <si>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</si>
  <si>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</si>
  <si>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</si>
  <si>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</si>
  <si>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</si>
  <si>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</si>
  <si>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</si>
  <si>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</si>
  <si>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</si>
  <si>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</si>
  <si>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</si>
  <si>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</si>
  <si>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</si>
  <si>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</si>
  <si>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</si>
  <si>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</si>
  <si>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</si>
  <si>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</si>
  <si>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</si>
  <si>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</si>
  <si>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</si>
  <si>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</si>
  <si>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</si>
  <si>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</si>
  <si>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</si>
  <si>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</si>
  <si>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</si>
  <si>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</si>
  <si>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</si>
  <si>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</si>
  <si>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</si>
  <si>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</si>
  <si>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</si>
  <si>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</si>
  <si>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</si>
  <si>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</si>
  <si>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</si>
  <si>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</si>
  <si>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</si>
  <si>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</si>
  <si>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</si>
  <si>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</si>
  <si>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</si>
  <si>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</si>
  <si>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</si>
  <si>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</si>
  <si>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</si>
  <si>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</si>
  <si>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</si>
  <si>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</si>
  <si>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</si>
  <si>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</si>
  <si>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</si>
  <si>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</si>
  <si>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</si>
  <si>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</si>
  <si>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</si>
  <si>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</si>
  <si>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</si>
  <si>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</si>
  <si>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</si>
  <si>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</si>
  <si>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</si>
  <si>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</si>
  <si>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</si>
  <si>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</si>
  <si>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</si>
  <si>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</si>
  <si>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</si>
  <si>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</si>
  <si>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</si>
  <si>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</si>
  <si>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</si>
  <si>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</si>
  <si>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</si>
  <si>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</si>
  <si>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</si>
  <si>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</si>
  <si>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</si>
  <si>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</si>
  <si>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</si>
  <si>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</si>
  <si>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</si>
  <si>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</si>
  <si>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</si>
  <si>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</si>
  <si>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</si>
  <si>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</si>
  <si>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</si>
  <si>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</si>
  <si>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</si>
  <si>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</si>
  <si>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</si>
  <si>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</si>
  <si>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</si>
  <si>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</si>
  <si>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</si>
  <si>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</si>
  <si>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</si>
  <si>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</si>
  <si>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</si>
  <si>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</si>
  <si>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</si>
  <si>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</si>
  <si>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</si>
  <si>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</si>
  <si>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</si>
  <si>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</si>
  <si>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</si>
  <si>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</si>
  <si>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</si>
  <si>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</si>
  <si>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</si>
  <si>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</si>
  <si>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</si>
  <si>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</si>
  <si>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</si>
  <si>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</si>
  <si>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</si>
  <si>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</si>
  <si>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</si>
  <si>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</si>
  <si>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</si>
  <si>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</si>
  <si>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</si>
  <si>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</si>
  <si>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</si>
  <si>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</si>
  <si>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</si>
  <si>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</si>
  <si>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</si>
  <si>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</si>
  <si>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</si>
  <si>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</si>
  <si>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</si>
  <si>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</si>
  <si>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</si>
  <si>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</si>
  <si>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</si>
  <si>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</si>
  <si>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</si>
  <si>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</si>
  <si>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</si>
  <si>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</si>
  <si>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</si>
  <si>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</si>
  <si>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</si>
  <si>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</si>
  <si>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</si>
  <si>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</si>
  <si>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</si>
  <si>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</si>
  <si>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</si>
  <si>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</si>
  <si>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</si>
  <si>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</si>
  <si>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</si>
  <si>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</si>
  <si>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</si>
  <si>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</si>
  <si>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</si>
  <si>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</si>
  <si>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</si>
  <si>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</si>
  <si>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</si>
  <si>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</si>
  <si>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</si>
  <si>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</si>
  <si>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</si>
  <si>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</si>
  <si>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</si>
  <si>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</si>
  <si>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</si>
  <si>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</si>
  <si>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</si>
  <si>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</si>
  <si>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</si>
  <si>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</si>
  <si>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</si>
  <si>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</si>
  <si>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</si>
  <si>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</si>
  <si>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</si>
  <si>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</si>
  <si>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</si>
  <si>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</si>
  <si>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</si>
  <si>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</si>
  <si>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</si>
  <si>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</si>
  <si>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</si>
  <si>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</si>
  <si>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</si>
  <si>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</si>
  <si>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</si>
  <si>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</si>
  <si>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</si>
  <si>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</si>
  <si>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</si>
  <si>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</si>
  <si>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</si>
  <si>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</si>
  <si>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</si>
  <si>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</si>
  <si>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</si>
  <si>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</si>
  <si>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</si>
  <si>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</si>
  <si>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</si>
  <si>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</si>
  <si>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</si>
  <si>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</si>
  <si>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</si>
  <si>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</si>
  <si>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</si>
  <si>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</si>
  <si>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</si>
  <si>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</si>
  <si>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</si>
  <si>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</si>
  <si>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</si>
  <si>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</si>
  <si>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</si>
  <si>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</si>
  <si>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</si>
  <si>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</si>
  <si>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</si>
  <si>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</si>
  <si>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</si>
  <si>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</si>
  <si>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</si>
  <si>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</si>
  <si>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</si>
  <si>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</si>
  <si>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</si>
  <si>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</si>
  <si>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</si>
  <si>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</si>
  <si>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</si>
  <si>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</si>
  <si>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</si>
  <si>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预备费</t>
  </si>
  <si>
    <t>其他支出(类)</t>
  </si>
  <si>
    <t xml:space="preserve">  其他支出(款)</t>
  </si>
  <si>
    <t xml:space="preserve">    其他支出(项)</t>
  </si>
  <si>
    <t>债务还本支出</t>
  </si>
  <si>
    <t xml:space="preserve">  中央政府国内债务还本支出</t>
  </si>
  <si>
    <t xml:space="preserve">  中央政府国外债务还本支出</t>
  </si>
  <si>
    <t xml:space="preserve">  地方政府一般债务还本支出</t>
  </si>
  <si>
    <t xml:space="preserve">    地方政府一般债券还本支出</t>
  </si>
  <si>
    <t xml:space="preserve">    地方政府向外国政府借款还本支出</t>
  </si>
  <si>
    <t xml:space="preserve">    地方政府向国际组织借款还本支出</t>
  </si>
  <si>
    <t xml:space="preserve">    地方政府其他一般债务还本支出</t>
  </si>
  <si>
    <t>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</si>
  <si>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</si>
  <si>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</si>
  <si>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</si>
  <si>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</si>
  <si>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</si>
  <si>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</si>
  <si>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</si>
  <si>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</si>
  <si>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</si>
  <si>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</si>
  <si>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</si>
  <si>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附表1-5</t>
  </si>
  <si>
    <t>2024年宁远县一般公共预算本级基本支出表</t>
  </si>
  <si>
    <t>机关资本性支出(一)</t>
  </si>
  <si>
    <t>机关资本性支出(二)</t>
  </si>
  <si>
    <t xml:space="preserve">  资本性支出(一)</t>
  </si>
  <si>
    <t xml:space="preserve">  资本性支出(二)</t>
  </si>
  <si>
    <t>附表1-6</t>
  </si>
  <si>
    <t>2024年一般公共预算税收返还和转移支付表</t>
  </si>
  <si>
    <t xml:space="preserve">    项         目</t>
  </si>
  <si>
    <t>金额</t>
  </si>
  <si>
    <t>备   注</t>
  </si>
  <si>
    <t>上级补助收入合计</t>
  </si>
  <si>
    <t>一、返还性收入</t>
  </si>
  <si>
    <t>1、增值税和消费税税收返还收入</t>
  </si>
  <si>
    <t>2、消费税税收返还收入</t>
  </si>
  <si>
    <t>2、所得税基数返还收入</t>
  </si>
  <si>
    <t>3、增值税“五五分享”税收返还收入</t>
  </si>
  <si>
    <t>4、成品油价格和税费改革税收返还收入</t>
  </si>
  <si>
    <t>5、其他税收返还</t>
  </si>
  <si>
    <t>二、一般性转移支付收入</t>
  </si>
  <si>
    <t>1、体制补助收入</t>
  </si>
  <si>
    <t>2、均衡性转移支付收入</t>
  </si>
  <si>
    <t>3、县级基本财力保障机制奖补资金收入</t>
  </si>
  <si>
    <t>4、结算补助收入</t>
  </si>
  <si>
    <t>5、企业事业单位划转补助收入</t>
  </si>
  <si>
    <t>6、产粮（油）大县奖励资金收入</t>
  </si>
  <si>
    <t>7、重点生态功能区转移支付收入</t>
  </si>
  <si>
    <t>8、革命老区转移支付收入</t>
  </si>
  <si>
    <t>9、巩固脱贫攻坚成果衔接乡村振兴转移支付收入</t>
  </si>
  <si>
    <t>10、固定数额补助收入</t>
  </si>
  <si>
    <t>11、其他一般性转移支付收入</t>
  </si>
  <si>
    <t>12、共同财政事权转移支付收入</t>
  </si>
  <si>
    <t xml:space="preserve">      公共安全共同财政事权转移支付</t>
  </si>
  <si>
    <t xml:space="preserve">      教育共同财政事权转移支付</t>
  </si>
  <si>
    <t xml:space="preserve">      科学技术共同财政事权转移支付</t>
  </si>
  <si>
    <t xml:space="preserve"> </t>
  </si>
  <si>
    <t xml:space="preserve">      文化旅游体育与传媒共同财政事权转移支付</t>
  </si>
  <si>
    <t xml:space="preserve">      社会保障和就业共同财政事权转移支付</t>
  </si>
  <si>
    <t xml:space="preserve">      医疗卫生共同财政事权转移支付</t>
  </si>
  <si>
    <t xml:space="preserve">      节能环保共同财政事权转移支付</t>
  </si>
  <si>
    <t xml:space="preserve">      农林水共同财政事权转移支付</t>
  </si>
  <si>
    <t xml:space="preserve">      交通运输共同财政事权转移支付</t>
  </si>
  <si>
    <t xml:space="preserve">      住房保障共同财政事权转移支付</t>
  </si>
  <si>
    <t xml:space="preserve">      粮油物资储备共同财政事权转移支付</t>
  </si>
  <si>
    <t xml:space="preserve">      灾害防治及应急管理共同财政事权转移支付 </t>
  </si>
  <si>
    <t>三、专项转移支付收入</t>
  </si>
  <si>
    <t>附表1-7</t>
  </si>
  <si>
    <t>2023年度宁远县地方政府债务余额情况录入表</t>
  </si>
  <si>
    <t>项目</t>
  </si>
  <si>
    <t>合计</t>
  </si>
  <si>
    <t>一般债务</t>
  </si>
  <si>
    <t>专项债务</t>
  </si>
  <si>
    <t>小计</t>
  </si>
  <si>
    <t>一般债券</t>
  </si>
  <si>
    <t>向外国政府借款</t>
  </si>
  <si>
    <t>向国际组织借款</t>
  </si>
  <si>
    <t>其他一般债务</t>
  </si>
  <si>
    <t>专项债券</t>
  </si>
  <si>
    <t>其他专项债务</t>
  </si>
  <si>
    <t>上年末地方政府债务余额</t>
  </si>
  <si>
    <t>本年地方政府债务余额限额(预算数)</t>
  </si>
  <si>
    <t>本年地方政府债务(转贷)收入</t>
  </si>
  <si>
    <t>本年地方政府债务还本支出</t>
  </si>
  <si>
    <t>本年采用其他方式化解的债务本金</t>
  </si>
  <si>
    <t>年末地方政府债务余额</t>
  </si>
  <si>
    <t>附表1-8</t>
  </si>
  <si>
    <t>政府债券发行及还本付息情况预算表</t>
  </si>
  <si>
    <t>一、2023年还本支出数</t>
  </si>
  <si>
    <t xml:space="preserve">    一般债券还本支出</t>
  </si>
  <si>
    <t xml:space="preserve">    专项债券还本支出</t>
  </si>
  <si>
    <t>二、2022年付息支出数</t>
  </si>
  <si>
    <t xml:space="preserve">    一般债券付息支出</t>
  </si>
  <si>
    <t xml:space="preserve">    专项债券付息支出</t>
  </si>
  <si>
    <t>三、2022年债务转贷情况</t>
  </si>
  <si>
    <t xml:space="preserve">    一般债券</t>
  </si>
  <si>
    <t xml:space="preserve">    专项债券</t>
  </si>
  <si>
    <t>四、2024年还本支出预算数</t>
  </si>
  <si>
    <t>五、2024年付息支出预算数</t>
  </si>
  <si>
    <t>六、2024年新增地方政府债券资金预算数</t>
  </si>
  <si>
    <t>备注：按照相关规定，在未收到上级财政下达债券额度通知的情况下，各县市区不允许将新增债券数额列入年初预算。，相关债券资金使用情况在调整预算中向人大常委会汇报后公开。</t>
  </si>
  <si>
    <t>附表1-9</t>
  </si>
  <si>
    <t>2024年宁远县一般公共预算“三公”经费预算安排情况统计表</t>
  </si>
  <si>
    <t>预算数</t>
  </si>
  <si>
    <t>备注</t>
  </si>
  <si>
    <t>1、因公出国（境）费用</t>
  </si>
  <si>
    <t>2、公务接待费</t>
  </si>
  <si>
    <t>3、公务用车购置和运行费</t>
  </si>
  <si>
    <t>其中：（1）公务用车运行维护费</t>
  </si>
  <si>
    <r>
      <rPr>
        <sz val="12"/>
        <rFont val="宋体"/>
        <charset val="134"/>
      </rPr>
      <t xml:space="preserve"> </t>
    </r>
    <r>
      <rPr>
        <sz val="11"/>
        <color theme="1"/>
        <rFont val="等线"/>
        <charset val="134"/>
        <scheme val="minor"/>
      </rPr>
      <t xml:space="preserve">     （2）公务用车购置</t>
    </r>
  </si>
  <si>
    <r>
      <rPr>
        <sz val="11"/>
        <rFont val="宋体"/>
        <charset val="134"/>
      </rPr>
      <t xml:space="preserve">    注：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t>
    </r>
    <r>
      <rPr>
        <sz val="11"/>
        <color rgb="FF000000"/>
        <rFont val="宋体"/>
        <charset val="134"/>
      </rPr>
      <t>括领导干部</t>
    </r>
    <r>
      <rPr>
        <sz val="11"/>
        <rFont val="宋体"/>
        <charset val="134"/>
      </rPr>
      <t>专车、一般公务用车和执法执勤用车。（3）公务接待费，指单位按规定开支的各类公务接待（含外宾接待）支出。</t>
    </r>
  </si>
  <si>
    <t>附表1-10</t>
  </si>
  <si>
    <t>一般公共预算对下税收返还和转移支付预算分地区表</t>
  </si>
  <si>
    <t>地  区</t>
  </si>
  <si>
    <t>本年预算数为上年执行数的％</t>
  </si>
  <si>
    <t>税收返还</t>
  </si>
  <si>
    <t>一般性转移支付</t>
  </si>
  <si>
    <t>专项转移支付</t>
  </si>
  <si>
    <t>宁远县</t>
  </si>
  <si>
    <t>合       计</t>
  </si>
  <si>
    <t>注：我县无对下税收返还和转移支付，故本表为空表</t>
  </si>
  <si>
    <t>附表2-1</t>
  </si>
  <si>
    <t>宁远县2024年政府性基金收入预算表</t>
  </si>
  <si>
    <r>
      <rPr>
        <b/>
        <sz val="12"/>
        <rFont val="宋体"/>
        <charset val="134"/>
      </rPr>
      <t>项</t>
    </r>
    <r>
      <rPr>
        <b/>
        <sz val="12"/>
        <rFont val="Times New Roman"/>
        <charset val="134"/>
      </rPr>
      <t xml:space="preserve">          </t>
    </r>
    <r>
      <rPr>
        <b/>
        <sz val="12"/>
        <rFont val="宋体"/>
        <charset val="134"/>
      </rPr>
      <t>目</t>
    </r>
  </si>
  <si>
    <t>2024年
预算金额</t>
  </si>
  <si>
    <t>核电站乏燃料处理处置基金收入</t>
  </si>
  <si>
    <t>国家电影事业发展专项资金收入</t>
  </si>
  <si>
    <t>大中型水库移民后期扶持基金收入</t>
  </si>
  <si>
    <t>小型水库移民扶助基金收入</t>
  </si>
  <si>
    <t>可再生能源电价附加收入</t>
  </si>
  <si>
    <t>废弃电器电子产品处理基金收入</t>
  </si>
  <si>
    <t>国有土地使用权出让相关收入</t>
  </si>
  <si>
    <t>国有土地收益基金相关收入</t>
  </si>
  <si>
    <t>农业土地开发资金收入</t>
  </si>
  <si>
    <t>城市基础设施配套费收入</t>
  </si>
  <si>
    <t>污水处理费收入</t>
  </si>
  <si>
    <t>大中型水库库区基金收入</t>
  </si>
  <si>
    <t>三峡水库库区基金收入</t>
  </si>
  <si>
    <t>国家重大水利工程建设基金收入</t>
  </si>
  <si>
    <t>海南省高等级公路车辆通行附加费相关收入</t>
  </si>
  <si>
    <t>车辆通行费相关收入</t>
  </si>
  <si>
    <t>港口建设费收入</t>
  </si>
  <si>
    <t>铁路建设基金收入</t>
  </si>
  <si>
    <t>船舶油污损害赔偿基金收入</t>
  </si>
  <si>
    <t>民航发展基金收入</t>
  </si>
  <si>
    <t>农网还贷资金收入</t>
  </si>
  <si>
    <t>旅游发展基金收入</t>
  </si>
  <si>
    <t>中央特别国债经营基金收入</t>
  </si>
  <si>
    <t>中央特别国债经营基金财务收入</t>
  </si>
  <si>
    <t>彩票发行机构和彩票销售机构的业务费用</t>
  </si>
  <si>
    <t>彩票公益金收入</t>
  </si>
  <si>
    <t>其他政府性基金相关收入</t>
  </si>
  <si>
    <t>本 年 收 入 合 计</t>
  </si>
  <si>
    <t>上级补助收入</t>
  </si>
  <si>
    <t>债务转贷收入</t>
  </si>
  <si>
    <t>其他地方自行试点项目收益专项债券收入</t>
  </si>
  <si>
    <t>抗疫特别国债转移支付收入</t>
  </si>
  <si>
    <t>国有土地使用权出让金债务转贷收入</t>
  </si>
  <si>
    <t>上年结余</t>
  </si>
  <si>
    <t>调入资金</t>
  </si>
  <si>
    <t>收 入 总 计</t>
  </si>
  <si>
    <t>附表2-2</t>
  </si>
  <si>
    <t>政府性基金支出预算表</t>
  </si>
  <si>
    <t>预算科目</t>
  </si>
  <si>
    <t xml:space="preserve">    国家电影事业发展专项资金支出</t>
  </si>
  <si>
    <t xml:space="preserve">    旅游发展基金支出</t>
  </si>
  <si>
    <t>社会保障和就业</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</si>
  <si>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</si>
  <si>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</si>
  <si>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</si>
  <si>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</si>
  <si>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小型水库移民扶助基金支出</t>
  </si>
  <si>
    <t>城乡社区事务</t>
  </si>
  <si>
    <t xml:space="preserve">  国有土地使用权出让收入安排的支出</t>
  </si>
  <si>
    <t xml:space="preserve">    征地和拆迁补偿支出</t>
  </si>
  <si>
    <t xml:space="preserve">    土地开发支出</t>
  </si>
  <si>
    <t xml:space="preserve">    农村基础设施建设支出</t>
  </si>
  <si>
    <t xml:space="preserve">    城市建设支出</t>
  </si>
  <si>
    <t xml:space="preserve">    补助被征地农民支出</t>
  </si>
  <si>
    <t xml:space="preserve">    土地出让业务支出</t>
  </si>
  <si>
    <t xml:space="preserve">    廉租住房支出</t>
  </si>
  <si>
    <t xml:space="preserve">    棚户区改造支出</t>
  </si>
  <si>
    <r>
      <rPr>
        <sz val="14"/>
        <rFont val="宋体"/>
        <charset val="134"/>
      </rPr>
      <t xml:space="preserve">    其他国有土地使用权出让收入安排的支出</t>
    </r>
    <r>
      <rPr>
        <sz val="9"/>
        <rFont val="宋体"/>
        <charset val="134"/>
      </rPr>
      <t>（含专项债券县配套资金；南部生态新城PPP项目资金；按2%比例计提项目前期费）</t>
    </r>
  </si>
  <si>
    <t xml:space="preserve">    农业土地开发资金支出</t>
  </si>
  <si>
    <t xml:space="preserve">  城市基础设施配套费安排的支出</t>
  </si>
  <si>
    <t xml:space="preserve">    其他城市基础设施配套费安排的支出</t>
  </si>
  <si>
    <t xml:space="preserve">  污水处理费安排的支出</t>
  </si>
  <si>
    <t xml:space="preserve">    其他污水处理费安排的支出</t>
  </si>
  <si>
    <t xml:space="preserve">  彩票发行销售机构业务费安排的支出</t>
  </si>
  <si>
    <t xml:space="preserve">    彩票市场调控资金支出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</si>
  <si>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</si>
  <si>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</si>
  <si>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</si>
  <si>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</si>
  <si>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用于残疾人事业的彩票公益金支出</t>
  </si>
  <si>
    <t xml:space="preserve">    用于城乡医疗救助的彩票公益金支出</t>
  </si>
  <si>
    <t xml:space="preserve">    用于其他社会公益事业的彩票公益金支出</t>
  </si>
  <si>
    <t xml:space="preserve">  其他政府性基金支出</t>
  </si>
  <si>
    <t xml:space="preserve">   其他地方自行试点项目收益专项债券收入安排的支出  </t>
  </si>
  <si>
    <t xml:space="preserve">    其他政府性基金支出</t>
  </si>
  <si>
    <t xml:space="preserve">    政府性基金转移支付支出</t>
  </si>
  <si>
    <t xml:space="preserve">    抗疫特别国债支付支出</t>
  </si>
  <si>
    <t xml:space="preserve">    政府性基金预算调出资金</t>
  </si>
  <si>
    <t xml:space="preserve">    抗疫特别国债调出资金</t>
  </si>
  <si>
    <t xml:space="preserve">  地方政府专项债务付息支出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</si>
  <si>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</si>
  <si>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</si>
  <si>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</si>
  <si>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</si>
  <si>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</si>
  <si>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</si>
  <si>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</si>
  <si>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</si>
  <si>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</si>
  <si>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</si>
  <si>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</si>
  <si>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本 年 支 出 合 计</t>
  </si>
  <si>
    <t>上解上级支出</t>
  </si>
  <si>
    <t xml:space="preserve">    地方政府专项债务还本支出</t>
  </si>
  <si>
    <t>调出资金</t>
  </si>
  <si>
    <t>年终结余</t>
  </si>
  <si>
    <t>支 出 总 计</t>
  </si>
  <si>
    <t>附表2-3</t>
  </si>
  <si>
    <t>2024年度宁远县政府性基金预算本级支出表</t>
  </si>
  <si>
    <t>支出合计</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</si>
  <si>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</si>
  <si>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</si>
  <si>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</si>
  <si>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</si>
  <si>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</si>
  <si>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</si>
  <si>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</si>
  <si>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文化体育与传媒支出</t>
  </si>
  <si>
    <t xml:space="preserve">  国家电影事业发展专项资金及对应专项债务收入安排的支出</t>
  </si>
  <si>
    <t xml:space="preserve">    资助国产影片放映</t>
  </si>
  <si>
    <t xml:space="preserve">    资助城市影院</t>
  </si>
  <si>
    <t xml:space="preserve">    资助少数民族电影译制</t>
  </si>
  <si>
    <t xml:space="preserve">    其他国家电影事业发展专项资金支出</t>
  </si>
  <si>
    <t xml:space="preserve">  小型水库移民扶助基金及对应专项债务收入安排的支出</t>
  </si>
  <si>
    <t xml:space="preserve">    其他小型水库移民扶助基金支出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</si>
  <si>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</si>
  <si>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</si>
  <si>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</si>
  <si>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</si>
  <si>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</si>
  <si>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</si>
  <si>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</si>
  <si>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</si>
  <si>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</si>
  <si>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</si>
  <si>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国有土地使用权出让收入及对应专项债务收入安排的支出</t>
  </si>
  <si>
    <t xml:space="preserve">    支付破产或改制企业职工安置费</t>
  </si>
  <si>
    <t xml:space="preserve">    公共租赁住房支出</t>
  </si>
  <si>
    <t xml:space="preserve">    其他国有土地使用权出让收入安排的支出</t>
  </si>
  <si>
    <t xml:space="preserve">  国有土地收益基金及对应专项债务收入安排的支出</t>
  </si>
  <si>
    <t xml:space="preserve">    其他国有土地收益基金支出</t>
  </si>
  <si>
    <t xml:space="preserve">  农业土地开发资金及对应专项债务收入安排的支出</t>
  </si>
  <si>
    <t xml:space="preserve">  城市基础设施配套费及对应专项债务收入安排的支出</t>
  </si>
  <si>
    <t xml:space="preserve">    城市公共设施</t>
  </si>
  <si>
    <t xml:space="preserve">    城市环境卫生</t>
  </si>
  <si>
    <t xml:space="preserve">    公有房屋</t>
  </si>
  <si>
    <t xml:space="preserve">    城市防洪</t>
  </si>
  <si>
    <t xml:space="preserve">  污水处理费及对应专项债务收入安排的支出</t>
  </si>
  <si>
    <t xml:space="preserve">    污水处理设施建设和运营</t>
  </si>
  <si>
    <t xml:space="preserve">    代征手续费</t>
  </si>
  <si>
    <t xml:space="preserve">  大中型水库库区基金及对应专项债务收入安排的支出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</si>
  <si>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</si>
  <si>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</si>
  <si>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</si>
  <si>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</si>
  <si>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</si>
  <si>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</si>
  <si>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国家重大水利工程建设基金及对应专项债务收入安排的支出</t>
  </si>
  <si>
    <t xml:space="preserve">    三峡工程后续工作</t>
  </si>
  <si>
    <t xml:space="preserve">    地方重大水利工程建设</t>
  </si>
  <si>
    <t xml:space="preserve">    其他重大水利工程建设基金支出</t>
  </si>
  <si>
    <t xml:space="preserve">  海南省高等级公路车辆通行附加费及对应专项债务收入安排的支出</t>
  </si>
  <si>
    <t xml:space="preserve">    公路还贷</t>
  </si>
  <si>
    <t xml:space="preserve">    其他海南省高等级公路车辆通行附加费安排的支出</t>
  </si>
  <si>
    <t xml:space="preserve">  车辆通行费及对应专项债务收入安排的支出</t>
  </si>
  <si>
    <t xml:space="preserve">    政府还贷公路养护</t>
  </si>
  <si>
    <t xml:space="preserve">    政府还贷公路管理</t>
  </si>
  <si>
    <t xml:space="preserve">    其他车辆通行费安排的支出</t>
  </si>
  <si>
    <t xml:space="preserve">  港口建设费及对应专项债务收入安排的支出</t>
  </si>
  <si>
    <t xml:space="preserve">    航道建设和维护</t>
  </si>
  <si>
    <t xml:space="preserve">    航运保障系统建设</t>
  </si>
  <si>
    <t xml:space="preserve">    其他港口建设费安排的支出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</si>
  <si>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</si>
  <si>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</si>
  <si>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</si>
  <si>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</si>
  <si>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</si>
  <si>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</si>
  <si>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</si>
  <si>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</si>
  <si>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</si>
  <si>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</si>
  <si>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</si>
  <si>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</si>
  <si>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</si>
  <si>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</si>
  <si>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</si>
  <si>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</si>
  <si>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</si>
  <si>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</si>
  <si>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</si>
  <si>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</si>
  <si>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</si>
  <si>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</si>
  <si>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</si>
  <si>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</si>
  <si>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资源勘探信息等支出</t>
  </si>
  <si>
    <t xml:space="preserve">  农网还贷资金支出</t>
  </si>
  <si>
    <t xml:space="preserve">    中央农网还贷资金支出</t>
  </si>
  <si>
    <t xml:space="preserve">    地方农网还贷资金支出</t>
  </si>
  <si>
    <t xml:space="preserve">    其他农网还贷资金支出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</si>
  <si>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</si>
  <si>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</si>
  <si>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</si>
  <si>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</si>
  <si>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</si>
  <si>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</si>
  <si>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中央特别国债经营基金支出</t>
  </si>
  <si>
    <t xml:space="preserve">    中央特别国债经营基金财务支出</t>
  </si>
  <si>
    <t xml:space="preserve">  其他政府性基金及对应专项债务收入安排的支出</t>
  </si>
  <si>
    <t xml:space="preserve">    其他政府性基金安排的支出</t>
  </si>
  <si>
    <t xml:space="preserve">    其他地方试点项目收益专项债券收入安排的支出</t>
  </si>
  <si>
    <t xml:space="preserve">    其他政府性基金债务收入安排的支出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</si>
  <si>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</si>
  <si>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</si>
  <si>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</si>
  <si>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</si>
  <si>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</si>
  <si>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</si>
  <si>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其他彩票发行销售机构业务费安排的支出</t>
  </si>
  <si>
    <t xml:space="preserve">  彩票公益金及对应专项债务收入安排的支出</t>
  </si>
  <si>
    <t xml:space="preserve">    用于补充全国社会保障基金的彩票公益金支出</t>
  </si>
  <si>
    <t xml:space="preserve">    用于红十字事业的彩票公益金支出</t>
  </si>
  <si>
    <t xml:space="preserve">    用于文化事业的彩票公益金支出</t>
  </si>
  <si>
    <t xml:space="preserve">    用于扶贫的彩票公益金支出</t>
  </si>
  <si>
    <t xml:space="preserve">    用于法律援助的彩票公益金支出</t>
  </si>
  <si>
    <t xml:space="preserve">    海南省高等级公路车辆通行附加费债务付息支出</t>
  </si>
  <si>
    <t xml:space="preserve">    港口建设费债务付息支出</t>
  </si>
  <si>
    <t xml:space="preserve">    国有土地收益基金债务付息支出</t>
  </si>
  <si>
    <t xml:space="preserve">    彩票公益金债务付息支出</t>
  </si>
  <si>
    <t xml:space="preserve">    国家重大水利工程建设基金债务付息支出</t>
  </si>
  <si>
    <t xml:space="preserve">    车辆通行费债务付息支出</t>
  </si>
  <si>
    <t xml:space="preserve">    污水处理费债务付息支出</t>
  </si>
  <si>
    <t xml:space="preserve">  地方政府专项债务发行费用支出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</si>
  <si>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</si>
  <si>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</si>
  <si>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</si>
  <si>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</si>
  <si>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国有土地收益基金债务发行费用支出</t>
  </si>
  <si>
    <t xml:space="preserve">    农业土地开发资金债务发行费用支出</t>
  </si>
  <si>
    <t xml:space="preserve">    大中型水库库区基金债务发行费用支出</t>
  </si>
  <si>
    <t xml:space="preserve">    彩票公益金债务发行费用支出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</si>
  <si>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</si>
  <si>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</si>
  <si>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</si>
  <si>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</si>
  <si>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</si>
  <si>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</si>
  <si>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</si>
  <si>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其他地方自行试点项目收益专项债券发行费用支出</t>
  </si>
  <si>
    <t xml:space="preserve">    其他政府性基金债务发行费用支出</t>
  </si>
  <si>
    <t xml:space="preserve">  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</si>
  <si>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</si>
  <si>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</si>
  <si>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</si>
  <si>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</si>
  <si>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</si>
  <si>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</si>
  <si>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</si>
  <si>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</si>
  <si>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</si>
  <si>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</si>
  <si>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</si>
  <si>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</si>
  <si>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</si>
  <si>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</si>
  <si>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</si>
  <si>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</si>
  <si>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</si>
  <si>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</si>
  <si>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困难群众基本生活救助</t>
  </si>
  <si>
    <t xml:space="preserve">      其他抗疫相关支出</t>
  </si>
  <si>
    <t>附表2-4</t>
  </si>
  <si>
    <t>2024年度宁远县政府性基金转移支付预算分项目表</t>
  </si>
  <si>
    <t>项        目</t>
  </si>
  <si>
    <t>合  计</t>
  </si>
  <si>
    <t>国家电影事业发展专项资金相关收入</t>
  </si>
  <si>
    <t>小型水库移民扶助基金相关收入</t>
  </si>
  <si>
    <t>农业土地开发资金相关收入</t>
  </si>
  <si>
    <t>城市基础设施配套费相关收入</t>
  </si>
  <si>
    <t>污水处理费相关收入</t>
  </si>
  <si>
    <t>大中型水库库区基金相关收入</t>
  </si>
  <si>
    <t>国家重大水利工程建设基金相关收入</t>
  </si>
  <si>
    <t>港口建设费相关收入</t>
  </si>
  <si>
    <t>政府性基金转移支付预算分地区表</t>
  </si>
  <si>
    <t>**市（县）</t>
  </si>
  <si>
    <t>……</t>
  </si>
  <si>
    <t>注：我县无对下政府性基金转移支付，故本表为空表</t>
  </si>
  <si>
    <t>附表2-6</t>
  </si>
  <si>
    <t>2023年度宁远县地方政府专项债务限额和余额情况表</t>
  </si>
  <si>
    <t>录入18表</t>
  </si>
  <si>
    <t>附表3-1</t>
  </si>
  <si>
    <t>国有资本经营收入预算表</t>
  </si>
  <si>
    <t>利润收入</t>
  </si>
  <si>
    <t>股利、股息收入</t>
  </si>
  <si>
    <t>产权转让收入</t>
  </si>
  <si>
    <t>清算收入</t>
  </si>
  <si>
    <t>其他国有资本经营预算收入</t>
  </si>
  <si>
    <t>省补助计划单列市收入</t>
  </si>
  <si>
    <t>收  入  总  计</t>
  </si>
  <si>
    <t>附表3-2</t>
  </si>
  <si>
    <t>宁远县国有资本经营支出预算表</t>
  </si>
  <si>
    <t>项      目</t>
  </si>
  <si>
    <t>一、补充全国社会保障基金</t>
  </si>
  <si>
    <t xml:space="preserve">      国有资本经营预算补充社保基金支出</t>
  </si>
  <si>
    <t>二、解决历史遗留问题及改革成本支出</t>
  </si>
  <si>
    <t xml:space="preserve">      厂办大集体改革支出</t>
  </si>
  <si>
    <t xml:space="preserve">      “三供一业”移交补助支出</t>
  </si>
  <si>
    <t xml:space="preserve">     国有企业退休人员社会化管理补助支出</t>
  </si>
  <si>
    <t>三、国有企业资本金注入</t>
  </si>
  <si>
    <t xml:space="preserve">      国有经济结构调整支出</t>
  </si>
  <si>
    <t xml:space="preserve">      ……</t>
  </si>
  <si>
    <t>四、国有企业政策性补贴</t>
  </si>
  <si>
    <t xml:space="preserve">      国有企业政策性补贴</t>
  </si>
  <si>
    <t>五、金融国有资本经营预算支出</t>
  </si>
  <si>
    <t xml:space="preserve">      资本支出</t>
  </si>
  <si>
    <t>六、其他国有资本经营预算支出</t>
  </si>
  <si>
    <t xml:space="preserve">      其他国有资本经营预算支出</t>
  </si>
  <si>
    <t xml:space="preserve">  国有资本经营预算转移支付支出</t>
  </si>
  <si>
    <t xml:space="preserve">  国有资本经营预算上解支出</t>
  </si>
  <si>
    <t xml:space="preserve">  国有资本经营预算调出资金</t>
  </si>
  <si>
    <t>附表3-3</t>
  </si>
  <si>
    <t>宁远县本级国有资本经营支出预算表</t>
  </si>
  <si>
    <t>宁远县国有资本经营预算对下转移支付表</t>
  </si>
  <si>
    <t>注：我县无对下国有资本经营预算对下转移支付，故本表为空表</t>
  </si>
  <si>
    <r>
      <rPr>
        <sz val="11"/>
        <rFont val="宋体"/>
        <charset val="134"/>
      </rPr>
      <t>附表</t>
    </r>
    <r>
      <rPr>
        <sz val="11"/>
        <rFont val="Times New Roman"/>
        <charset val="134"/>
      </rPr>
      <t>4-1</t>
    </r>
  </si>
  <si>
    <t>2024年社会保险基金收入预算表</t>
  </si>
  <si>
    <t>项  目</t>
  </si>
  <si>
    <t>一、本年收入</t>
  </si>
  <si>
    <t>企业职工基本养老保险基金</t>
  </si>
  <si>
    <t>基本养老保险费收入</t>
  </si>
  <si>
    <t>利息收入</t>
  </si>
  <si>
    <t>财政补贴收入</t>
  </si>
  <si>
    <t>委托投资收益</t>
  </si>
  <si>
    <t>其他收入</t>
  </si>
  <si>
    <t>转移收入</t>
  </si>
  <si>
    <t>城乡居民基本养老保险基金</t>
  </si>
  <si>
    <t>个人缴费收入</t>
  </si>
  <si>
    <t>集体补助收入</t>
  </si>
  <si>
    <t>机关事业单位基本养老保险基金</t>
  </si>
  <si>
    <t>城镇职工基本医疗保险基金</t>
  </si>
  <si>
    <t>基本医疗保险费收入</t>
  </si>
  <si>
    <t>城乡居民基本医疗保险基金</t>
  </si>
  <si>
    <t>缴费收入</t>
  </si>
  <si>
    <t>工伤保险基金</t>
  </si>
  <si>
    <t>工伤保险费收入</t>
  </si>
  <si>
    <t>失业保险基金</t>
  </si>
  <si>
    <t>失业保险费收入</t>
  </si>
  <si>
    <t>二、上年结余</t>
  </si>
  <si>
    <r>
      <rPr>
        <sz val="11"/>
        <rFont val="宋体"/>
        <charset val="134"/>
      </rPr>
      <t>附表</t>
    </r>
    <r>
      <rPr>
        <sz val="11"/>
        <rFont val="Times New Roman"/>
        <charset val="134"/>
      </rPr>
      <t>4-2</t>
    </r>
  </si>
  <si>
    <t>2024年社会保险基金支出预算表</t>
  </si>
  <si>
    <t>一、本年支出</t>
  </si>
  <si>
    <t>基本养老金支出</t>
  </si>
  <si>
    <t>丧葬抚恤补助支出</t>
  </si>
  <si>
    <t>转移支出</t>
  </si>
  <si>
    <t>基础养老金支出</t>
  </si>
  <si>
    <t>个人账户养老金支出</t>
  </si>
  <si>
    <t>丧葬补助金支出</t>
  </si>
  <si>
    <t>基本医疗保险待遇支出</t>
  </si>
  <si>
    <t>大病保险支出</t>
  </si>
  <si>
    <t>工伤保险待遇支出</t>
  </si>
  <si>
    <t>劳动能力鉴定支出</t>
  </si>
  <si>
    <t>工伤预防费用支出</t>
  </si>
  <si>
    <t>失业保险金支出</t>
  </si>
  <si>
    <t>基本医疗保险费支出</t>
  </si>
  <si>
    <t>职业培训补贴支出</t>
  </si>
  <si>
    <t>职业介绍补贴支出</t>
  </si>
  <si>
    <t>稳定岗位补贴支出</t>
  </si>
  <si>
    <t>技能提升补贴支出</t>
  </si>
  <si>
    <t>其他费用支出</t>
  </si>
  <si>
    <t>二、年末滚存结余</t>
  </si>
  <si>
    <t>专项转移支付(分项目）情况表</t>
  </si>
  <si>
    <t>主管单位</t>
  </si>
  <si>
    <t>指标文号</t>
  </si>
  <si>
    <t>预算科目（明细编码及名称）</t>
  </si>
  <si>
    <t>内容摘要</t>
  </si>
  <si>
    <t>功能分类科目</t>
  </si>
  <si>
    <t>经济分类科目</t>
  </si>
  <si>
    <t>疾控中心</t>
  </si>
  <si>
    <t>湘财社指〔2022〕102号</t>
  </si>
  <si>
    <t>2100409重大公共卫生服务</t>
  </si>
  <si>
    <t>505对事业单位经常性补助</t>
  </si>
  <si>
    <t>重大传染病防控补助资金</t>
  </si>
  <si>
    <t>卫生健康局</t>
  </si>
  <si>
    <t>湘财社指〔2023〕1号</t>
  </si>
  <si>
    <t>2100302乡镇卫生院</t>
  </si>
  <si>
    <t>506对事业单位资本性补助</t>
  </si>
  <si>
    <t>新冠感染救治高峰紧急购置医疗设备</t>
  </si>
  <si>
    <t>湘财社指〔2023〕8号</t>
  </si>
  <si>
    <t>2100409重大公共卫生服务/2100201综合医院</t>
  </si>
  <si>
    <t>重大传染病防控和医疗服务与保障能力提升（医疗卫生机构能力建设）补助资金</t>
  </si>
  <si>
    <t>县计生协</t>
  </si>
  <si>
    <t>湘财社指〔2023〕11号</t>
  </si>
  <si>
    <t>2100717计划生育服务</t>
  </si>
  <si>
    <t>599其他支出</t>
  </si>
  <si>
    <t>计划生育相关经费</t>
  </si>
  <si>
    <t>卫健局</t>
  </si>
  <si>
    <t>湘财社指〔2023〕13号</t>
  </si>
  <si>
    <t>2100499其他公共
卫生支出</t>
  </si>
  <si>
    <t>公共卫生中医药专项资金</t>
  </si>
  <si>
    <t>民政局</t>
  </si>
  <si>
    <t>湘财社指〔2023〕25号</t>
  </si>
  <si>
    <t>2080299其他
民政管理事务支出</t>
  </si>
  <si>
    <t>民政管理事务经费</t>
  </si>
  <si>
    <t>残疾人联合会</t>
  </si>
  <si>
    <t>湘财社指〔2023〕19号</t>
  </si>
  <si>
    <t>2081105残疾人就业</t>
  </si>
  <si>
    <t>502机关商品和服务支出</t>
  </si>
  <si>
    <t>残疾人扶助专项资金</t>
  </si>
  <si>
    <t>2081104残疾人康复</t>
  </si>
  <si>
    <t>2081199其他残疾人事业支出</t>
  </si>
  <si>
    <t>妇幼保健</t>
  </si>
  <si>
    <t>湘财社指〔2023〕24号</t>
  </si>
  <si>
    <t>2100499其他公共卫生支出</t>
  </si>
  <si>
    <t>农村适龄和城镇低保适龄妇女两癌免费检查县级妇幼保健机构标准化建设重点民生实事项目经费</t>
  </si>
  <si>
    <t>湘财社指〔2023〕29号</t>
  </si>
  <si>
    <t>2081002老年福利/2081004殡葬</t>
  </si>
  <si>
    <t>509对个人和家庭补助/506对事业单位资本性补助</t>
  </si>
  <si>
    <t>民政事务专项资金</t>
  </si>
  <si>
    <t>退役军人事务局</t>
  </si>
  <si>
    <t>湘财社指〔2023〕32号</t>
  </si>
  <si>
    <t>2080899其他优抚支出/2082899其他退役军人事务管理支出</t>
  </si>
  <si>
    <t>509对个人和家庭的补助</t>
  </si>
  <si>
    <t>退役军人事务专项资金</t>
  </si>
  <si>
    <t>湘财社指〔2023〕33号</t>
  </si>
  <si>
    <t>2109999其他卫生健康支出</t>
  </si>
  <si>
    <t>卫生健康项目经费</t>
  </si>
  <si>
    <t>人社局</t>
  </si>
  <si>
    <t>湘财社指〔2023〕36号</t>
  </si>
  <si>
    <t>2089999其他社会保障和就业支出</t>
  </si>
  <si>
    <t>人力资源和社会保障经费</t>
  </si>
  <si>
    <t>湘财社指〔2023〕44号</t>
  </si>
  <si>
    <t>2100499
其他公共卫生支出</t>
  </si>
  <si>
    <t>孕产妇免费产前筛查和新生儿先天性心脏病筛查项目</t>
  </si>
  <si>
    <t>湘财社指〔2023〕40号</t>
  </si>
  <si>
    <t>2082899其他退役军人事务管理支出</t>
  </si>
  <si>
    <t>基层退役军人服务体系运行</t>
  </si>
  <si>
    <t>湘财社指〔2023〕49号</t>
  </si>
  <si>
    <t>新冠患者救治费用</t>
  </si>
  <si>
    <t>红十字会</t>
  </si>
  <si>
    <t>湘财社指〔2023〕52号</t>
  </si>
  <si>
    <t>2081699其他红十字事业支出</t>
  </si>
  <si>
    <t>红十字博爱家园等项目经费</t>
  </si>
  <si>
    <t>湘财社指〔2023〕57号</t>
  </si>
  <si>
    <t>2100409重大公共卫生专项</t>
  </si>
  <si>
    <t>502机关商品和服务支出或505对事业单位经常性补助</t>
  </si>
  <si>
    <t>重大传染病防控项目经费</t>
  </si>
  <si>
    <t>湘财社指〔2023〕66号</t>
  </si>
  <si>
    <t>卫生健康领域项目</t>
  </si>
  <si>
    <t>2101399其他医疗救助支出</t>
  </si>
  <si>
    <t>2100399其他基层医疗卫生机构支出</t>
  </si>
  <si>
    <t>湘财社指〔2023〕61号</t>
  </si>
  <si>
    <t>2080799其他就业补助支出</t>
  </si>
  <si>
    <t>50299其他商品和服务支出</t>
  </si>
  <si>
    <t>就业失业监测及信息化建设项目</t>
  </si>
  <si>
    <t>湘财社指〔2023〕75号</t>
  </si>
  <si>
    <t>财政局</t>
  </si>
  <si>
    <t>湘财农指〔2023〕52号</t>
  </si>
  <si>
    <t>2130701对村级公益事业建设的补助</t>
  </si>
  <si>
    <t>农村综合改革转移支付公益事业奖补</t>
  </si>
  <si>
    <t>湘财农指〔2023〕27号</t>
  </si>
  <si>
    <t>2130707农村综合改革示范试点补助</t>
  </si>
  <si>
    <t>农村综合改革转移支付美丽乡村建设奖补资金</t>
  </si>
  <si>
    <t>湘财农指〔2023〕26号</t>
  </si>
  <si>
    <t>湘财农指〔2023〕23号</t>
  </si>
  <si>
    <t>畜牧水产事务中心</t>
  </si>
  <si>
    <t>湘财农指〔2023〕0089号</t>
  </si>
  <si>
    <t>2130108病虫害控制</t>
  </si>
  <si>
    <t>2022年度动物疫病防控省级补助资金</t>
  </si>
  <si>
    <t>农业农村局</t>
  </si>
  <si>
    <t>湘财农指〔2023〕0079号</t>
  </si>
  <si>
    <t>2139999其他农林水支出</t>
  </si>
  <si>
    <t>502机关商品和服务支出/599</t>
  </si>
  <si>
    <t>现代农业生产发展（市县）</t>
  </si>
  <si>
    <t>农机事务中心</t>
  </si>
  <si>
    <t>湘财农指〔2023〕0076号</t>
  </si>
  <si>
    <t>2130122农业生产发展</t>
  </si>
  <si>
    <t>509 对个人和家庭的补助</t>
  </si>
  <si>
    <t>2023年省级农机购置补贴</t>
  </si>
  <si>
    <t>湘财农指〔2023〕0074号</t>
  </si>
  <si>
    <t>2130199其他农业农村支出</t>
  </si>
  <si>
    <t>第三次全国土壤普查资金</t>
  </si>
  <si>
    <t>水利局</t>
  </si>
  <si>
    <t>湘财农指〔2023〕0071号</t>
  </si>
  <si>
    <t>2130305水利工程建设</t>
  </si>
  <si>
    <t>503机关资本性支出（一）</t>
  </si>
  <si>
    <t>省级水利发展资金</t>
  </si>
  <si>
    <t>湘财农指〔2023〕0069号</t>
  </si>
  <si>
    <t>水库移民事务中心</t>
  </si>
  <si>
    <t>湘财农指〔2023〕0068号</t>
  </si>
  <si>
    <t>2130399其他水利支出</t>
  </si>
  <si>
    <t>移民工作经费补助资金</t>
  </si>
  <si>
    <t>湘财农指〔2023〕0067号</t>
  </si>
  <si>
    <t>2130306水利工程运行与维护</t>
  </si>
  <si>
    <t>湘财农指〔2023〕0066号</t>
  </si>
  <si>
    <t>现代农业产业技术体系建设与种业核心技术攻关</t>
  </si>
  <si>
    <t>湘财农指〔2023〕0065号</t>
  </si>
  <si>
    <t>2130135农业资源保护修复与利用</t>
  </si>
  <si>
    <t>受污染耕地安全利用</t>
  </si>
  <si>
    <t>湘财农指〔2023〕0063号</t>
  </si>
  <si>
    <t>2130126农村社会事业</t>
  </si>
  <si>
    <t>农村改厕奖补资金</t>
  </si>
  <si>
    <t>湘财农指〔2023〕0055号</t>
  </si>
  <si>
    <t>2130121农业结构调整补贴</t>
  </si>
  <si>
    <t>507对企业补助</t>
  </si>
  <si>
    <t>大豆玉米带状复合种植资金</t>
  </si>
  <si>
    <t>农经站</t>
  </si>
  <si>
    <t>湘财农指〔2023〕0054号</t>
  </si>
  <si>
    <t>农村宅基地制度改革与农业农村改革等试点补助资金</t>
  </si>
  <si>
    <t>湘财农指〔2023〕0047号</t>
  </si>
  <si>
    <t>农业外来物种防控</t>
  </si>
  <si>
    <t>湘财农指〔2023〕0044号</t>
  </si>
  <si>
    <t>2130109农产品质量安全</t>
  </si>
  <si>
    <t>省级农作物、畜禽种业安全监管</t>
  </si>
  <si>
    <t>湘财农指〔2023〕0043号</t>
  </si>
  <si>
    <t>省级农业种质资源保护与利用</t>
  </si>
  <si>
    <t>湘财农指〔2023〕0042号</t>
  </si>
  <si>
    <t>动物防疫补助</t>
  </si>
  <si>
    <t>湘财农指〔2023〕0039号</t>
  </si>
  <si>
    <t>509对个人和
家庭的补助</t>
  </si>
  <si>
    <t>农业生产保障与服务(市县)</t>
  </si>
  <si>
    <t>湘财农指〔2023〕0035号</t>
  </si>
  <si>
    <t>2022年度“湖南省十佳农民”和“湖南省十佳农技推广标兵”</t>
  </si>
  <si>
    <t>湘财农指〔2023〕0031号</t>
  </si>
  <si>
    <t>2130153农田建设</t>
  </si>
  <si>
    <t>503机关资
本性支出（一）</t>
  </si>
  <si>
    <t>农田建设（市县）</t>
  </si>
  <si>
    <t>湘财农指〔2023〕0030号</t>
  </si>
  <si>
    <t>产业兴旺与融合发展(市县)</t>
  </si>
  <si>
    <t>湘财农指〔2023〕0019号</t>
  </si>
  <si>
    <t>2023年小型水库新建工程省级补助资金</t>
  </si>
  <si>
    <t>湘财农指〔2023〕0016号</t>
  </si>
  <si>
    <t>湘财农指〔2023〕0011号</t>
  </si>
  <si>
    <t>2220199其他粮油物资事务支出</t>
  </si>
  <si>
    <t>移民困难扶助金</t>
  </si>
  <si>
    <t>湘财农指〔2022〕0089号</t>
  </si>
  <si>
    <t>关于提前下达2023年农村改厕奖补资金的通知</t>
  </si>
  <si>
    <t>湘财农指〔2022〕0082号</t>
  </si>
  <si>
    <t>农村综合改革转移支付</t>
  </si>
  <si>
    <t>湘财农指〔2022〕0080号</t>
  </si>
  <si>
    <t>住建局</t>
  </si>
  <si>
    <t>湘财综指〔2023〕14号</t>
  </si>
  <si>
    <t>2210199其他保障性安居工程支出</t>
  </si>
  <si>
    <t>住房保障工作经费</t>
  </si>
  <si>
    <t>组织部</t>
  </si>
  <si>
    <t>湘财行指〔2022〕73号</t>
  </si>
  <si>
    <t>2013299其他组
织事务支出</t>
  </si>
  <si>
    <t>党员干部现代远程教育站点运行维护省级补助经费</t>
  </si>
  <si>
    <t>市场监督管理局</t>
  </si>
  <si>
    <t>湘财行指〔2022〕75号</t>
  </si>
  <si>
    <t>2013812药品事务/2013816食品安全监管</t>
  </si>
  <si>
    <t>中央食品药品监管补助资金</t>
  </si>
  <si>
    <t>档案馆</t>
  </si>
  <si>
    <t>湘财行指〔2022〕77号</t>
  </si>
  <si>
    <t>2012604 档案馆</t>
  </si>
  <si>
    <t>503 机关资本性支出（一）</t>
  </si>
  <si>
    <t>档案事务补助资金</t>
  </si>
  <si>
    <t>团县委</t>
  </si>
  <si>
    <t>湘财行指〔2022〕86号</t>
  </si>
  <si>
    <t>2012902一般行政管理事务</t>
  </si>
  <si>
    <t>省级党建带团建专项经费</t>
  </si>
  <si>
    <t>统战部</t>
  </si>
  <si>
    <t>湘财行指〔2022〕87号</t>
  </si>
  <si>
    <t>2012304民族工作专项</t>
  </si>
  <si>
    <t>部分单位专项经费</t>
  </si>
  <si>
    <t>湘财行指〔2022〕91号</t>
  </si>
  <si>
    <t>2013899其他市场监督管理事务</t>
  </si>
  <si>
    <t>省级市场监督管理专项资金</t>
  </si>
  <si>
    <t>宁远县公安局</t>
  </si>
  <si>
    <t>湘财政法指〔2023〕8号</t>
  </si>
  <si>
    <t>2040202一般行政管理事务</t>
  </si>
  <si>
    <t>“两烟”工作经费</t>
  </si>
  <si>
    <t>统计局</t>
  </si>
  <si>
    <t>湘财行指〔2022〕49号</t>
  </si>
  <si>
    <t>2010502一般行政管理事务</t>
  </si>
  <si>
    <t>502商品和服务支出</t>
  </si>
  <si>
    <t>基层统计调查补助经费</t>
  </si>
  <si>
    <t>湘财政法指〔2023〕13号</t>
  </si>
  <si>
    <t>2040220执法办案</t>
  </si>
  <si>
    <t>公安机关二代证与出入境证照业务工作经费</t>
  </si>
  <si>
    <t>湘财行指〔2023〕28号</t>
  </si>
  <si>
    <t>2010899其他审计事务支出</t>
  </si>
  <si>
    <t>全省惠农补贴资金重点抽查专项工作经费</t>
  </si>
  <si>
    <t>湘财政法指〔2023〕22号</t>
  </si>
  <si>
    <t>全省公安交警系统专项补助经费</t>
  </si>
  <si>
    <t>湘财政法指〔2023〕23号</t>
  </si>
  <si>
    <t>2040602一般行政管理事务</t>
  </si>
  <si>
    <t>503/502</t>
  </si>
  <si>
    <t>部分市县政法单位补助经费</t>
  </si>
  <si>
    <t>宁远县市场监督管理局</t>
  </si>
  <si>
    <t>湘财行指〔2023〕42号</t>
  </si>
  <si>
    <t>2013816食品安全监管</t>
  </si>
  <si>
    <t>第二批中央食品监管补助资金</t>
  </si>
  <si>
    <t>湘财行指〔2023〕43号</t>
  </si>
  <si>
    <t>2013812 药品事务</t>
  </si>
  <si>
    <t>503 机关资本性支出(一)</t>
  </si>
  <si>
    <t>中央药品监管补助资金</t>
  </si>
  <si>
    <t>湘财行指〔2023〕44号</t>
  </si>
  <si>
    <t>第三批省级市场监督管理专项资金</t>
  </si>
  <si>
    <t>湘财行指〔2023〕46号</t>
  </si>
  <si>
    <t>2010602一般行政管理事务</t>
  </si>
  <si>
    <t>财政业务补助经费</t>
  </si>
  <si>
    <t>湘财政法指〔2023〕32号</t>
  </si>
  <si>
    <t>全省公安机关二代证与出入境证照业务工作经费</t>
  </si>
  <si>
    <t>湘财行指〔2023〕47号</t>
  </si>
  <si>
    <t>2010302一般行政管理事务</t>
  </si>
  <si>
    <t>乡村便民服务中心及“六小”建设</t>
  </si>
  <si>
    <t>湘财行指〔2023〕64号</t>
  </si>
  <si>
    <t>省级市场监督管理补助资金</t>
  </si>
  <si>
    <t>审计局</t>
  </si>
  <si>
    <t>湘财行指〔2023〕68号</t>
  </si>
  <si>
    <t>2010804 审计业务</t>
  </si>
  <si>
    <t>502 机关商品和服务支出</t>
  </si>
  <si>
    <t>审计专项补助经费</t>
  </si>
  <si>
    <t>湘财行指〔2023〕72号</t>
  </si>
  <si>
    <t>2010507专项普查活动</t>
  </si>
  <si>
    <t>五经普试点补助经费</t>
  </si>
  <si>
    <t>湘财行指〔2023〕83号</t>
  </si>
  <si>
    <t>2013602一般行政事务</t>
  </si>
  <si>
    <t>基层党政机关维修维护及便民服务中心建设经费</t>
  </si>
  <si>
    <t>湘财行指〔2023〕96号</t>
  </si>
  <si>
    <t>2013202 一般行政管理事务</t>
  </si>
  <si>
    <t>科技特派员经费</t>
  </si>
  <si>
    <t>2013299 其他组织事务支出</t>
  </si>
  <si>
    <t>选调生补助经费</t>
  </si>
  <si>
    <t>湘财政法指〔2023〕53号</t>
  </si>
  <si>
    <t>广播电视台</t>
  </si>
  <si>
    <t>湘财文指〔2022〕50号</t>
  </si>
  <si>
    <t>2070899其他广播电视支出</t>
  </si>
  <si>
    <t>505 对事业单位经常性补助</t>
  </si>
  <si>
    <t>广播电视无线覆盖</t>
  </si>
  <si>
    <t>教育局</t>
  </si>
  <si>
    <t>湘财教指〔2022〕100号</t>
  </si>
  <si>
    <t>20502普通教育</t>
  </si>
  <si>
    <t>中小学幼儿园校车奖补</t>
  </si>
  <si>
    <t>湘财教指〔2022〕101号</t>
  </si>
  <si>
    <t>2050302中等职业教育</t>
  </si>
  <si>
    <t>中职教育发展资金</t>
  </si>
  <si>
    <t>湘财教指〔2022〕102号</t>
  </si>
  <si>
    <t>205教育支出</t>
  </si>
  <si>
    <t>乡镇标准化寄宿制学校建设</t>
  </si>
  <si>
    <t>湘财教指〔2022〕103号</t>
  </si>
  <si>
    <t>2050299其他普通教育支出</t>
  </si>
  <si>
    <t>教育综合发展专项资金</t>
  </si>
  <si>
    <t>湘财教指〔2022〕104号</t>
  </si>
  <si>
    <t>2050204高中教育</t>
  </si>
  <si>
    <t>湘财教指〔2022〕106号</t>
  </si>
  <si>
    <t>教育综合发展专项（教育信息化）资金</t>
  </si>
  <si>
    <t>宁远县科技和工业信息化局</t>
  </si>
  <si>
    <t>湘财教指〔2023〕1号</t>
  </si>
  <si>
    <t>2069999其他科学技术支出</t>
  </si>
  <si>
    <t>企业研发财政奖补资金</t>
  </si>
  <si>
    <t>湘财教指〔2023〕7号</t>
  </si>
  <si>
    <t>2060404科技成果转化与扩散</t>
  </si>
  <si>
    <t>第一批创新型省份建设专项资金</t>
  </si>
  <si>
    <t>宁远县科学技术协会</t>
  </si>
  <si>
    <t>湘财教指〔2023〕29号</t>
  </si>
  <si>
    <t>2060705科技馆站</t>
  </si>
  <si>
    <t>科学普及专项资金</t>
  </si>
  <si>
    <t>文体广电局</t>
  </si>
  <si>
    <t>湘财文指〔2023〕25号</t>
  </si>
  <si>
    <t>2079999其他文化旅游体育与传媒支出</t>
  </si>
  <si>
    <t>文化旅游体育和传媒支出</t>
  </si>
  <si>
    <t>中共宁远县委宣传部</t>
  </si>
  <si>
    <t>湘财文指〔2023〕28号</t>
  </si>
  <si>
    <t>2070605出版发行</t>
  </si>
  <si>
    <t>“扫黄打非”补助经费</t>
  </si>
  <si>
    <t>湘财文指〔2023〕29号</t>
  </si>
  <si>
    <t>2070199
其他文化和旅游支出</t>
  </si>
  <si>
    <t>文化和旅游发展专项资金</t>
  </si>
  <si>
    <t>文物保护中心</t>
  </si>
  <si>
    <t>湘财文指〔2023〕27号</t>
  </si>
  <si>
    <t>2070204文物保护</t>
  </si>
  <si>
    <t>省文物保护专项资金</t>
  </si>
  <si>
    <t>湘财教指〔2023〕32号</t>
  </si>
  <si>
    <t>2050299 其他普通教育支出/2050202 小学教育</t>
  </si>
  <si>
    <t>科教支出资金</t>
  </si>
  <si>
    <t>湘财教指〔2023〕35号</t>
  </si>
  <si>
    <t>2060599其他科技条件与服务支出</t>
  </si>
  <si>
    <t>第四批创新型省份建设专项资金</t>
  </si>
  <si>
    <t>湘财教指〔2023〕36号</t>
  </si>
  <si>
    <t>湘财文指〔2023〕39号</t>
  </si>
  <si>
    <t>2070199其他文化和旅游支出</t>
  </si>
  <si>
    <t>文化和旅游项目资金</t>
  </si>
  <si>
    <t>湘财教指〔2023〕57号</t>
  </si>
  <si>
    <t>湘财教指〔2023〕61号</t>
  </si>
  <si>
    <t>2060599其他科技条件与服务支出/2060404科技成果转化与扩散</t>
  </si>
  <si>
    <t>505对事业单位经常性补助/507对企业补助</t>
  </si>
  <si>
    <t>第十批创新型省份建设专项资金</t>
  </si>
  <si>
    <t>湘财教指〔2023〕64号</t>
  </si>
  <si>
    <t>教育支出资金</t>
  </si>
  <si>
    <t>湘财教指〔2023〕71号</t>
  </si>
  <si>
    <t>第九批基础教育发展专项（基础教育教学改革研究课题）资金</t>
  </si>
  <si>
    <t>湘财文指〔2023〕42号</t>
  </si>
  <si>
    <t>2079903文化产业发展专项支出</t>
  </si>
  <si>
    <t>文化事业和文化产业发展专项资金</t>
  </si>
  <si>
    <t>湘财教指〔2023〕67号</t>
  </si>
  <si>
    <t>2060799其他科学技术普及支出</t>
  </si>
  <si>
    <t>第十一批创新型省份建设专项资金</t>
  </si>
  <si>
    <t>湘财文指〔2023〕62号</t>
  </si>
  <si>
    <t>湘财教指〔2023〕81号</t>
  </si>
  <si>
    <t>湘财教指〔2023〕88号</t>
  </si>
  <si>
    <t>2050202小学教育</t>
  </si>
  <si>
    <t>科协</t>
  </si>
  <si>
    <t>2060799 其他科学技术普及支出</t>
  </si>
  <si>
    <t>水务集团</t>
  </si>
  <si>
    <t>湘财资环指〔2022〕57号</t>
  </si>
  <si>
    <t>2110302水体</t>
  </si>
  <si>
    <t>水污染防治资金</t>
  </si>
  <si>
    <t>自然资源局</t>
  </si>
  <si>
    <t>湘财资环指〔2022〕62号</t>
  </si>
  <si>
    <t>2240601地质灾害防治</t>
  </si>
  <si>
    <t>自然灾害防治体系建设补助资金</t>
  </si>
  <si>
    <t>湘财资环指〔2022〕80号</t>
  </si>
  <si>
    <t>2200106自然资源利用与保护</t>
  </si>
  <si>
    <t>自然资源专项资金</t>
  </si>
  <si>
    <t>环保局</t>
  </si>
  <si>
    <t>湘财资环指〔2023〕7号</t>
  </si>
  <si>
    <t>2110399其他污染防治支出</t>
  </si>
  <si>
    <t>环保专项资金</t>
  </si>
  <si>
    <t>林业局</t>
  </si>
  <si>
    <t>湘财资环指〔2023〕16号</t>
  </si>
  <si>
    <t>2130209森林生态效益补偿/2130234林业草原防灾减灾</t>
  </si>
  <si>
    <t>505对事业单位经常性补助/502机关商品和服务支出</t>
  </si>
  <si>
    <t>林业生态保护修复及发展资金</t>
  </si>
  <si>
    <t>乡村振兴局</t>
  </si>
  <si>
    <t>湘财资环指〔2023〕3号</t>
  </si>
  <si>
    <t>2110402 农村环境保护</t>
  </si>
  <si>
    <t>农村环境整治资金</t>
  </si>
  <si>
    <t>湘财资环指〔2023〕5号</t>
  </si>
  <si>
    <t>2130299其他林业和草原支出</t>
  </si>
  <si>
    <t>林业保护修复及发展资金</t>
  </si>
  <si>
    <t>2130226林区公共支出</t>
  </si>
  <si>
    <t>2130205森林资源培育</t>
  </si>
  <si>
    <t>湘财资环指〔2023〕37号</t>
  </si>
  <si>
    <t>农村环境整治资金（第二批）</t>
  </si>
  <si>
    <t>湘财资环指〔2023〕39号</t>
  </si>
  <si>
    <t>2110499 其他自然生态保护支出</t>
  </si>
  <si>
    <t>生态文明建设补助</t>
  </si>
  <si>
    <t>湘财资环指〔2023〕19号</t>
  </si>
  <si>
    <t>2159999其他资源勘探工业信息等支出</t>
  </si>
  <si>
    <t>核工业特殊困难群体帮扶解困资金</t>
  </si>
  <si>
    <t>湘财资环指〔2023〕52号</t>
  </si>
  <si>
    <t>长江流域（鄂湘段）生态保护补偿资金</t>
  </si>
  <si>
    <t>湘财资环指〔2023〕57号</t>
  </si>
  <si>
    <t>湘财资环指〔2023〕66号</t>
  </si>
  <si>
    <t>2130221产业化管理</t>
  </si>
  <si>
    <t>油茶产业项目</t>
  </si>
  <si>
    <t>湘财市县指〔2023〕1号</t>
  </si>
  <si>
    <t>502502机关商品和服务支出</t>
  </si>
  <si>
    <t>乡镇财政监管省级补助</t>
  </si>
  <si>
    <t>应急管理局</t>
  </si>
  <si>
    <t>湘财企指〔2023〕14号</t>
  </si>
  <si>
    <t>2240199其他应急管理支出</t>
  </si>
  <si>
    <t>安全生产预防及应急专项资金</t>
  </si>
  <si>
    <t>湘财企指〔2023〕54号</t>
  </si>
  <si>
    <t>2240703自然灾害救灾补助</t>
  </si>
  <si>
    <t>自然灾害救灾（生活救助）资金</t>
  </si>
  <si>
    <t>湘财企指〔2023〕55号</t>
  </si>
  <si>
    <t>2060499其他技术研究与开发支出</t>
  </si>
  <si>
    <t>移动互联网产业发展专项资金</t>
  </si>
  <si>
    <t>湘财企指〔2023〕57号</t>
  </si>
  <si>
    <t>2150805中小企业发展专项</t>
  </si>
  <si>
    <t>湖南省中小企业发展专项资金</t>
  </si>
  <si>
    <t>湘财企指〔2023〕56号</t>
  </si>
  <si>
    <t>2150299其他制造业支出</t>
  </si>
  <si>
    <t>湖南省先进制造业高地建设专项资金（奖励类项目和补助类项目）</t>
  </si>
  <si>
    <t>湘财企指〔2023〕74号</t>
  </si>
  <si>
    <t>湖南省工业企业技术改造经济贡献增量奖补资金</t>
  </si>
  <si>
    <t>湘财资指〔2023〕13号</t>
  </si>
  <si>
    <t>财政资产管理工作经费</t>
  </si>
  <si>
    <t>湘财金指〔2022〕26号</t>
  </si>
  <si>
    <t>2130804创业担保贷款贴息及奖
补</t>
  </si>
  <si>
    <t>普惠金融发展专项资金</t>
  </si>
  <si>
    <t>湘财金指〔2022〕29号</t>
  </si>
  <si>
    <t>2170399金融发展支出-其他金融发展支出</t>
  </si>
  <si>
    <t>湘财金指〔2022〕30号</t>
  </si>
  <si>
    <t>2130899其他普惠金融发展支出</t>
  </si>
  <si>
    <t>融资（再）担保保费补贴资金和代偿补偿资金</t>
  </si>
  <si>
    <t>湘财金指〔2023〕5号</t>
  </si>
  <si>
    <t xml:space="preserve">2130899
其他普惠金融发
展支出
</t>
  </si>
  <si>
    <t>50799其他对企业补助</t>
  </si>
  <si>
    <t>政策性融资（再）担保业务保费补贴和代偿补偿资金</t>
  </si>
  <si>
    <t>湘财金指〔2023〕12号</t>
  </si>
  <si>
    <t>财政小微企业融资担保业务降费奖补资金</t>
  </si>
  <si>
    <t>湘财金指〔2023〕16号</t>
  </si>
  <si>
    <t>2130804创业担保贷款贴息及奖补</t>
  </si>
  <si>
    <t>湘财金指〔2023〕17号</t>
  </si>
  <si>
    <t>2170399其他金融发展支出</t>
  </si>
  <si>
    <t>金融发展专项资金</t>
  </si>
  <si>
    <t>湘财金指〔2023〕18号</t>
  </si>
  <si>
    <t>湘财金指〔2023〕21号</t>
  </si>
  <si>
    <t>21308普惠金融发展支出</t>
  </si>
  <si>
    <t>城管局</t>
  </si>
  <si>
    <t>湘财建指〔2023〕1号</t>
  </si>
  <si>
    <t>乡镇污水处理设施建设四年行动2022年度奖补资金</t>
  </si>
  <si>
    <t>林业局、森管局</t>
  </si>
  <si>
    <t>湘财建指〔2023〕15号</t>
  </si>
  <si>
    <t>2140106公路养护</t>
  </si>
  <si>
    <t>林路养护项目资金</t>
  </si>
  <si>
    <t>交通局、公路养护中心</t>
  </si>
  <si>
    <t>湘财建指〔2023〕17号</t>
  </si>
  <si>
    <t>2149999其他交通运输支出</t>
  </si>
  <si>
    <t>交通运输事业发展专项资金</t>
  </si>
  <si>
    <t>湘财建指〔2023〕42号</t>
  </si>
  <si>
    <t>2129999其他城乡社区支出</t>
  </si>
  <si>
    <t>住房城乡建设引导专项资金</t>
  </si>
  <si>
    <t>发展和改革局</t>
  </si>
  <si>
    <t>湘财建指〔2023〕47号</t>
  </si>
  <si>
    <t>2139999其他农林水
支出</t>
  </si>
  <si>
    <t>504机关资本性支出（二）</t>
  </si>
  <si>
    <t>以工代赈示范工程专项</t>
  </si>
  <si>
    <t>城管局（含市政管理站）</t>
  </si>
  <si>
    <t>湘财建指〔2023〕53号</t>
  </si>
  <si>
    <t>2119999其他节能环保支出</t>
  </si>
  <si>
    <t>污染治理和节能减碳专项（污染治理方向）</t>
  </si>
  <si>
    <t>湘财建指〔2023〕62号</t>
  </si>
  <si>
    <t>2249999.其他灾害防治及应急管理支出</t>
  </si>
  <si>
    <t>生态保护和修复支撑体系专项</t>
  </si>
  <si>
    <t>湘财建指〔2023〕92号</t>
  </si>
  <si>
    <t>2210108.老旧小区改造/2210199.其他保障性安居工程支出</t>
  </si>
  <si>
    <t>城市燃气管道等老化更新改造和保障性安居工程专项（保障性安居工程方向）</t>
  </si>
  <si>
    <t>湘财建指〔2023〕97号</t>
  </si>
  <si>
    <t>重点区域生态保护和修复专项（地方第二批）</t>
  </si>
  <si>
    <t>湘财建指〔2023〕109号</t>
  </si>
  <si>
    <t>2120303小城镇基础设施建设</t>
  </si>
  <si>
    <t>第二批经建专项补助资金</t>
  </si>
  <si>
    <t>湘财建指〔2023〕113号</t>
  </si>
  <si>
    <t>2210108老旧小区改造</t>
  </si>
  <si>
    <t>城市燃气管道等老化更新改造和保障性安居工程专项</t>
  </si>
  <si>
    <t>交通局</t>
  </si>
  <si>
    <t>湘财建指〔2023〕140号</t>
  </si>
  <si>
    <t>2149999.其他交通运
输支出</t>
  </si>
  <si>
    <t>湘财建指〔2023〕141号</t>
  </si>
  <si>
    <t>生态保护支撑体系等专项（草原防火方向等项目）</t>
  </si>
  <si>
    <t>湘财建指〔2023〕156号</t>
  </si>
  <si>
    <t>经建专项补助资金</t>
  </si>
</sst>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
    <numFmt numFmtId="178" formatCode="0.0"/>
    <numFmt numFmtId="179" formatCode="0_ "/>
    <numFmt numFmtId="180" formatCode="#,##0_ "/>
    <numFmt numFmtId="181" formatCode="0_);[Red]\(0\)"/>
    <numFmt numFmtId="182" formatCode="_ * #,##0_ ;_ * \-#,##0_ ;_ * &quot;-&quot;??_ ;_ @_ "/>
    <numFmt numFmtId="183" formatCode="0.00_);[Red]\(0.00\)"/>
    <numFmt numFmtId="184" formatCode="0.0%"/>
    <numFmt numFmtId="185" formatCode="0.0_ "/>
  </numFmts>
  <fonts count="83">
    <font>
      <sz val="11"/>
      <color theme="1"/>
      <name val="等线"/>
      <charset val="134"/>
      <scheme val="minor"/>
    </font>
    <font>
      <sz val="12"/>
      <name val="宋体"/>
      <charset val="134"/>
    </font>
    <font>
      <b/>
      <sz val="22"/>
      <name val="宋体"/>
      <charset val="134"/>
    </font>
    <font>
      <sz val="12"/>
      <color theme="1"/>
      <name val="等线"/>
      <charset val="134"/>
      <scheme val="minor"/>
    </font>
    <font>
      <sz val="8"/>
      <color theme="1"/>
      <name val="等线"/>
      <charset val="134"/>
      <scheme val="minor"/>
    </font>
    <font>
      <b/>
      <sz val="10"/>
      <color theme="1"/>
      <name val="等线"/>
      <charset val="134"/>
      <scheme val="minor"/>
    </font>
    <font>
      <sz val="12"/>
      <name val="新宋体"/>
      <charset val="134"/>
    </font>
    <font>
      <sz val="10"/>
      <name val="新宋体"/>
      <charset val="134"/>
    </font>
    <font>
      <sz val="9"/>
      <name val="SimSun"/>
      <charset val="134"/>
    </font>
    <font>
      <sz val="9"/>
      <name val="宋体"/>
      <charset val="134"/>
    </font>
    <font>
      <sz val="11"/>
      <name val="宋体"/>
      <charset val="134"/>
    </font>
    <font>
      <sz val="12"/>
      <name val="Times New Roman"/>
      <charset val="134"/>
    </font>
    <font>
      <sz val="16"/>
      <name val="方正小标宋_GBK"/>
      <charset val="134"/>
    </font>
    <font>
      <sz val="16"/>
      <name val="Times New Roman"/>
      <charset val="134"/>
    </font>
    <font>
      <b/>
      <sz val="11"/>
      <name val="宋体"/>
      <charset val="134"/>
    </font>
    <font>
      <b/>
      <sz val="14"/>
      <color theme="1"/>
      <name val="宋体"/>
      <charset val="134"/>
    </font>
    <font>
      <sz val="14"/>
      <color theme="1"/>
      <name val="宋体"/>
      <charset val="134"/>
    </font>
    <font>
      <sz val="11"/>
      <name val="Times New Roman"/>
      <charset val="134"/>
    </font>
    <font>
      <sz val="10"/>
      <color indexed="10"/>
      <name val="Times New Roman"/>
      <charset val="134"/>
    </font>
    <font>
      <sz val="11"/>
      <name val="黑体"/>
      <charset val="134"/>
    </font>
    <font>
      <b/>
      <sz val="16"/>
      <color theme="3"/>
      <name val="宋体"/>
      <charset val="134"/>
    </font>
    <font>
      <b/>
      <sz val="11"/>
      <name val="黑体"/>
      <charset val="134"/>
    </font>
    <font>
      <b/>
      <sz val="16"/>
      <color rgb="FF0070C0"/>
      <name val="宋体"/>
      <charset val="134"/>
    </font>
    <font>
      <b/>
      <sz val="18"/>
      <name val="黑体"/>
      <charset val="134"/>
    </font>
    <font>
      <sz val="10"/>
      <name val="宋体"/>
      <charset val="134"/>
    </font>
    <font>
      <b/>
      <sz val="18"/>
      <name val="宋体"/>
      <charset val="134"/>
    </font>
    <font>
      <b/>
      <sz val="10"/>
      <name val="宋体"/>
      <charset val="134"/>
    </font>
    <font>
      <sz val="11"/>
      <name val="等线"/>
      <charset val="134"/>
      <scheme val="minor"/>
    </font>
    <font>
      <b/>
      <sz val="18"/>
      <name val="方正小标宋_GBK"/>
      <charset val="134"/>
    </font>
    <font>
      <b/>
      <sz val="14"/>
      <name val="宋体"/>
      <charset val="134"/>
    </font>
    <font>
      <sz val="14"/>
      <name val="宋体"/>
      <charset val="134"/>
    </font>
    <font>
      <sz val="13"/>
      <name val="宋体"/>
      <charset val="134"/>
    </font>
    <font>
      <b/>
      <sz val="13"/>
      <name val="宋体"/>
      <charset val="134"/>
    </font>
    <font>
      <b/>
      <sz val="13"/>
      <name val="仿宋_GB2312"/>
      <charset val="134"/>
    </font>
    <font>
      <sz val="13"/>
      <name val="黑体"/>
      <charset val="134"/>
    </font>
    <font>
      <sz val="13"/>
      <name val="仿宋_GB2312"/>
      <charset val="134"/>
    </font>
    <font>
      <sz val="12"/>
      <name val="黑体"/>
      <charset val="134"/>
    </font>
    <font>
      <b/>
      <sz val="12"/>
      <name val="黑体"/>
      <charset val="134"/>
    </font>
    <font>
      <b/>
      <sz val="12"/>
      <name val="宋体"/>
      <charset val="134"/>
    </font>
    <font>
      <b/>
      <sz val="16"/>
      <name val="宋体"/>
      <charset val="134"/>
    </font>
    <font>
      <b/>
      <u/>
      <sz val="18"/>
      <name val="黑体"/>
      <charset val="134"/>
    </font>
    <font>
      <sz val="18"/>
      <name val="方正小标宋简体"/>
      <charset val="134"/>
    </font>
    <font>
      <sz val="10"/>
      <name val="等线"/>
      <charset val="134"/>
      <scheme val="minor"/>
    </font>
    <font>
      <b/>
      <sz val="12"/>
      <name val="等线"/>
      <charset val="134"/>
      <scheme val="minor"/>
    </font>
    <font>
      <sz val="14"/>
      <name val="等线"/>
      <charset val="134"/>
      <scheme val="minor"/>
    </font>
    <font>
      <b/>
      <sz val="20"/>
      <name val="宋体"/>
      <charset val="134"/>
    </font>
    <font>
      <b/>
      <sz val="14"/>
      <color theme="1"/>
      <name val="宋体"/>
      <charset val="0"/>
    </font>
    <font>
      <sz val="8"/>
      <name val="Times New Roman"/>
      <charset val="134"/>
    </font>
    <font>
      <sz val="8"/>
      <name val="宋体"/>
      <charset val="134"/>
    </font>
    <font>
      <sz val="14"/>
      <color theme="1"/>
      <name val="宋体"/>
      <charset val="0"/>
    </font>
    <font>
      <sz val="14"/>
      <name val="Times New Roman"/>
      <charset val="134"/>
    </font>
    <font>
      <b/>
      <sz val="9"/>
      <name val="宋体"/>
      <charset val="134"/>
    </font>
    <font>
      <b/>
      <sz val="20"/>
      <color theme="1"/>
      <name val="方正小标宋简体"/>
      <charset val="134"/>
    </font>
    <font>
      <sz val="11"/>
      <color theme="1"/>
      <name val="宋体"/>
      <charset val="134"/>
    </font>
    <font>
      <b/>
      <sz val="11"/>
      <color theme="1"/>
      <name val="宋体"/>
      <charset val="134"/>
    </font>
    <font>
      <b/>
      <sz val="12"/>
      <color theme="1"/>
      <name val="宋体"/>
      <charset val="134"/>
    </font>
    <font>
      <b/>
      <sz val="10"/>
      <color theme="1"/>
      <name val="宋体"/>
      <charset val="134"/>
    </font>
    <font>
      <sz val="10"/>
      <color theme="1"/>
      <name val="宋体"/>
      <charset val="134"/>
    </font>
    <font>
      <b/>
      <sz val="14"/>
      <name val="宋体"/>
      <charset val="0"/>
    </font>
    <font>
      <sz val="14"/>
      <name val="宋体"/>
      <charset val="0"/>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sz val="12"/>
      <name val="Times New Roman"/>
      <charset val="134"/>
    </font>
    <font>
      <sz val="11"/>
      <color rgb="FF000000"/>
      <name val="宋体"/>
      <charset val="134"/>
    </font>
    <font>
      <b/>
      <sz val="9"/>
      <name val="宋体"/>
      <charset val="134"/>
    </font>
    <font>
      <sz val="9"/>
      <name val="宋体"/>
      <charset val="134"/>
    </font>
  </fonts>
  <fills count="3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indexed="24"/>
        <bgColor indexed="64"/>
      </patternFill>
    </fill>
    <fill>
      <patternFill patternType="solid">
        <fgColor indexed="4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auto="1"/>
      </bottom>
      <diagonal/>
    </border>
    <border>
      <left style="thin">
        <color auto="1"/>
      </left>
      <right/>
      <top style="thin">
        <color auto="1"/>
      </top>
      <bottom/>
      <diagonal/>
    </border>
    <border>
      <left/>
      <right style="thin">
        <color auto="1"/>
      </right>
      <top/>
      <bottom style="thin">
        <color auto="1"/>
      </bottom>
      <diagonal/>
    </border>
    <border>
      <left/>
      <right/>
      <top style="thin">
        <color auto="1"/>
      </top>
      <bottom style="thin">
        <color auto="1"/>
      </bottom>
      <diagonal/>
    </border>
    <border>
      <left style="thin">
        <color indexed="8"/>
      </left>
      <right/>
      <top style="thin">
        <color indexed="8"/>
      </top>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8">
    <xf numFmtId="0" fontId="0" fillId="0" borderId="0"/>
    <xf numFmtId="42" fontId="0" fillId="0" borderId="0" applyFont="0" applyFill="0" applyBorder="0" applyAlignment="0" applyProtection="0">
      <alignment vertical="center"/>
    </xf>
    <xf numFmtId="0" fontId="60" fillId="7" borderId="0" applyNumberFormat="0" applyBorder="0" applyAlignment="0" applyProtection="0">
      <alignment vertical="center"/>
    </xf>
    <xf numFmtId="0" fontId="61" fillId="8"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0" fillId="9" borderId="0" applyNumberFormat="0" applyBorder="0" applyAlignment="0" applyProtection="0">
      <alignment vertical="center"/>
    </xf>
    <xf numFmtId="0" fontId="62" fillId="10" borderId="0" applyNumberFormat="0" applyBorder="0" applyAlignment="0" applyProtection="0">
      <alignment vertical="center"/>
    </xf>
    <xf numFmtId="43" fontId="0" fillId="0" borderId="0" applyFont="0" applyFill="0" applyBorder="0" applyAlignment="0" applyProtection="0">
      <alignment vertical="center"/>
    </xf>
    <xf numFmtId="0" fontId="63" fillId="11" borderId="0" applyNumberFormat="0" applyBorder="0" applyAlignment="0" applyProtection="0">
      <alignment vertical="center"/>
    </xf>
    <xf numFmtId="0" fontId="64" fillId="0" borderId="0" applyNumberFormat="0" applyFill="0" applyBorder="0" applyAlignment="0" applyProtection="0">
      <alignment vertical="center"/>
    </xf>
    <xf numFmtId="9" fontId="0" fillId="0" borderId="0" applyFont="0" applyFill="0" applyBorder="0" applyAlignment="0" applyProtection="0">
      <alignment vertical="center"/>
    </xf>
    <xf numFmtId="0" fontId="65" fillId="0" borderId="0" applyNumberFormat="0" applyFill="0" applyBorder="0" applyAlignment="0" applyProtection="0">
      <alignment vertical="center"/>
    </xf>
    <xf numFmtId="0" fontId="0" fillId="12" borderId="19" applyNumberFormat="0" applyFont="0" applyAlignment="0" applyProtection="0">
      <alignment vertical="center"/>
    </xf>
    <xf numFmtId="0" fontId="0" fillId="0" borderId="0">
      <alignment vertical="center"/>
    </xf>
    <xf numFmtId="9" fontId="1" fillId="0" borderId="0" applyFont="0" applyFill="0" applyBorder="0" applyAlignment="0" applyProtection="0"/>
    <xf numFmtId="0" fontId="63" fillId="13" borderId="0" applyNumberFormat="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1" fillId="0" borderId="0">
      <alignment vertical="center"/>
    </xf>
    <xf numFmtId="0" fontId="69" fillId="0" borderId="0" applyNumberFormat="0" applyFill="0" applyBorder="0" applyAlignment="0" applyProtection="0">
      <alignment vertical="center"/>
    </xf>
    <xf numFmtId="0" fontId="70" fillId="0" borderId="20" applyNumberFormat="0" applyFill="0" applyAlignment="0" applyProtection="0">
      <alignment vertical="center"/>
    </xf>
    <xf numFmtId="0" fontId="71" fillId="0" borderId="20" applyNumberFormat="0" applyFill="0" applyAlignment="0" applyProtection="0">
      <alignment vertical="center"/>
    </xf>
    <xf numFmtId="0" fontId="63" fillId="14" borderId="0" applyNumberFormat="0" applyBorder="0" applyAlignment="0" applyProtection="0">
      <alignment vertical="center"/>
    </xf>
    <xf numFmtId="0" fontId="66" fillId="0" borderId="21" applyNumberFormat="0" applyFill="0" applyAlignment="0" applyProtection="0">
      <alignment vertical="center"/>
    </xf>
    <xf numFmtId="0" fontId="63" fillId="15" borderId="0" applyNumberFormat="0" applyBorder="0" applyAlignment="0" applyProtection="0">
      <alignment vertical="center"/>
    </xf>
    <xf numFmtId="0" fontId="72" fillId="16" borderId="22" applyNumberFormat="0" applyAlignment="0" applyProtection="0">
      <alignment vertical="center"/>
    </xf>
    <xf numFmtId="0" fontId="11" fillId="0" borderId="0"/>
    <xf numFmtId="0" fontId="73" fillId="16" borderId="18" applyNumberFormat="0" applyAlignment="0" applyProtection="0">
      <alignment vertical="center"/>
    </xf>
    <xf numFmtId="0" fontId="74" fillId="17" borderId="23" applyNumberFormat="0" applyAlignment="0" applyProtection="0">
      <alignment vertical="center"/>
    </xf>
    <xf numFmtId="0" fontId="60" fillId="18" borderId="0" applyNumberFormat="0" applyBorder="0" applyAlignment="0" applyProtection="0">
      <alignment vertical="center"/>
    </xf>
    <xf numFmtId="0" fontId="63" fillId="19" borderId="0" applyNumberFormat="0" applyBorder="0" applyAlignment="0" applyProtection="0">
      <alignment vertical="center"/>
    </xf>
    <xf numFmtId="0" fontId="75" fillId="0" borderId="24" applyNumberFormat="0" applyFill="0" applyAlignment="0" applyProtection="0">
      <alignment vertical="center"/>
    </xf>
    <xf numFmtId="0" fontId="1" fillId="0" borderId="0"/>
    <xf numFmtId="0" fontId="76" fillId="0" borderId="25" applyNumberFormat="0" applyFill="0" applyAlignment="0" applyProtection="0">
      <alignment vertical="center"/>
    </xf>
    <xf numFmtId="0" fontId="77" fillId="20" borderId="0" applyNumberFormat="0" applyBorder="0" applyAlignment="0" applyProtection="0">
      <alignment vertical="center"/>
    </xf>
    <xf numFmtId="0" fontId="78" fillId="21" borderId="0" applyNumberFormat="0" applyBorder="0" applyAlignment="0" applyProtection="0">
      <alignment vertical="center"/>
    </xf>
    <xf numFmtId="0" fontId="60" fillId="22" borderId="0" applyNumberFormat="0" applyBorder="0" applyAlignment="0" applyProtection="0">
      <alignment vertical="center"/>
    </xf>
    <xf numFmtId="0" fontId="63" fillId="23" borderId="0" applyNumberFormat="0" applyBorder="0" applyAlignment="0" applyProtection="0">
      <alignment vertical="center"/>
    </xf>
    <xf numFmtId="0" fontId="60" fillId="24" borderId="0" applyNumberFormat="0" applyBorder="0" applyAlignment="0" applyProtection="0">
      <alignment vertical="center"/>
    </xf>
    <xf numFmtId="0" fontId="60" fillId="25" borderId="0" applyNumberFormat="0" applyBorder="0" applyAlignment="0" applyProtection="0">
      <alignment vertical="center"/>
    </xf>
    <xf numFmtId="0" fontId="60" fillId="26" borderId="0" applyNumberFormat="0" applyBorder="0" applyAlignment="0" applyProtection="0">
      <alignment vertical="center"/>
    </xf>
    <xf numFmtId="0" fontId="60"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0" fillId="30" borderId="0" applyNumberFormat="0" applyBorder="0" applyAlignment="0" applyProtection="0">
      <alignment vertical="center"/>
    </xf>
    <xf numFmtId="0" fontId="60" fillId="31" borderId="0" applyNumberFormat="0" applyBorder="0" applyAlignment="0" applyProtection="0">
      <alignment vertical="center"/>
    </xf>
    <xf numFmtId="0" fontId="63" fillId="32" borderId="0" applyNumberFormat="0" applyBorder="0" applyAlignment="0" applyProtection="0">
      <alignment vertical="center"/>
    </xf>
    <xf numFmtId="0" fontId="9" fillId="0" borderId="0">
      <alignment vertical="center"/>
    </xf>
    <xf numFmtId="0" fontId="60" fillId="33" borderId="0" applyNumberFormat="0" applyBorder="0" applyAlignment="0" applyProtection="0">
      <alignment vertical="center"/>
    </xf>
    <xf numFmtId="0" fontId="63" fillId="34" borderId="0" applyNumberFormat="0" applyBorder="0" applyAlignment="0" applyProtection="0">
      <alignment vertical="center"/>
    </xf>
    <xf numFmtId="0" fontId="63" fillId="35" borderId="0" applyNumberFormat="0" applyBorder="0" applyAlignment="0" applyProtection="0">
      <alignment vertical="center"/>
    </xf>
    <xf numFmtId="0" fontId="1" fillId="0" borderId="0">
      <alignment vertical="center"/>
    </xf>
    <xf numFmtId="0" fontId="60" fillId="36" borderId="0" applyNumberFormat="0" applyBorder="0" applyAlignment="0" applyProtection="0">
      <alignment vertical="center"/>
    </xf>
    <xf numFmtId="0" fontId="1" fillId="0" borderId="0"/>
    <xf numFmtId="0" fontId="63" fillId="37" borderId="0" applyNumberFormat="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alignment vertical="center"/>
    </xf>
    <xf numFmtId="0" fontId="0" fillId="0" borderId="0"/>
    <xf numFmtId="0" fontId="1" fillId="0" borderId="0"/>
    <xf numFmtId="0" fontId="1" fillId="0" borderId="0" applyProtection="0">
      <alignment vertical="center"/>
    </xf>
    <xf numFmtId="0" fontId="1" fillId="0" borderId="0" applyProtection="0">
      <alignment vertical="center"/>
    </xf>
  </cellStyleXfs>
  <cellXfs count="399">
    <xf numFmtId="0" fontId="0" fillId="0" borderId="0" xfId="0"/>
    <xf numFmtId="0" fontId="1" fillId="0" borderId="0" xfId="14" applyFont="1">
      <alignment vertical="center"/>
    </xf>
    <xf numFmtId="0" fontId="0" fillId="0" borderId="0" xfId="0" applyFill="1"/>
    <xf numFmtId="0" fontId="0" fillId="0" borderId="0" xfId="0" applyAlignment="1">
      <alignment horizontal="left"/>
    </xf>
    <xf numFmtId="0" fontId="2" fillId="0" borderId="0" xfId="14" applyFont="1" applyFill="1" applyAlignment="1">
      <alignment horizontal="center" vertical="center"/>
    </xf>
    <xf numFmtId="0" fontId="2" fillId="0" borderId="0" xfId="14" applyFont="1" applyFill="1" applyAlignment="1">
      <alignment horizontal="left" vertical="center"/>
    </xf>
    <xf numFmtId="0" fontId="1" fillId="0" borderId="0" xfId="14" applyFont="1" applyFill="1" applyAlignment="1">
      <alignment horizontal="center" vertical="center"/>
    </xf>
    <xf numFmtId="0" fontId="3" fillId="0" borderId="0" xfId="14" applyFont="1" applyFill="1" applyAlignment="1">
      <alignment horizontal="left" vertical="center" wrapText="1"/>
    </xf>
    <xf numFmtId="0" fontId="4" fillId="0" borderId="0" xfId="14" applyFont="1" applyFill="1" applyAlignment="1">
      <alignment horizontal="left" vertical="center" wrapText="1" shrinkToFit="1"/>
    </xf>
    <xf numFmtId="0" fontId="3" fillId="0" borderId="0" xfId="14" applyFont="1" applyFill="1" applyAlignment="1">
      <alignment horizontal="left" vertical="center" wrapText="1" shrinkToFit="1"/>
    </xf>
    <xf numFmtId="0" fontId="5" fillId="0" borderId="0" xfId="14" applyFont="1" applyFill="1" applyAlignment="1">
      <alignment horizontal="center" vertical="center"/>
    </xf>
    <xf numFmtId="0" fontId="6" fillId="0" borderId="1" xfId="14" applyFont="1" applyFill="1" applyBorder="1" applyAlignment="1">
      <alignment horizontal="center" vertical="center" wrapText="1" shrinkToFit="1"/>
    </xf>
    <xf numFmtId="0" fontId="7" fillId="0" borderId="2" xfId="14" applyFont="1" applyFill="1" applyBorder="1" applyAlignment="1">
      <alignment horizontal="center" vertical="center" wrapText="1" shrinkToFit="1"/>
    </xf>
    <xf numFmtId="0" fontId="7" fillId="0" borderId="3" xfId="14" applyFont="1" applyFill="1" applyBorder="1" applyAlignment="1">
      <alignment horizontal="center" vertical="center" wrapText="1" shrinkToFit="1"/>
    </xf>
    <xf numFmtId="0" fontId="6" fillId="0" borderId="4" xfId="14" applyFont="1" applyFill="1" applyBorder="1" applyAlignment="1">
      <alignment horizontal="center" vertical="center" wrapText="1" shrinkToFit="1"/>
    </xf>
    <xf numFmtId="0" fontId="6" fillId="0" borderId="4" xfId="14" applyFont="1" applyFill="1" applyBorder="1" applyAlignment="1">
      <alignment horizontal="center" vertical="center" wrapText="1"/>
    </xf>
    <xf numFmtId="0" fontId="7" fillId="0" borderId="1" xfId="14" applyFont="1" applyFill="1" applyBorder="1" applyAlignment="1">
      <alignment horizontal="center" vertical="center" wrapText="1" shrinkToFit="1"/>
    </xf>
    <xf numFmtId="0" fontId="6" fillId="0" borderId="5" xfId="14" applyFont="1" applyFill="1" applyBorder="1" applyAlignment="1">
      <alignment horizontal="center" vertical="center" wrapText="1" shrinkToFit="1"/>
    </xf>
    <xf numFmtId="0" fontId="6" fillId="0" borderId="5" xfId="14"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6" xfId="0" applyFont="1" applyFill="1" applyBorder="1" applyAlignment="1">
      <alignment horizontal="left" vertical="center" wrapText="1"/>
    </xf>
    <xf numFmtId="177" fontId="8" fillId="0" borderId="6" xfId="0" applyNumberFormat="1" applyFont="1" applyFill="1" applyBorder="1" applyAlignment="1">
      <alignment vertical="center" wrapText="1"/>
    </xf>
    <xf numFmtId="0" fontId="8" fillId="0" borderId="7" xfId="0" applyFont="1" applyFill="1" applyBorder="1" applyAlignment="1">
      <alignment vertical="center" wrapText="1"/>
    </xf>
    <xf numFmtId="0" fontId="9" fillId="0" borderId="0" xfId="59" applyFont="1"/>
    <xf numFmtId="176" fontId="9" fillId="0" borderId="0" xfId="59" applyNumberFormat="1" applyFont="1"/>
    <xf numFmtId="0" fontId="1" fillId="0" borderId="0" xfId="59"/>
    <xf numFmtId="0" fontId="10" fillId="0" borderId="0" xfId="57" applyFont="1" applyAlignment="1">
      <alignment horizontal="left" vertical="center"/>
    </xf>
    <xf numFmtId="176" fontId="11" fillId="0" borderId="0" xfId="28" applyNumberFormat="1" applyAlignment="1">
      <alignment vertical="center"/>
    </xf>
    <xf numFmtId="0" fontId="12" fillId="0" borderId="0" xfId="28" applyFont="1" applyAlignment="1">
      <alignment horizontal="center" vertical="center"/>
    </xf>
    <xf numFmtId="176" fontId="13" fillId="0" borderId="0" xfId="28" applyNumberFormat="1" applyFont="1" applyAlignment="1">
      <alignment horizontal="center" vertical="center"/>
    </xf>
    <xf numFmtId="0" fontId="10" fillId="0" borderId="0" xfId="28" applyFont="1" applyAlignment="1">
      <alignment horizontal="center" vertical="center"/>
    </xf>
    <xf numFmtId="176" fontId="10" fillId="0" borderId="0" xfId="28" applyNumberFormat="1" applyFont="1" applyAlignment="1">
      <alignment horizontal="right" vertical="center"/>
    </xf>
    <xf numFmtId="0" fontId="14" fillId="0" borderId="1" xfId="28" applyFont="1" applyBorder="1" applyAlignment="1">
      <alignment horizontal="center" vertical="center" wrapText="1"/>
    </xf>
    <xf numFmtId="176" fontId="14" fillId="0" borderId="1" xfId="28" applyNumberFormat="1" applyFont="1" applyBorder="1" applyAlignment="1">
      <alignment horizontal="center" vertical="center" wrapText="1"/>
    </xf>
    <xf numFmtId="0" fontId="14" fillId="0" borderId="1" xfId="28" applyFont="1" applyBorder="1" applyAlignment="1">
      <alignment horizontal="left" vertical="center" wrapText="1" indent="1"/>
    </xf>
    <xf numFmtId="176" fontId="15" fillId="0" borderId="1" xfId="28" applyNumberFormat="1" applyFont="1" applyFill="1" applyBorder="1" applyAlignment="1">
      <alignment horizontal="center" vertical="center" wrapText="1"/>
    </xf>
    <xf numFmtId="0" fontId="10" fillId="0" borderId="1" xfId="59" applyFont="1" applyBorder="1" applyAlignment="1">
      <alignment horizontal="left" vertical="center" indent="2"/>
    </xf>
    <xf numFmtId="176" fontId="16" fillId="0" borderId="1" xfId="61" applyNumberFormat="1" applyFont="1" applyFill="1" applyBorder="1" applyAlignment="1">
      <alignment horizontal="center" vertical="center"/>
    </xf>
    <xf numFmtId="0" fontId="10" fillId="2" borderId="1" xfId="59" applyFont="1" applyFill="1" applyBorder="1" applyAlignment="1">
      <alignment horizontal="left" vertical="center" indent="3"/>
    </xf>
    <xf numFmtId="0" fontId="17" fillId="2" borderId="1" xfId="59" applyFont="1" applyFill="1" applyBorder="1" applyAlignment="1">
      <alignment horizontal="left" vertical="center" indent="3"/>
    </xf>
    <xf numFmtId="0" fontId="10" fillId="0" borderId="1" xfId="59" applyFont="1" applyBorder="1" applyAlignment="1">
      <alignment horizontal="left" vertical="center" indent="3"/>
    </xf>
    <xf numFmtId="0" fontId="14" fillId="2" borderId="1" xfId="59" applyFont="1" applyFill="1" applyBorder="1" applyAlignment="1">
      <alignment horizontal="left" vertical="center" indent="1"/>
    </xf>
    <xf numFmtId="0" fontId="14" fillId="0" borderId="1" xfId="59" applyFont="1" applyBorder="1" applyAlignment="1">
      <alignment horizontal="center" vertical="center"/>
    </xf>
    <xf numFmtId="176" fontId="14" fillId="0" borderId="1" xfId="59" applyNumberFormat="1" applyFont="1" applyBorder="1" applyAlignment="1">
      <alignment horizontal="center" vertical="center"/>
    </xf>
    <xf numFmtId="0" fontId="9" fillId="0" borderId="0" xfId="62" applyFont="1"/>
    <xf numFmtId="176" fontId="9" fillId="0" borderId="0" xfId="62" applyNumberFormat="1" applyFont="1"/>
    <xf numFmtId="0" fontId="1" fillId="0" borderId="0" xfId="62"/>
    <xf numFmtId="0" fontId="12" fillId="0" borderId="0" xfId="57" applyFont="1" applyAlignment="1">
      <alignment horizontal="center" vertical="center"/>
    </xf>
    <xf numFmtId="176" fontId="13" fillId="0" borderId="0" xfId="57" applyNumberFormat="1" applyFont="1" applyAlignment="1">
      <alignment horizontal="center" vertical="center"/>
    </xf>
    <xf numFmtId="0" fontId="11" fillId="0" borderId="0" xfId="28" applyAlignment="1">
      <alignment horizontal="center" vertical="center"/>
    </xf>
    <xf numFmtId="176" fontId="16" fillId="0" borderId="1" xfId="28" applyNumberFormat="1" applyFont="1" applyFill="1" applyBorder="1" applyAlignment="1">
      <alignment horizontal="center" vertical="center"/>
    </xf>
    <xf numFmtId="176" fontId="16" fillId="0" borderId="1" xfId="28" applyNumberFormat="1" applyFont="1" applyFill="1" applyBorder="1" applyAlignment="1">
      <alignment horizontal="center" vertical="center" wrapText="1"/>
    </xf>
    <xf numFmtId="0" fontId="10" fillId="0" borderId="1" xfId="59" applyFont="1" applyBorder="1" applyAlignment="1">
      <alignment horizontal="left" vertical="center" wrapText="1" indent="3"/>
    </xf>
    <xf numFmtId="176" fontId="14" fillId="0" borderId="1" xfId="28" applyNumberFormat="1" applyFont="1" applyBorder="1" applyAlignment="1">
      <alignment horizontal="center" vertical="center"/>
    </xf>
    <xf numFmtId="0" fontId="18" fillId="0" borderId="0" xfId="59" applyFont="1" applyAlignment="1">
      <alignment horizontal="left" vertical="center" wrapText="1"/>
    </xf>
    <xf numFmtId="176" fontId="18" fillId="0" borderId="0" xfId="59" applyNumberFormat="1" applyFont="1" applyAlignment="1">
      <alignment horizontal="left" vertical="center" wrapText="1"/>
    </xf>
    <xf numFmtId="0" fontId="9" fillId="0" borderId="0" xfId="64" applyFont="1"/>
    <xf numFmtId="10" fontId="9" fillId="0" borderId="0" xfId="64" applyNumberFormat="1" applyFont="1"/>
    <xf numFmtId="0" fontId="12" fillId="0" borderId="0" xfId="64" applyFont="1" applyAlignment="1">
      <alignment horizontal="center" vertical="center"/>
    </xf>
    <xf numFmtId="10" fontId="12" fillId="0" borderId="0" xfId="64" applyNumberFormat="1" applyFont="1" applyAlignment="1">
      <alignment horizontal="center" vertical="center"/>
    </xf>
    <xf numFmtId="0" fontId="19" fillId="0" borderId="0" xfId="64" applyFont="1"/>
    <xf numFmtId="10" fontId="10" fillId="0" borderId="0" xfId="64" applyNumberFormat="1" applyFont="1" applyAlignment="1">
      <alignment horizontal="center"/>
    </xf>
    <xf numFmtId="2" fontId="14" fillId="0" borderId="1" xfId="63" applyNumberFormat="1" applyFont="1" applyBorder="1" applyAlignment="1">
      <alignment horizontal="center" vertical="center" wrapText="1"/>
    </xf>
    <xf numFmtId="49" fontId="10" fillId="0" borderId="1" xfId="63" applyNumberFormat="1" applyFont="1" applyBorder="1" applyAlignment="1">
      <alignment horizontal="left" vertical="center" wrapText="1" indent="1"/>
    </xf>
    <xf numFmtId="2" fontId="10" fillId="0" borderId="1" xfId="63" applyNumberFormat="1" applyFont="1" applyBorder="1" applyAlignment="1">
      <alignment vertical="center" wrapText="1"/>
    </xf>
    <xf numFmtId="178" fontId="10" fillId="0" borderId="1" xfId="49" applyNumberFormat="1" applyFont="1" applyBorder="1" applyAlignment="1">
      <alignment vertical="center" wrapText="1"/>
    </xf>
    <xf numFmtId="49" fontId="10" fillId="0" borderId="1" xfId="63" applyNumberFormat="1" applyFont="1" applyBorder="1" applyAlignment="1">
      <alignment horizontal="left" vertical="center" wrapText="1" indent="3"/>
    </xf>
    <xf numFmtId="0" fontId="10" fillId="0" borderId="1" xfId="63" applyFont="1" applyBorder="1" applyAlignment="1"/>
    <xf numFmtId="2" fontId="10" fillId="0" borderId="1" xfId="63" applyNumberFormat="1" applyFont="1" applyBorder="1" applyAlignment="1">
      <alignment horizontal="center" vertical="center" wrapText="1"/>
    </xf>
    <xf numFmtId="0" fontId="20" fillId="0" borderId="0" xfId="63" applyFont="1" applyAlignment="1">
      <alignment horizontal="left" vertical="center"/>
    </xf>
    <xf numFmtId="0" fontId="9" fillId="0" borderId="0" xfId="63" applyFont="1" applyAlignment="1"/>
    <xf numFmtId="0" fontId="14" fillId="0" borderId="1" xfId="64" applyFont="1" applyBorder="1" applyAlignment="1">
      <alignment horizontal="center" vertical="center" wrapText="1"/>
    </xf>
    <xf numFmtId="10" fontId="14" fillId="0" borderId="1" xfId="64" applyNumberFormat="1" applyFont="1" applyBorder="1" applyAlignment="1">
      <alignment horizontal="center" vertical="center" wrapText="1"/>
    </xf>
    <xf numFmtId="0" fontId="10" fillId="0" borderId="1" xfId="64" applyFont="1" applyBorder="1" applyAlignment="1">
      <alignment vertical="center" wrapText="1"/>
    </xf>
    <xf numFmtId="176" fontId="10" fillId="0" borderId="1" xfId="64" applyNumberFormat="1" applyFont="1" applyBorder="1" applyAlignment="1">
      <alignment horizontal="right" vertical="center"/>
    </xf>
    <xf numFmtId="10" fontId="10" fillId="0" borderId="1" xfId="64" applyNumberFormat="1" applyFont="1" applyBorder="1" applyAlignment="1">
      <alignment vertical="center" wrapText="1"/>
    </xf>
    <xf numFmtId="0" fontId="10" fillId="0" borderId="1" xfId="64" applyFont="1" applyBorder="1" applyAlignment="1">
      <alignment vertical="center"/>
    </xf>
    <xf numFmtId="179" fontId="10" fillId="0" borderId="1" xfId="64" applyNumberFormat="1" applyFont="1" applyBorder="1" applyAlignment="1">
      <alignment horizontal="right" vertical="center"/>
    </xf>
    <xf numFmtId="0" fontId="21" fillId="0" borderId="1" xfId="64" applyFont="1" applyBorder="1" applyAlignment="1">
      <alignment horizontal="center" vertical="center" wrapText="1"/>
    </xf>
    <xf numFmtId="176" fontId="14" fillId="0" borderId="1" xfId="64" applyNumberFormat="1" applyFont="1" applyBorder="1" applyAlignment="1">
      <alignment horizontal="right" vertical="center"/>
    </xf>
    <xf numFmtId="176" fontId="9" fillId="0" borderId="0" xfId="64" applyNumberFormat="1" applyFont="1"/>
    <xf numFmtId="176" fontId="12" fillId="0" borderId="0" xfId="64" applyNumberFormat="1" applyFont="1" applyAlignment="1">
      <alignment horizontal="center" vertical="center"/>
    </xf>
    <xf numFmtId="176" fontId="14" fillId="0" borderId="1" xfId="64" applyNumberFormat="1" applyFont="1" applyBorder="1" applyAlignment="1">
      <alignment horizontal="center" vertical="center" wrapText="1"/>
    </xf>
    <xf numFmtId="0" fontId="21" fillId="0" borderId="1" xfId="64" applyFont="1" applyBorder="1" applyAlignment="1">
      <alignment horizontal="left" vertical="center" wrapText="1"/>
    </xf>
    <xf numFmtId="0" fontId="1" fillId="0" borderId="1" xfId="53" applyBorder="1">
      <alignment vertical="center"/>
    </xf>
    <xf numFmtId="0" fontId="10" fillId="0" borderId="1" xfId="53" applyFont="1" applyBorder="1">
      <alignment vertical="center"/>
    </xf>
    <xf numFmtId="0" fontId="10" fillId="0" borderId="1" xfId="64" applyFont="1" applyBorder="1" applyAlignment="1">
      <alignment horizontal="left" vertical="center" wrapText="1"/>
    </xf>
    <xf numFmtId="0" fontId="22" fillId="0" borderId="0" xfId="64" applyFont="1" applyAlignment="1">
      <alignment horizontal="left" vertical="center"/>
    </xf>
    <xf numFmtId="176" fontId="22" fillId="0" borderId="0" xfId="64" applyNumberFormat="1" applyFont="1" applyAlignment="1">
      <alignment horizontal="left" vertical="center"/>
    </xf>
    <xf numFmtId="10" fontId="22" fillId="0" borderId="0" xfId="64" applyNumberFormat="1" applyFont="1" applyAlignment="1">
      <alignment horizontal="left" vertical="center"/>
    </xf>
    <xf numFmtId="3" fontId="0" fillId="0" borderId="0" xfId="64" applyNumberFormat="1" applyAlignment="1">
      <alignment horizontal="right" vertical="center"/>
    </xf>
    <xf numFmtId="3" fontId="0" fillId="0" borderId="0" xfId="64" applyNumberFormat="1"/>
    <xf numFmtId="4" fontId="0" fillId="0" borderId="0" xfId="64" applyNumberFormat="1"/>
    <xf numFmtId="0" fontId="0" fillId="0" borderId="0" xfId="64"/>
    <xf numFmtId="0" fontId="0" fillId="0" borderId="0" xfId="64" applyAlignment="1">
      <alignment vertical="center"/>
    </xf>
    <xf numFmtId="3" fontId="23" fillId="0" borderId="0" xfId="64" applyNumberFormat="1" applyFont="1" applyAlignment="1">
      <alignment horizontal="center" vertical="center"/>
    </xf>
    <xf numFmtId="4" fontId="23" fillId="0" borderId="0" xfId="64" applyNumberFormat="1" applyFont="1" applyAlignment="1">
      <alignment horizontal="center" vertical="center"/>
    </xf>
    <xf numFmtId="3" fontId="24" fillId="0" borderId="8" xfId="64" applyNumberFormat="1" applyFont="1" applyBorder="1" applyAlignment="1">
      <alignment horizontal="right" vertical="center"/>
    </xf>
    <xf numFmtId="4" fontId="24" fillId="0" borderId="8" xfId="64" applyNumberFormat="1" applyFont="1" applyBorder="1" applyAlignment="1">
      <alignment horizontal="right" vertical="center"/>
    </xf>
    <xf numFmtId="3" fontId="24" fillId="0" borderId="1" xfId="64" applyNumberFormat="1" applyFont="1" applyBorder="1" applyAlignment="1">
      <alignment horizontal="center" vertical="center"/>
    </xf>
    <xf numFmtId="4" fontId="24" fillId="0" borderId="1" xfId="64" applyNumberFormat="1" applyFont="1" applyBorder="1" applyAlignment="1">
      <alignment horizontal="center" vertical="center"/>
    </xf>
    <xf numFmtId="3" fontId="24" fillId="0" borderId="1" xfId="64" applyNumberFormat="1" applyFont="1" applyBorder="1" applyAlignment="1">
      <alignment horizontal="left" vertical="center"/>
    </xf>
    <xf numFmtId="4" fontId="24" fillId="0" borderId="1" xfId="64" applyNumberFormat="1" applyFont="1" applyBorder="1" applyAlignment="1">
      <alignment horizontal="right" vertical="center"/>
    </xf>
    <xf numFmtId="0" fontId="1" fillId="0" borderId="0" xfId="63">
      <alignment vertical="center"/>
    </xf>
    <xf numFmtId="0" fontId="25" fillId="0" borderId="0" xfId="63" applyFont="1" applyFill="1" applyAlignment="1">
      <alignment horizontal="center" vertical="center"/>
    </xf>
    <xf numFmtId="0" fontId="24" fillId="0" borderId="0" xfId="0" applyNumberFormat="1" applyFont="1" applyFill="1" applyBorder="1" applyAlignment="1" applyProtection="1">
      <alignment horizontal="right" vertical="center"/>
    </xf>
    <xf numFmtId="0" fontId="26" fillId="3" borderId="1" xfId="0" applyNumberFormat="1" applyFont="1" applyFill="1" applyBorder="1" applyAlignment="1" applyProtection="1">
      <alignment horizontal="center" vertical="center"/>
    </xf>
    <xf numFmtId="0" fontId="24" fillId="3" borderId="1" xfId="0" applyNumberFormat="1" applyFont="1" applyFill="1" applyBorder="1" applyAlignment="1" applyProtection="1">
      <alignment vertical="center"/>
    </xf>
    <xf numFmtId="3" fontId="24" fillId="4" borderId="1" xfId="0" applyNumberFormat="1" applyFont="1" applyFill="1" applyBorder="1" applyAlignment="1" applyProtection="1">
      <alignment horizontal="right" vertical="center"/>
    </xf>
    <xf numFmtId="3" fontId="24" fillId="5" borderId="1" xfId="0" applyNumberFormat="1" applyFont="1" applyFill="1" applyBorder="1" applyAlignment="1" applyProtection="1">
      <alignment horizontal="right" vertical="center"/>
    </xf>
    <xf numFmtId="3" fontId="24" fillId="6" borderId="1" xfId="0" applyNumberFormat="1" applyFont="1" applyFill="1" applyBorder="1" applyAlignment="1" applyProtection="1">
      <alignment horizontal="right" vertical="center"/>
    </xf>
    <xf numFmtId="0" fontId="24" fillId="3" borderId="1" xfId="0" applyNumberFormat="1" applyFont="1" applyFill="1" applyBorder="1" applyAlignment="1" applyProtection="1">
      <alignment horizontal="right" vertical="center"/>
    </xf>
    <xf numFmtId="0" fontId="1" fillId="0" borderId="0" xfId="14" applyFont="1" applyAlignment="1">
      <alignment horizontal="left" vertical="center"/>
    </xf>
    <xf numFmtId="2" fontId="12" fillId="0" borderId="0" xfId="63" applyNumberFormat="1" applyFont="1" applyAlignment="1">
      <alignment horizontal="center" vertical="center"/>
    </xf>
    <xf numFmtId="0" fontId="1" fillId="0" borderId="0" xfId="63" applyAlignment="1">
      <alignment horizontal="center" vertical="center"/>
    </xf>
    <xf numFmtId="31" fontId="10" fillId="0" borderId="0" xfId="63" applyNumberFormat="1" applyFont="1" applyAlignment="1">
      <alignment horizontal="left"/>
    </xf>
    <xf numFmtId="2" fontId="10" fillId="0" borderId="0" xfId="63" applyNumberFormat="1" applyFont="1" applyAlignment="1"/>
    <xf numFmtId="2" fontId="10" fillId="0" borderId="0" xfId="63" applyNumberFormat="1" applyFont="1" applyAlignment="1">
      <alignment horizontal="center" vertical="center"/>
    </xf>
    <xf numFmtId="0" fontId="10" fillId="0" borderId="0" xfId="63" applyFont="1">
      <alignment vertical="center"/>
    </xf>
    <xf numFmtId="2" fontId="10" fillId="0" borderId="0" xfId="63" applyNumberFormat="1" applyFont="1">
      <alignment vertical="center"/>
    </xf>
    <xf numFmtId="10" fontId="9" fillId="0" borderId="0" xfId="63" applyNumberFormat="1" applyFont="1" applyAlignment="1"/>
    <xf numFmtId="0" fontId="1" fillId="0" borderId="0" xfId="14" applyFont="1" applyAlignment="1">
      <alignment vertical="center"/>
    </xf>
    <xf numFmtId="49" fontId="12" fillId="0" borderId="0" xfId="49" applyNumberFormat="1" applyFont="1" applyAlignment="1">
      <alignment horizontal="center" vertical="center"/>
    </xf>
    <xf numFmtId="10" fontId="12" fillId="0" borderId="0" xfId="49" applyNumberFormat="1" applyFont="1" applyAlignment="1">
      <alignment horizontal="center" vertical="center"/>
    </xf>
    <xf numFmtId="0" fontId="19" fillId="0" borderId="0" xfId="63" applyFont="1">
      <alignment vertical="center"/>
    </xf>
    <xf numFmtId="49" fontId="10" fillId="0" borderId="0" xfId="49" applyNumberFormat="1" applyFont="1" applyAlignment="1"/>
    <xf numFmtId="10" fontId="10" fillId="0" borderId="0" xfId="49" applyNumberFormat="1" applyFont="1" applyAlignment="1">
      <alignment horizontal="center"/>
    </xf>
    <xf numFmtId="49" fontId="14" fillId="0" borderId="9" xfId="49" applyNumberFormat="1" applyFont="1" applyBorder="1" applyAlignment="1">
      <alignment horizontal="center" vertical="center"/>
    </xf>
    <xf numFmtId="0" fontId="14" fillId="0" borderId="1" xfId="63" applyFont="1" applyBorder="1" applyAlignment="1">
      <alignment horizontal="center" vertical="center" wrapText="1"/>
    </xf>
    <xf numFmtId="10" fontId="14" fillId="0" borderId="1" xfId="63" applyNumberFormat="1" applyFont="1" applyBorder="1" applyAlignment="1">
      <alignment horizontal="center" vertical="center" wrapText="1"/>
    </xf>
    <xf numFmtId="0" fontId="26" fillId="0" borderId="1" xfId="63" applyFont="1" applyBorder="1" applyAlignment="1">
      <alignment horizontal="center" vertical="center"/>
    </xf>
    <xf numFmtId="3" fontId="26" fillId="0" borderId="1" xfId="63" applyNumberFormat="1" applyFont="1" applyBorder="1" applyAlignment="1">
      <alignment horizontal="right" vertical="center"/>
    </xf>
    <xf numFmtId="10" fontId="14" fillId="0" borderId="1" xfId="58" applyNumberFormat="1" applyFont="1" applyFill="1" applyBorder="1" applyAlignment="1">
      <alignment vertical="center" wrapText="1"/>
    </xf>
    <xf numFmtId="0" fontId="24" fillId="0" borderId="1" xfId="63" applyFont="1" applyBorder="1" applyAlignment="1">
      <alignment horizontal="left" vertical="center"/>
    </xf>
    <xf numFmtId="3" fontId="24" fillId="0" borderId="1" xfId="63" applyNumberFormat="1" applyFont="1" applyBorder="1" applyAlignment="1">
      <alignment horizontal="right" vertical="center"/>
    </xf>
    <xf numFmtId="10" fontId="10" fillId="0" borderId="1" xfId="58" applyNumberFormat="1" applyFont="1" applyFill="1" applyBorder="1" applyAlignment="1">
      <alignment vertical="center" wrapText="1"/>
    </xf>
    <xf numFmtId="0" fontId="1" fillId="0" borderId="0" xfId="14" applyFont="1" applyAlignment="1"/>
    <xf numFmtId="0" fontId="1" fillId="0" borderId="0" xfId="14" applyFont="1" applyAlignment="1">
      <alignment horizontal="center"/>
    </xf>
    <xf numFmtId="10" fontId="1" fillId="0" borderId="0" xfId="14" applyNumberFormat="1" applyFont="1" applyAlignment="1"/>
    <xf numFmtId="0" fontId="1" fillId="0" borderId="0" xfId="14" applyFont="1" applyAlignment="1">
      <alignment horizontal="left"/>
    </xf>
    <xf numFmtId="0" fontId="25" fillId="0" borderId="0" xfId="14" applyFont="1" applyAlignment="1">
      <alignment horizontal="center" vertical="center"/>
    </xf>
    <xf numFmtId="10" fontId="25" fillId="0" borderId="0" xfId="14" applyNumberFormat="1" applyFont="1" applyAlignment="1">
      <alignment horizontal="center" vertical="center"/>
    </xf>
    <xf numFmtId="0" fontId="24" fillId="0" borderId="0" xfId="14" applyFont="1">
      <alignment vertical="center"/>
    </xf>
    <xf numFmtId="10" fontId="24" fillId="0" borderId="0" xfId="14" applyNumberFormat="1" applyFont="1" applyAlignment="1">
      <alignment horizontal="right" vertical="center"/>
    </xf>
    <xf numFmtId="0" fontId="26" fillId="0" borderId="1" xfId="14" applyFont="1" applyBorder="1" applyAlignment="1">
      <alignment horizontal="center" vertical="center"/>
    </xf>
    <xf numFmtId="10" fontId="26" fillId="0" borderId="1" xfId="14" applyNumberFormat="1" applyFont="1" applyBorder="1" applyAlignment="1">
      <alignment horizontal="center" vertical="center" wrapText="1"/>
    </xf>
    <xf numFmtId="0" fontId="26" fillId="0" borderId="1" xfId="14" applyFont="1" applyBorder="1" applyAlignment="1">
      <alignment horizontal="left" vertical="center"/>
    </xf>
    <xf numFmtId="10" fontId="26" fillId="0" borderId="1" xfId="14" applyNumberFormat="1" applyFont="1" applyBorder="1" applyAlignment="1">
      <alignment horizontal="right" vertical="center"/>
    </xf>
    <xf numFmtId="0" fontId="24" fillId="0" borderId="1" xfId="14" applyFont="1" applyBorder="1" applyAlignment="1">
      <alignment horizontal="left" vertical="center"/>
    </xf>
    <xf numFmtId="0" fontId="26" fillId="0" borderId="1" xfId="14" applyFont="1" applyBorder="1">
      <alignment vertical="center"/>
    </xf>
    <xf numFmtId="3" fontId="24" fillId="0" borderId="1" xfId="14" applyNumberFormat="1" applyFont="1" applyBorder="1" applyAlignment="1">
      <alignment horizontal="center" vertical="center"/>
    </xf>
    <xf numFmtId="0" fontId="24" fillId="0" borderId="1" xfId="14" applyFont="1" applyBorder="1">
      <alignment vertical="center"/>
    </xf>
    <xf numFmtId="3" fontId="27" fillId="0" borderId="10" xfId="63" applyNumberFormat="1" applyFont="1" applyFill="1" applyBorder="1" applyAlignment="1">
      <alignment horizontal="center" vertical="center"/>
    </xf>
    <xf numFmtId="3" fontId="26" fillId="0" borderId="1" xfId="14" applyNumberFormat="1" applyFont="1" applyBorder="1" applyAlignment="1">
      <alignment horizontal="center" vertical="center"/>
    </xf>
    <xf numFmtId="9" fontId="26" fillId="0" borderId="1" xfId="14" applyNumberFormat="1" applyFont="1" applyFill="1" applyBorder="1" applyAlignment="1" applyProtection="1">
      <alignment horizontal="right" vertical="center"/>
    </xf>
    <xf numFmtId="0" fontId="24" fillId="0" borderId="1" xfId="14" applyFont="1" applyBorder="1" applyAlignment="1">
      <alignment horizontal="center" vertical="center"/>
    </xf>
    <xf numFmtId="3" fontId="24" fillId="0" borderId="1" xfId="14" applyNumberFormat="1" applyFont="1" applyBorder="1" applyAlignment="1">
      <alignment horizontal="right" vertical="center"/>
    </xf>
    <xf numFmtId="0" fontId="9" fillId="0" borderId="0" xfId="63" applyFont="1" applyAlignment="1">
      <alignment horizontal="left"/>
    </xf>
    <xf numFmtId="0" fontId="9" fillId="0" borderId="0" xfId="63" applyFont="1" applyFill="1" applyAlignment="1">
      <alignment horizontal="center"/>
    </xf>
    <xf numFmtId="0" fontId="9" fillId="0" borderId="0" xfId="63" applyFont="1" applyAlignment="1">
      <alignment horizontal="center" vertical="center"/>
    </xf>
    <xf numFmtId="0" fontId="1" fillId="0" borderId="0" xfId="62" applyAlignment="1">
      <alignment horizontal="left" vertical="center"/>
    </xf>
    <xf numFmtId="0" fontId="1" fillId="0" borderId="0" xfId="62" applyFill="1" applyAlignment="1">
      <alignment horizontal="left" vertical="center"/>
    </xf>
    <xf numFmtId="49" fontId="28" fillId="0" borderId="0" xfId="49" applyNumberFormat="1" applyFont="1" applyAlignment="1">
      <alignment horizontal="center" vertical="center"/>
    </xf>
    <xf numFmtId="49" fontId="28" fillId="0" borderId="0" xfId="49" applyNumberFormat="1" applyFont="1" applyFill="1" applyAlignment="1">
      <alignment horizontal="center" vertical="center"/>
    </xf>
    <xf numFmtId="0" fontId="19" fillId="0" borderId="0" xfId="63" applyFont="1" applyAlignment="1">
      <alignment horizontal="center" vertical="center"/>
    </xf>
    <xf numFmtId="0" fontId="10" fillId="0" borderId="0" xfId="63" applyFont="1" applyFill="1" applyAlignment="1">
      <alignment horizontal="center" vertical="center"/>
    </xf>
    <xf numFmtId="10" fontId="10" fillId="0" borderId="0" xfId="49" applyNumberFormat="1" applyFont="1" applyAlignment="1">
      <alignment horizontal="center" vertical="center"/>
    </xf>
    <xf numFmtId="180" fontId="29" fillId="0" borderId="1" xfId="0" applyNumberFormat="1" applyFont="1" applyFill="1" applyBorder="1" applyAlignment="1" applyProtection="1">
      <alignment horizontal="center" vertical="center" wrapText="1"/>
    </xf>
    <xf numFmtId="180" fontId="29" fillId="0" borderId="1" xfId="66" applyNumberFormat="1" applyFont="1" applyFill="1" applyBorder="1" applyAlignment="1" applyProtection="1">
      <alignment horizontal="center" vertical="center" wrapText="1"/>
      <protection locked="0"/>
    </xf>
    <xf numFmtId="180" fontId="29" fillId="0" borderId="1" xfId="0" applyNumberFormat="1" applyFont="1" applyFill="1" applyBorder="1" applyAlignment="1" applyProtection="1">
      <alignment vertical="center" wrapText="1"/>
    </xf>
    <xf numFmtId="179" fontId="29" fillId="0" borderId="1" xfId="0" applyNumberFormat="1" applyFont="1" applyFill="1" applyBorder="1" applyAlignment="1" applyProtection="1">
      <alignment horizontal="center" vertical="center" wrapText="1"/>
    </xf>
    <xf numFmtId="180" fontId="30" fillId="0" borderId="1" xfId="0" applyNumberFormat="1" applyFont="1" applyFill="1" applyBorder="1" applyAlignment="1" applyProtection="1">
      <alignment vertical="center"/>
    </xf>
    <xf numFmtId="0" fontId="30" fillId="0" borderId="1" xfId="0" applyNumberFormat="1" applyFont="1" applyFill="1" applyBorder="1" applyAlignment="1" applyProtection="1">
      <alignment horizontal="center" vertical="center"/>
    </xf>
    <xf numFmtId="180" fontId="30" fillId="0" borderId="1" xfId="0" applyNumberFormat="1" applyFont="1" applyFill="1" applyBorder="1" applyAlignment="1" applyProtection="1">
      <alignment horizontal="center" vertical="center" wrapText="1"/>
    </xf>
    <xf numFmtId="180" fontId="30" fillId="0" borderId="1" xfId="0" applyNumberFormat="1" applyFont="1" applyFill="1" applyBorder="1" applyAlignment="1" applyProtection="1">
      <alignment horizontal="center" vertical="center"/>
    </xf>
    <xf numFmtId="180" fontId="29" fillId="0" borderId="1" xfId="0" applyNumberFormat="1" applyFont="1" applyFill="1" applyBorder="1" applyAlignment="1" applyProtection="1">
      <alignment vertical="center"/>
    </xf>
    <xf numFmtId="180" fontId="30" fillId="0" borderId="1" xfId="0" applyNumberFormat="1" applyFont="1" applyFill="1" applyBorder="1" applyAlignment="1" applyProtection="1">
      <alignment horizontal="left" vertical="center"/>
    </xf>
    <xf numFmtId="180" fontId="31" fillId="0" borderId="1" xfId="0" applyNumberFormat="1" applyFont="1" applyFill="1" applyBorder="1" applyAlignment="1" applyProtection="1">
      <alignment horizontal="center" vertical="center"/>
    </xf>
    <xf numFmtId="180" fontId="31" fillId="0" borderId="1" xfId="0" applyNumberFormat="1" applyFont="1" applyFill="1" applyBorder="1" applyAlignment="1" applyProtection="1">
      <alignment horizontal="center" vertical="center" wrapText="1"/>
    </xf>
    <xf numFmtId="180" fontId="32" fillId="0" borderId="1" xfId="0" applyNumberFormat="1" applyFont="1" applyFill="1" applyBorder="1" applyAlignment="1" applyProtection="1">
      <alignment horizontal="center" vertical="center"/>
    </xf>
    <xf numFmtId="180" fontId="32" fillId="0" borderId="1" xfId="0" applyNumberFormat="1" applyFont="1" applyFill="1" applyBorder="1" applyAlignment="1" applyProtection="1">
      <alignment horizontal="center" vertical="center" wrapText="1"/>
    </xf>
    <xf numFmtId="180" fontId="30" fillId="0" borderId="1" xfId="0" applyNumberFormat="1" applyFont="1" applyFill="1" applyBorder="1" applyAlignment="1" applyProtection="1">
      <alignment vertical="center" wrapText="1"/>
    </xf>
    <xf numFmtId="180" fontId="32" fillId="0" borderId="1" xfId="0" applyNumberFormat="1" applyFont="1" applyFill="1" applyBorder="1" applyAlignment="1" applyProtection="1">
      <alignment vertical="center"/>
    </xf>
    <xf numFmtId="180" fontId="29" fillId="0" borderId="1" xfId="0" applyNumberFormat="1" applyFont="1" applyFill="1" applyBorder="1" applyAlignment="1" applyProtection="1">
      <alignment horizontal="left" vertical="center" wrapText="1"/>
    </xf>
    <xf numFmtId="180" fontId="30" fillId="0" borderId="1" xfId="0" applyNumberFormat="1" applyFont="1" applyFill="1" applyBorder="1" applyAlignment="1" applyProtection="1">
      <alignment horizontal="left" vertical="center" wrapText="1"/>
    </xf>
    <xf numFmtId="179" fontId="31" fillId="0" borderId="1" xfId="0" applyNumberFormat="1" applyFont="1" applyFill="1" applyBorder="1" applyAlignment="1" applyProtection="1">
      <alignment horizontal="center" vertical="center" wrapText="1"/>
    </xf>
    <xf numFmtId="179" fontId="30" fillId="0" borderId="1" xfId="0" applyNumberFormat="1" applyFont="1" applyFill="1" applyBorder="1" applyAlignment="1" applyProtection="1">
      <alignment horizontal="center" vertical="center" wrapText="1"/>
    </xf>
    <xf numFmtId="180" fontId="33" fillId="0" borderId="1" xfId="0" applyNumberFormat="1" applyFont="1" applyFill="1" applyBorder="1" applyAlignment="1" applyProtection="1">
      <alignment horizontal="center" vertical="center" wrapText="1"/>
    </xf>
    <xf numFmtId="180" fontId="34" fillId="0" borderId="1" xfId="0" applyNumberFormat="1" applyFont="1" applyFill="1" applyBorder="1" applyAlignment="1" applyProtection="1">
      <alignment vertical="center" wrapText="1"/>
    </xf>
    <xf numFmtId="180" fontId="34" fillId="0" borderId="1" xfId="0" applyNumberFormat="1" applyFont="1" applyFill="1" applyBorder="1" applyAlignment="1" applyProtection="1">
      <alignment horizontal="center" vertical="center" wrapText="1"/>
    </xf>
    <xf numFmtId="180" fontId="29" fillId="0" borderId="1" xfId="0" applyNumberFormat="1" applyFont="1" applyFill="1" applyBorder="1" applyAlignment="1" applyProtection="1">
      <alignment horizontal="center" vertical="center"/>
    </xf>
    <xf numFmtId="180" fontId="35" fillId="0" borderId="1" xfId="0" applyNumberFormat="1" applyFont="1" applyFill="1" applyBorder="1" applyAlignment="1" applyProtection="1">
      <alignment vertical="center" wrapText="1"/>
    </xf>
    <xf numFmtId="180" fontId="35" fillId="0" borderId="1" xfId="0" applyNumberFormat="1" applyFont="1" applyFill="1" applyBorder="1" applyAlignment="1" applyProtection="1">
      <alignment horizontal="center" vertical="center" wrapText="1"/>
    </xf>
    <xf numFmtId="180" fontId="31" fillId="0" borderId="1" xfId="0" applyNumberFormat="1" applyFont="1" applyFill="1" applyBorder="1" applyAlignment="1"/>
    <xf numFmtId="180" fontId="31" fillId="0" borderId="1" xfId="0" applyNumberFormat="1" applyFont="1" applyFill="1" applyBorder="1" applyAlignment="1">
      <alignment horizontal="center"/>
    </xf>
    <xf numFmtId="0" fontId="1" fillId="0" borderId="0" xfId="62" applyAlignment="1">
      <alignment horizontal="center" vertical="center"/>
    </xf>
    <xf numFmtId="0" fontId="28" fillId="0" borderId="0" xfId="62" applyFont="1" applyAlignment="1">
      <alignment horizontal="center" vertical="center"/>
    </xf>
    <xf numFmtId="0" fontId="36" fillId="0" borderId="0" xfId="62" applyFont="1" applyAlignment="1">
      <alignment horizontal="left"/>
    </xf>
    <xf numFmtId="0" fontId="37" fillId="0" borderId="0" xfId="62" applyFont="1" applyAlignment="1">
      <alignment horizontal="center" vertical="center"/>
    </xf>
    <xf numFmtId="10" fontId="1" fillId="0" borderId="0" xfId="62" applyNumberFormat="1" applyAlignment="1">
      <alignment horizontal="center" vertical="center"/>
    </xf>
    <xf numFmtId="0" fontId="38" fillId="0" borderId="1" xfId="62" applyFont="1" applyBorder="1" applyAlignment="1">
      <alignment horizontal="center" vertical="center"/>
    </xf>
    <xf numFmtId="0" fontId="1" fillId="0" borderId="0" xfId="62" applyAlignment="1">
      <alignment vertical="center"/>
    </xf>
    <xf numFmtId="0" fontId="10" fillId="0" borderId="1" xfId="20" applyFont="1" applyBorder="1" applyAlignment="1">
      <alignment horizontal="left" vertical="center" wrapText="1"/>
    </xf>
    <xf numFmtId="1" fontId="10" fillId="0" borderId="1" xfId="62" applyNumberFormat="1" applyFont="1" applyBorder="1" applyAlignment="1">
      <alignment horizontal="center" vertical="center"/>
    </xf>
    <xf numFmtId="0" fontId="10" fillId="0" borderId="0" xfId="62" applyFont="1"/>
    <xf numFmtId="0" fontId="10" fillId="0" borderId="0" xfId="62" applyFont="1" applyAlignment="1">
      <alignment horizontal="center" vertical="center"/>
    </xf>
    <xf numFmtId="0" fontId="9" fillId="0" borderId="0" xfId="14" applyFont="1" applyAlignment="1"/>
    <xf numFmtId="2" fontId="12" fillId="0" borderId="0" xfId="14" applyNumberFormat="1" applyFont="1" applyAlignment="1">
      <alignment horizontal="center" vertical="center"/>
    </xf>
    <xf numFmtId="31" fontId="10" fillId="0" borderId="0" xfId="14" applyNumberFormat="1" applyFont="1" applyAlignment="1">
      <alignment horizontal="left"/>
    </xf>
    <xf numFmtId="2" fontId="10" fillId="0" borderId="0" xfId="14" applyNumberFormat="1" applyFont="1" applyAlignment="1"/>
    <xf numFmtId="2" fontId="14" fillId="0" borderId="1" xfId="14" applyNumberFormat="1" applyFont="1" applyBorder="1" applyAlignment="1">
      <alignment horizontal="center" vertical="center" wrapText="1"/>
    </xf>
    <xf numFmtId="2" fontId="14" fillId="0" borderId="2" xfId="14" applyNumberFormat="1" applyFont="1" applyBorder="1" applyAlignment="1">
      <alignment horizontal="center" vertical="center" wrapText="1"/>
    </xf>
    <xf numFmtId="2" fontId="14" fillId="0" borderId="11" xfId="14" applyNumberFormat="1" applyFont="1" applyBorder="1" applyAlignment="1">
      <alignment horizontal="center" vertical="center" wrapText="1"/>
    </xf>
    <xf numFmtId="2" fontId="14" fillId="0" borderId="3" xfId="14" applyNumberFormat="1" applyFont="1" applyBorder="1" applyAlignment="1">
      <alignment horizontal="center" vertical="center" wrapText="1"/>
    </xf>
    <xf numFmtId="49" fontId="10" fillId="0" borderId="1" xfId="14" applyNumberFormat="1" applyFont="1" applyBorder="1" applyAlignment="1">
      <alignment horizontal="center" vertical="center" wrapText="1"/>
    </xf>
    <xf numFmtId="2" fontId="10" fillId="0" borderId="1" xfId="14" applyNumberFormat="1" applyFont="1" applyBorder="1" applyAlignment="1">
      <alignment vertical="center" wrapText="1"/>
    </xf>
    <xf numFmtId="2" fontId="10" fillId="0" borderId="1" xfId="14" applyNumberFormat="1" applyFont="1" applyBorder="1" applyAlignment="1">
      <alignment horizontal="center" vertical="center" wrapText="1"/>
    </xf>
    <xf numFmtId="0" fontId="39" fillId="0" borderId="0" xfId="14" applyFont="1" applyAlignment="1">
      <alignment horizontal="left" vertical="center"/>
    </xf>
    <xf numFmtId="0" fontId="1" fillId="0" borderId="0" xfId="14" applyFont="1" applyAlignment="1">
      <alignment horizontal="center" vertical="center"/>
    </xf>
    <xf numFmtId="2" fontId="10" fillId="0" borderId="0" xfId="14" applyNumberFormat="1" applyFont="1" applyAlignment="1">
      <alignment horizontal="center" vertical="center"/>
    </xf>
    <xf numFmtId="0" fontId="10" fillId="0" borderId="0" xfId="14" applyFont="1">
      <alignment vertical="center"/>
    </xf>
    <xf numFmtId="2" fontId="10" fillId="0" borderId="0" xfId="14" applyNumberFormat="1" applyFont="1">
      <alignment vertical="center"/>
    </xf>
    <xf numFmtId="0" fontId="40" fillId="0" borderId="0" xfId="62" applyFont="1" applyAlignment="1">
      <alignment horizontal="center" vertical="center"/>
    </xf>
    <xf numFmtId="0" fontId="23" fillId="0" borderId="0" xfId="62" applyFont="1" applyAlignment="1">
      <alignment horizontal="center" vertical="center"/>
    </xf>
    <xf numFmtId="0" fontId="1" fillId="0" borderId="0" xfId="62" applyAlignment="1">
      <alignment horizontal="right" vertical="center"/>
    </xf>
    <xf numFmtId="176" fontId="38" fillId="0" borderId="1" xfId="62" applyNumberFormat="1" applyFont="1" applyBorder="1" applyAlignment="1">
      <alignment vertical="center"/>
    </xf>
    <xf numFmtId="0" fontId="1" fillId="0" borderId="1" xfId="62" applyBorder="1"/>
    <xf numFmtId="0" fontId="1" fillId="0" borderId="1" xfId="62" applyBorder="1" applyAlignment="1">
      <alignment vertical="center"/>
    </xf>
    <xf numFmtId="176" fontId="1" fillId="0" borderId="1" xfId="62" applyNumberFormat="1" applyBorder="1" applyAlignment="1">
      <alignment vertical="center"/>
    </xf>
    <xf numFmtId="176" fontId="1" fillId="0" borderId="1" xfId="0" applyNumberFormat="1" applyFont="1" applyFill="1" applyBorder="1" applyAlignment="1">
      <alignment vertical="center"/>
    </xf>
    <xf numFmtId="0" fontId="1" fillId="0" borderId="1" xfId="62" applyBorder="1" applyAlignment="1">
      <alignment horizontal="left" vertical="center" wrapText="1"/>
    </xf>
    <xf numFmtId="0" fontId="10" fillId="0" borderId="0" xfId="62" applyFont="1" applyAlignment="1">
      <alignment horizontal="left" vertical="center" wrapText="1"/>
    </xf>
    <xf numFmtId="0" fontId="1" fillId="0" borderId="0" xfId="14" applyFont="1" applyFill="1">
      <alignment vertical="center"/>
    </xf>
    <xf numFmtId="0" fontId="1" fillId="0" borderId="0" xfId="62" applyFill="1" applyAlignment="1">
      <alignment vertical="center"/>
    </xf>
    <xf numFmtId="0" fontId="41" fillId="0" borderId="0" xfId="14" applyFont="1" applyFill="1" applyAlignment="1">
      <alignment horizontal="center" vertical="center" wrapText="1"/>
    </xf>
    <xf numFmtId="0" fontId="42" fillId="0" borderId="0" xfId="14" applyFont="1" applyFill="1" applyAlignment="1">
      <alignment horizontal="right" vertical="center"/>
    </xf>
    <xf numFmtId="0" fontId="43" fillId="0" borderId="1" xfId="14" applyFont="1" applyFill="1" applyBorder="1" applyAlignment="1">
      <alignment horizontal="center" vertical="center" wrapText="1"/>
    </xf>
    <xf numFmtId="0" fontId="24" fillId="0" borderId="1" xfId="14" applyFont="1" applyFill="1" applyBorder="1" applyAlignment="1">
      <alignment horizontal="left" vertical="center"/>
    </xf>
    <xf numFmtId="3" fontId="44" fillId="0" borderId="1" xfId="14" applyNumberFormat="1" applyFont="1" applyFill="1" applyBorder="1" applyAlignment="1">
      <alignment horizontal="center" vertical="center" wrapText="1"/>
    </xf>
    <xf numFmtId="0" fontId="10" fillId="0" borderId="0" xfId="14" applyFont="1" applyFill="1" applyAlignment="1">
      <alignment horizontal="left" vertical="center" wrapText="1"/>
    </xf>
    <xf numFmtId="0" fontId="1" fillId="0" borderId="0" xfId="0" applyFont="1" applyFill="1" applyBorder="1" applyAlignment="1"/>
    <xf numFmtId="0" fontId="1" fillId="0" borderId="0" xfId="0" applyFont="1" applyFill="1" applyAlignment="1"/>
    <xf numFmtId="0" fontId="1" fillId="0" borderId="0" xfId="63" applyAlignment="1">
      <alignment horizontal="left" vertical="center"/>
    </xf>
    <xf numFmtId="0" fontId="25" fillId="0" borderId="0" xfId="0" applyNumberFormat="1" applyFont="1" applyFill="1" applyBorder="1" applyAlignment="1" applyProtection="1">
      <alignment horizontal="center" vertical="center"/>
    </xf>
    <xf numFmtId="0" fontId="30" fillId="0" borderId="0" xfId="64" applyFont="1" applyAlignment="1">
      <alignment vertical="center" wrapText="1"/>
    </xf>
    <xf numFmtId="0" fontId="1" fillId="0" borderId="0" xfId="64" applyFont="1" applyAlignment="1">
      <alignment vertical="center" wrapText="1"/>
    </xf>
    <xf numFmtId="0" fontId="1" fillId="0" borderId="0" xfId="64" applyFont="1" applyAlignment="1">
      <alignment horizontal="center" vertical="center" wrapText="1"/>
    </xf>
    <xf numFmtId="0" fontId="45" fillId="0" borderId="0" xfId="64" applyFont="1" applyAlignment="1">
      <alignment horizontal="center" vertical="center" wrapText="1"/>
    </xf>
    <xf numFmtId="0" fontId="29" fillId="0" borderId="1" xfId="64" applyFont="1" applyBorder="1" applyAlignment="1">
      <alignment horizontal="center" vertical="center" wrapText="1"/>
    </xf>
    <xf numFmtId="181" fontId="29" fillId="0" borderId="1" xfId="64" applyNumberFormat="1" applyFont="1" applyBorder="1" applyAlignment="1">
      <alignment horizontal="center" vertical="center" wrapText="1"/>
    </xf>
    <xf numFmtId="0" fontId="29" fillId="0" borderId="1" xfId="64" applyFont="1" applyBorder="1" applyAlignment="1">
      <alignment vertical="center" wrapText="1"/>
    </xf>
    <xf numFmtId="179" fontId="46" fillId="0" borderId="1" xfId="0" applyNumberFormat="1" applyFont="1" applyFill="1" applyBorder="1" applyAlignment="1">
      <alignment horizontal="center" vertical="center" wrapText="1"/>
    </xf>
    <xf numFmtId="0" fontId="47" fillId="0" borderId="1" xfId="64" applyFont="1" applyBorder="1" applyAlignment="1">
      <alignment vertical="center" wrapText="1"/>
    </xf>
    <xf numFmtId="0" fontId="48" fillId="0" borderId="1" xfId="64" applyFont="1" applyBorder="1" applyAlignment="1">
      <alignment horizontal="left" vertical="center" wrapText="1"/>
    </xf>
    <xf numFmtId="0" fontId="30" fillId="0" borderId="1" xfId="64" applyFont="1" applyBorder="1" applyAlignment="1">
      <alignment vertical="center" wrapText="1"/>
    </xf>
    <xf numFmtId="179" fontId="16" fillId="0" borderId="1" xfId="0" applyNumberFormat="1" applyFont="1" applyFill="1" applyBorder="1" applyAlignment="1">
      <alignment horizontal="center" vertical="center" wrapText="1"/>
    </xf>
    <xf numFmtId="0" fontId="48" fillId="0" borderId="1" xfId="64" applyFont="1" applyBorder="1" applyAlignment="1">
      <alignment vertical="center" wrapText="1"/>
    </xf>
    <xf numFmtId="0" fontId="49" fillId="0" borderId="1" xfId="0" applyFont="1" applyFill="1" applyBorder="1" applyAlignment="1">
      <alignment vertical="center" wrapText="1"/>
    </xf>
    <xf numFmtId="0" fontId="50" fillId="0" borderId="1" xfId="64" applyFont="1" applyBorder="1" applyAlignment="1">
      <alignment vertical="center" wrapText="1"/>
    </xf>
    <xf numFmtId="179" fontId="30" fillId="0" borderId="1" xfId="0" applyNumberFormat="1" applyFont="1" applyFill="1" applyBorder="1" applyAlignment="1">
      <alignment horizontal="center" vertical="center" wrapText="1"/>
    </xf>
    <xf numFmtId="0" fontId="48" fillId="0" borderId="1" xfId="64" applyFont="1" applyBorder="1" applyAlignment="1" applyProtection="1">
      <alignment horizontal="left" vertical="center" wrapText="1"/>
      <protection locked="0"/>
    </xf>
    <xf numFmtId="0" fontId="16" fillId="0" borderId="1" xfId="0" applyFont="1" applyFill="1" applyBorder="1" applyAlignment="1">
      <alignment vertical="center" wrapText="1"/>
    </xf>
    <xf numFmtId="0" fontId="16" fillId="0" borderId="1" xfId="0" applyNumberFormat="1" applyFont="1" applyFill="1" applyBorder="1" applyAlignment="1" applyProtection="1">
      <alignment vertical="center" wrapText="1"/>
      <protection locked="0"/>
    </xf>
    <xf numFmtId="179" fontId="16" fillId="0" borderId="1" xfId="0" applyNumberFormat="1"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wrapText="1"/>
    </xf>
    <xf numFmtId="49" fontId="16" fillId="0" borderId="1" xfId="0" applyNumberFormat="1" applyFont="1" applyFill="1" applyBorder="1" applyAlignment="1" applyProtection="1">
      <alignment vertical="center" wrapText="1"/>
    </xf>
    <xf numFmtId="49" fontId="16" fillId="0" borderId="1" xfId="0" applyNumberFormat="1" applyFont="1" applyFill="1" applyBorder="1" applyAlignment="1" applyProtection="1">
      <alignment horizontal="center" vertical="center" wrapText="1"/>
    </xf>
    <xf numFmtId="0" fontId="1" fillId="0" borderId="1" xfId="64" applyFont="1" applyBorder="1" applyAlignment="1">
      <alignment vertical="center" wrapText="1"/>
    </xf>
    <xf numFmtId="0" fontId="1" fillId="0" borderId="0" xfId="63" applyFill="1" applyAlignment="1"/>
    <xf numFmtId="0" fontId="1" fillId="0" borderId="0" xfId="63" applyFill="1" applyAlignment="1">
      <alignment horizontal="right"/>
    </xf>
    <xf numFmtId="10" fontId="1" fillId="0" borderId="0" xfId="63" applyNumberFormat="1" applyFill="1" applyAlignment="1"/>
    <xf numFmtId="0" fontId="1" fillId="0" borderId="0" xfId="63" applyFill="1" applyAlignment="1">
      <alignment horizontal="left"/>
    </xf>
    <xf numFmtId="0" fontId="25" fillId="0" borderId="0" xfId="63" applyFont="1" applyFill="1" applyAlignment="1">
      <alignment horizontal="right" vertical="center"/>
    </xf>
    <xf numFmtId="0" fontId="24" fillId="0" borderId="0" xfId="63" applyFont="1" applyFill="1">
      <alignment vertical="center"/>
    </xf>
    <xf numFmtId="0" fontId="24" fillId="0" borderId="0" xfId="63" applyFont="1" applyFill="1" applyAlignment="1">
      <alignment horizontal="right" vertical="center"/>
    </xf>
    <xf numFmtId="10" fontId="24" fillId="0" borderId="0" xfId="63" applyNumberFormat="1" applyFont="1" applyFill="1" applyAlignment="1">
      <alignment horizontal="right" vertical="center"/>
    </xf>
    <xf numFmtId="0" fontId="26" fillId="0" borderId="4" xfId="63" applyFont="1" applyFill="1" applyBorder="1" applyAlignment="1">
      <alignment horizontal="right" vertical="center" wrapText="1"/>
    </xf>
    <xf numFmtId="0" fontId="26" fillId="0" borderId="1" xfId="63" applyFont="1" applyFill="1" applyBorder="1" applyAlignment="1">
      <alignment horizontal="center" vertical="center" wrapText="1"/>
    </xf>
    <xf numFmtId="10" fontId="51" fillId="0" borderId="1" xfId="63" applyNumberFormat="1" applyFont="1" applyFill="1" applyBorder="1" applyAlignment="1">
      <alignment horizontal="center" vertical="center" wrapText="1"/>
    </xf>
    <xf numFmtId="0" fontId="26" fillId="3" borderId="4" xfId="0" applyNumberFormat="1" applyFont="1" applyFill="1" applyBorder="1" applyAlignment="1" applyProtection="1">
      <alignment horizontal="center" vertical="center"/>
    </xf>
    <xf numFmtId="0" fontId="26" fillId="0" borderId="5" xfId="63" applyFont="1" applyFill="1" applyBorder="1" applyAlignment="1">
      <alignment horizontal="right" vertical="center" wrapText="1"/>
    </xf>
    <xf numFmtId="0" fontId="26" fillId="3" borderId="1" xfId="0" applyNumberFormat="1" applyFont="1" applyFill="1" applyBorder="1" applyAlignment="1" applyProtection="1">
      <alignment horizontal="left" vertical="center"/>
    </xf>
    <xf numFmtId="3" fontId="24" fillId="0" borderId="5" xfId="63" applyNumberFormat="1" applyFont="1" applyFill="1" applyBorder="1" applyAlignment="1">
      <alignment horizontal="right" vertical="center"/>
    </xf>
    <xf numFmtId="10" fontId="1" fillId="0" borderId="1" xfId="63" applyNumberFormat="1" applyFill="1" applyBorder="1" applyAlignment="1"/>
    <xf numFmtId="0" fontId="24" fillId="3" borderId="1" xfId="0" applyNumberFormat="1" applyFont="1" applyFill="1" applyBorder="1" applyAlignment="1" applyProtection="1">
      <alignment horizontal="left" vertical="center"/>
    </xf>
    <xf numFmtId="0" fontId="26" fillId="3" borderId="1" xfId="0" applyNumberFormat="1" applyFont="1" applyFill="1" applyBorder="1" applyAlignment="1" applyProtection="1">
      <alignment vertical="center"/>
    </xf>
    <xf numFmtId="0" fontId="26" fillId="0" borderId="1" xfId="63" applyFont="1" applyFill="1" applyBorder="1" applyAlignment="1">
      <alignment horizontal="right" vertical="center"/>
    </xf>
    <xf numFmtId="3" fontId="24" fillId="0" borderId="1" xfId="63" applyNumberFormat="1" applyFont="1" applyFill="1" applyBorder="1" applyAlignment="1">
      <alignment horizontal="right" vertical="center"/>
    </xf>
    <xf numFmtId="0" fontId="24" fillId="0" borderId="1" xfId="63" applyFont="1" applyFill="1" applyBorder="1" applyAlignment="1">
      <alignment horizontal="right" vertical="center"/>
    </xf>
    <xf numFmtId="0" fontId="1" fillId="0" borderId="1" xfId="63" applyFill="1" applyBorder="1" applyAlignment="1"/>
    <xf numFmtId="0" fontId="1" fillId="0" borderId="1" xfId="63" applyFill="1" applyBorder="1" applyAlignment="1">
      <alignment horizontal="right"/>
    </xf>
    <xf numFmtId="0" fontId="1" fillId="0" borderId="0" xfId="0" applyFont="1" applyFill="1" applyBorder="1" applyAlignment="1" applyProtection="1"/>
    <xf numFmtId="0" fontId="10" fillId="0" borderId="0" xfId="0" applyFont="1" applyFill="1" applyBorder="1" applyAlignment="1" applyProtection="1"/>
    <xf numFmtId="0" fontId="24" fillId="0" borderId="0" xfId="0" applyFont="1" applyFill="1" applyBorder="1" applyAlignment="1" applyProtection="1"/>
    <xf numFmtId="0" fontId="26" fillId="0" borderId="0" xfId="0" applyFont="1" applyFill="1" applyBorder="1" applyAlignment="1"/>
    <xf numFmtId="0" fontId="24" fillId="0" borderId="0" xfId="0" applyFont="1" applyFill="1" applyBorder="1" applyAlignment="1"/>
    <xf numFmtId="176" fontId="1" fillId="0" borderId="0" xfId="0" applyNumberFormat="1" applyFont="1" applyFill="1" applyBorder="1" applyAlignment="1"/>
    <xf numFmtId="0" fontId="52" fillId="0" borderId="0" xfId="0" applyNumberFormat="1" applyFont="1" applyFill="1" applyAlignment="1" applyProtection="1">
      <alignment horizontal="center" vertical="center"/>
    </xf>
    <xf numFmtId="176" fontId="52" fillId="0" borderId="0" xfId="0" applyNumberFormat="1" applyFont="1" applyFill="1" applyAlignment="1" applyProtection="1">
      <alignment horizontal="center" vertical="center"/>
    </xf>
    <xf numFmtId="0" fontId="53" fillId="0" borderId="0" xfId="0" applyNumberFormat="1" applyFont="1" applyFill="1" applyBorder="1" applyAlignment="1" applyProtection="1">
      <alignment horizontal="right" vertical="center"/>
    </xf>
    <xf numFmtId="176" fontId="53" fillId="0" borderId="0" xfId="0" applyNumberFormat="1" applyFont="1" applyFill="1" applyBorder="1" applyAlignment="1" applyProtection="1">
      <alignment horizontal="right" vertical="center"/>
    </xf>
    <xf numFmtId="0" fontId="54" fillId="0" borderId="1" xfId="0" applyNumberFormat="1" applyFont="1" applyFill="1" applyBorder="1" applyAlignment="1" applyProtection="1">
      <alignment horizontal="center" vertical="center"/>
    </xf>
    <xf numFmtId="176" fontId="55" fillId="0" borderId="1" xfId="0" applyNumberFormat="1" applyFont="1" applyFill="1" applyBorder="1" applyAlignment="1" applyProtection="1">
      <alignment horizontal="center" vertical="center"/>
    </xf>
    <xf numFmtId="0" fontId="10" fillId="0" borderId="0" xfId="0" applyFont="1" applyFill="1" applyBorder="1" applyAlignment="1"/>
    <xf numFmtId="0" fontId="56" fillId="0" borderId="1" xfId="0" applyNumberFormat="1" applyFont="1" applyFill="1" applyBorder="1" applyAlignment="1" applyProtection="1">
      <alignment horizontal="left" vertical="center"/>
    </xf>
    <xf numFmtId="0" fontId="56" fillId="0" borderId="1" xfId="0" applyNumberFormat="1" applyFont="1" applyFill="1" applyBorder="1" applyAlignment="1" applyProtection="1">
      <alignment horizontal="center" vertical="center"/>
    </xf>
    <xf numFmtId="176" fontId="56" fillId="0" borderId="5" xfId="0" applyNumberFormat="1" applyFont="1" applyFill="1" applyBorder="1" applyAlignment="1" applyProtection="1">
      <alignment horizontal="center" vertical="center"/>
    </xf>
    <xf numFmtId="0" fontId="57" fillId="0" borderId="1" xfId="0" applyNumberFormat="1" applyFont="1" applyFill="1" applyBorder="1" applyAlignment="1" applyProtection="1">
      <alignment horizontal="left" vertical="center"/>
    </xf>
    <xf numFmtId="176" fontId="57" fillId="0" borderId="5" xfId="0" applyNumberFormat="1" applyFont="1" applyFill="1" applyBorder="1" applyAlignment="1" applyProtection="1">
      <alignment horizontal="center" vertical="center"/>
    </xf>
    <xf numFmtId="0" fontId="57" fillId="0" borderId="2" xfId="0" applyNumberFormat="1" applyFont="1" applyFill="1" applyBorder="1" applyAlignment="1" applyProtection="1">
      <alignment horizontal="left" vertical="center"/>
    </xf>
    <xf numFmtId="0" fontId="56" fillId="0" borderId="1" xfId="0" applyNumberFormat="1" applyFont="1" applyFill="1" applyBorder="1" applyAlignment="1" applyProtection="1">
      <alignment vertical="center"/>
    </xf>
    <xf numFmtId="0" fontId="57" fillId="0" borderId="1" xfId="0" applyNumberFormat="1" applyFont="1" applyFill="1" applyBorder="1" applyAlignment="1" applyProtection="1">
      <alignment vertical="center"/>
    </xf>
    <xf numFmtId="176" fontId="26" fillId="0" borderId="1" xfId="0" applyNumberFormat="1" applyFont="1" applyFill="1" applyBorder="1" applyAlignment="1" applyProtection="1">
      <alignment horizontal="right" vertical="center"/>
    </xf>
    <xf numFmtId="176" fontId="56" fillId="0" borderId="1" xfId="0" applyNumberFormat="1" applyFont="1" applyFill="1" applyBorder="1" applyAlignment="1" applyProtection="1">
      <alignment horizontal="right" vertical="center"/>
    </xf>
    <xf numFmtId="176" fontId="57" fillId="0" borderId="1" xfId="0" applyNumberFormat="1" applyFont="1" applyFill="1" applyBorder="1" applyAlignment="1" applyProtection="1">
      <alignment horizontal="center" vertical="center"/>
    </xf>
    <xf numFmtId="0" fontId="24" fillId="0" borderId="1" xfId="63" applyFont="1" applyFill="1" applyBorder="1" applyAlignment="1">
      <alignment horizontal="left" vertical="center"/>
    </xf>
    <xf numFmtId="0" fontId="26" fillId="0" borderId="1" xfId="63" applyFont="1" applyFill="1" applyBorder="1" applyAlignment="1">
      <alignment horizontal="center" vertical="center"/>
    </xf>
    <xf numFmtId="179" fontId="26" fillId="0" borderId="5" xfId="63" applyNumberFormat="1" applyFont="1" applyFill="1" applyBorder="1" applyAlignment="1">
      <alignment horizontal="right" vertical="center"/>
    </xf>
    <xf numFmtId="0" fontId="24" fillId="0" borderId="1" xfId="0" applyNumberFormat="1" applyFont="1" applyFill="1" applyBorder="1" applyAlignment="1" applyProtection="1">
      <alignment horizontal="left" vertical="center"/>
    </xf>
    <xf numFmtId="0" fontId="26" fillId="0" borderId="1" xfId="0" applyNumberFormat="1" applyFont="1" applyFill="1" applyBorder="1" applyAlignment="1" applyProtection="1">
      <alignment horizontal="left" vertical="center"/>
    </xf>
    <xf numFmtId="3" fontId="24" fillId="0" borderId="1" xfId="0" applyNumberFormat="1" applyFont="1" applyFill="1" applyBorder="1" applyAlignment="1" applyProtection="1">
      <alignment horizontal="right" vertical="center"/>
    </xf>
    <xf numFmtId="0" fontId="9" fillId="0" borderId="0" xfId="62" applyFont="1" applyAlignment="1">
      <alignment vertical="center"/>
    </xf>
    <xf numFmtId="0" fontId="10" fillId="0" borderId="0" xfId="62" applyFont="1" applyAlignment="1">
      <alignment vertical="center"/>
    </xf>
    <xf numFmtId="0" fontId="9" fillId="0" borderId="0" xfId="62" applyFont="1" applyAlignment="1">
      <alignment horizontal="center" vertical="center"/>
    </xf>
    <xf numFmtId="179" fontId="9" fillId="0" borderId="0" xfId="62" applyNumberFormat="1" applyFont="1" applyAlignment="1">
      <alignment horizontal="center" vertical="center"/>
    </xf>
    <xf numFmtId="10" fontId="9" fillId="0" borderId="0" xfId="62" applyNumberFormat="1" applyFont="1" applyAlignment="1">
      <alignment vertical="center"/>
    </xf>
    <xf numFmtId="0" fontId="10" fillId="0" borderId="0" xfId="62" applyFont="1" applyAlignment="1">
      <alignment horizontal="left" vertical="center"/>
    </xf>
    <xf numFmtId="2" fontId="12" fillId="0" borderId="0" xfId="62" applyNumberFormat="1" applyFont="1" applyAlignment="1">
      <alignment horizontal="center" vertical="center"/>
    </xf>
    <xf numFmtId="179" fontId="12" fillId="0" borderId="0" xfId="62" applyNumberFormat="1" applyFont="1" applyAlignment="1">
      <alignment horizontal="center" vertical="center"/>
    </xf>
    <xf numFmtId="10" fontId="12" fillId="0" borderId="0" xfId="62" applyNumberFormat="1" applyFont="1" applyAlignment="1">
      <alignment horizontal="center" vertical="center"/>
    </xf>
    <xf numFmtId="2" fontId="10" fillId="0" borderId="0" xfId="62" applyNumberFormat="1" applyFont="1" applyAlignment="1">
      <alignment horizontal="left"/>
    </xf>
    <xf numFmtId="2" fontId="10" fillId="0" borderId="0" xfId="62" applyNumberFormat="1" applyFont="1" applyAlignment="1">
      <alignment horizontal="center"/>
    </xf>
    <xf numFmtId="179" fontId="10" fillId="0" borderId="0" xfId="62" applyNumberFormat="1" applyFont="1" applyAlignment="1">
      <alignment horizontal="center" vertical="center"/>
    </xf>
    <xf numFmtId="10" fontId="10" fillId="0" borderId="0" xfId="62" applyNumberFormat="1" applyFont="1" applyAlignment="1">
      <alignment horizontal="right" vertical="center"/>
    </xf>
    <xf numFmtId="2" fontId="14" fillId="0" borderId="12" xfId="62" applyNumberFormat="1" applyFont="1" applyBorder="1" applyAlignment="1">
      <alignment horizontal="center" vertical="center" wrapText="1"/>
    </xf>
    <xf numFmtId="2" fontId="14" fillId="0" borderId="1" xfId="62" applyNumberFormat="1" applyFont="1" applyBorder="1" applyAlignment="1">
      <alignment horizontal="center" vertical="center" wrapText="1"/>
    </xf>
    <xf numFmtId="179" fontId="14" fillId="0" borderId="1" xfId="62" applyNumberFormat="1" applyFont="1" applyBorder="1" applyAlignment="1">
      <alignment horizontal="center" vertical="center" wrapText="1"/>
    </xf>
    <xf numFmtId="10" fontId="14" fillId="0" borderId="1" xfId="62" applyNumberFormat="1" applyFont="1" applyBorder="1" applyAlignment="1">
      <alignment horizontal="center" vertical="center" wrapText="1"/>
    </xf>
    <xf numFmtId="2" fontId="14" fillId="0" borderId="13" xfId="62" applyNumberFormat="1" applyFont="1" applyBorder="1" applyAlignment="1">
      <alignment horizontal="center" vertical="center" wrapText="1"/>
    </xf>
    <xf numFmtId="0" fontId="10" fillId="0" borderId="14" xfId="62" applyFont="1" applyBorder="1" applyAlignment="1" applyProtection="1">
      <alignment vertical="center"/>
      <protection locked="0"/>
    </xf>
    <xf numFmtId="179" fontId="16" fillId="0" borderId="1" xfId="66" applyNumberFormat="1" applyFont="1" applyFill="1" applyBorder="1" applyAlignment="1" applyProtection="1">
      <alignment horizontal="center" vertical="center"/>
    </xf>
    <xf numFmtId="10" fontId="10" fillId="0" borderId="1" xfId="62" applyNumberFormat="1" applyFont="1" applyBorder="1" applyAlignment="1">
      <alignment horizontal="center" vertical="center" wrapText="1"/>
    </xf>
    <xf numFmtId="9" fontId="16" fillId="0" borderId="1" xfId="66" applyNumberFormat="1" applyFont="1" applyFill="1" applyBorder="1" applyAlignment="1" applyProtection="1">
      <alignment horizontal="center" vertical="center"/>
    </xf>
    <xf numFmtId="0" fontId="16" fillId="0" borderId="1" xfId="66" applyFont="1" applyFill="1" applyBorder="1" applyAlignment="1" applyProtection="1">
      <alignment horizontal="center" vertical="center"/>
    </xf>
    <xf numFmtId="0" fontId="14" fillId="0" borderId="2" xfId="62" applyFont="1" applyBorder="1" applyAlignment="1" applyProtection="1">
      <alignment horizontal="center" vertical="center"/>
      <protection locked="0"/>
    </xf>
    <xf numFmtId="0" fontId="14" fillId="0" borderId="2" xfId="62" applyFont="1" applyBorder="1" applyAlignment="1" applyProtection="1">
      <alignment horizontal="left" vertical="center"/>
      <protection locked="0"/>
    </xf>
    <xf numFmtId="181" fontId="14" fillId="0" borderId="1" xfId="62" applyNumberFormat="1" applyFont="1" applyBorder="1" applyAlignment="1">
      <alignment horizontal="center" vertical="center" wrapText="1"/>
    </xf>
    <xf numFmtId="0" fontId="58" fillId="0" borderId="1" xfId="0" applyFont="1" applyFill="1" applyBorder="1" applyAlignment="1">
      <alignment horizontal="center" vertical="center" wrapText="1"/>
    </xf>
    <xf numFmtId="0" fontId="10" fillId="0" borderId="2" xfId="62" applyFont="1" applyBorder="1" applyAlignment="1" applyProtection="1">
      <alignment horizontal="left" vertical="center"/>
      <protection locked="0"/>
    </xf>
    <xf numFmtId="181" fontId="10" fillId="0" borderId="1" xfId="62" applyNumberFormat="1" applyFont="1" applyBorder="1" applyAlignment="1">
      <alignment horizontal="center" vertical="center" wrapText="1"/>
    </xf>
    <xf numFmtId="0" fontId="59" fillId="0" borderId="1" xfId="0" applyFont="1" applyFill="1" applyBorder="1" applyAlignment="1">
      <alignment horizontal="center" vertical="center" wrapText="1"/>
    </xf>
    <xf numFmtId="1" fontId="10" fillId="0" borderId="1" xfId="62" applyNumberFormat="1" applyFont="1" applyBorder="1" applyAlignment="1" applyProtection="1">
      <alignment vertical="center"/>
      <protection locked="0"/>
    </xf>
    <xf numFmtId="181" fontId="10" fillId="0" borderId="13" xfId="62" applyNumberFormat="1" applyFont="1" applyBorder="1" applyAlignment="1">
      <alignment horizontal="center" vertical="center" wrapText="1"/>
    </xf>
    <xf numFmtId="179" fontId="10" fillId="0" borderId="1" xfId="62" applyNumberFormat="1" applyFont="1" applyBorder="1" applyAlignment="1">
      <alignment horizontal="center" vertical="center" wrapText="1"/>
    </xf>
    <xf numFmtId="181" fontId="10" fillId="0" borderId="15" xfId="62" applyNumberFormat="1" applyFont="1" applyBorder="1" applyAlignment="1">
      <alignment horizontal="center" vertical="center" wrapText="1"/>
    </xf>
    <xf numFmtId="179" fontId="10" fillId="0" borderId="16" xfId="62" applyNumberFormat="1" applyFont="1" applyBorder="1" applyAlignment="1">
      <alignment horizontal="center" vertical="center" wrapText="1"/>
    </xf>
    <xf numFmtId="0" fontId="10" fillId="0" borderId="1" xfId="62" applyFont="1" applyBorder="1" applyAlignment="1" applyProtection="1">
      <alignment horizontal="left" vertical="center"/>
      <protection locked="0"/>
    </xf>
    <xf numFmtId="181" fontId="10" fillId="0" borderId="17" xfId="62" applyNumberFormat="1" applyFont="1" applyBorder="1" applyAlignment="1">
      <alignment horizontal="center" vertical="center" wrapText="1"/>
    </xf>
    <xf numFmtId="179" fontId="10" fillId="0" borderId="17" xfId="62" applyNumberFormat="1" applyFont="1" applyBorder="1" applyAlignment="1">
      <alignment horizontal="center" vertical="center" wrapText="1"/>
    </xf>
    <xf numFmtId="0" fontId="10" fillId="0" borderId="1" xfId="62" applyFont="1" applyBorder="1"/>
    <xf numFmtId="179" fontId="10" fillId="0" borderId="1" xfId="62" applyNumberFormat="1" applyFont="1" applyBorder="1" applyAlignment="1">
      <alignment horizontal="center" vertical="center"/>
    </xf>
    <xf numFmtId="182" fontId="10" fillId="0" borderId="5" xfId="62" applyNumberFormat="1" applyFont="1" applyBorder="1" applyAlignment="1">
      <alignment horizontal="center" vertical="center"/>
    </xf>
    <xf numFmtId="0" fontId="14" fillId="0" borderId="1" xfId="62" applyFont="1" applyBorder="1" applyAlignment="1" applyProtection="1">
      <alignment horizontal="center" vertical="center"/>
      <protection locked="0"/>
    </xf>
    <xf numFmtId="181" fontId="14" fillId="0" borderId="1" xfId="62" applyNumberFormat="1" applyFont="1" applyBorder="1" applyAlignment="1">
      <alignment horizontal="center" vertical="center"/>
    </xf>
    <xf numFmtId="183" fontId="1" fillId="0" borderId="0" xfId="60" applyNumberFormat="1" applyFont="1" applyAlignment="1">
      <alignment horizontal="center" vertical="center"/>
    </xf>
    <xf numFmtId="183" fontId="30" fillId="0" borderId="0" xfId="60" applyNumberFormat="1" applyFont="1" applyAlignment="1">
      <alignment horizontal="center" vertical="center"/>
    </xf>
    <xf numFmtId="0" fontId="1" fillId="0" borderId="0" xfId="60"/>
    <xf numFmtId="183" fontId="1" fillId="0" borderId="0" xfId="60" applyNumberFormat="1" applyFont="1" applyAlignment="1">
      <alignment horizontal="left" vertical="center"/>
    </xf>
    <xf numFmtId="179" fontId="1" fillId="0" borderId="0" xfId="60" applyNumberFormat="1" applyFont="1" applyAlignment="1">
      <alignment horizontal="center" vertical="center"/>
    </xf>
    <xf numFmtId="184" fontId="1" fillId="0" borderId="0" xfId="60" applyNumberFormat="1" applyFont="1" applyAlignment="1">
      <alignment horizontal="center" vertical="center"/>
    </xf>
    <xf numFmtId="0" fontId="1" fillId="0" borderId="0" xfId="60" applyAlignment="1">
      <alignment horizontal="center"/>
    </xf>
    <xf numFmtId="185" fontId="1" fillId="0" borderId="0" xfId="60" applyNumberFormat="1" applyAlignment="1">
      <alignment horizontal="center"/>
    </xf>
    <xf numFmtId="183" fontId="25" fillId="0" borderId="0" xfId="55" applyNumberFormat="1" applyFont="1" applyAlignment="1">
      <alignment horizontal="center" vertical="center"/>
    </xf>
    <xf numFmtId="179" fontId="25" fillId="0" borderId="0" xfId="55" applyNumberFormat="1" applyFont="1" applyAlignment="1">
      <alignment horizontal="center" vertical="center"/>
    </xf>
    <xf numFmtId="184" fontId="25" fillId="0" borderId="0" xfId="55" applyNumberFormat="1" applyFont="1" applyAlignment="1">
      <alignment horizontal="center" vertical="center"/>
    </xf>
    <xf numFmtId="183" fontId="30" fillId="0" borderId="0" xfId="55" applyNumberFormat="1" applyFont="1" applyAlignment="1">
      <alignment horizontal="left" vertical="center"/>
    </xf>
    <xf numFmtId="179" fontId="0" fillId="0" borderId="0" xfId="55" applyNumberFormat="1" applyFont="1" applyAlignment="1">
      <alignment horizontal="center" vertical="center"/>
    </xf>
    <xf numFmtId="179" fontId="30" fillId="0" borderId="0" xfId="55" applyNumberFormat="1" applyFont="1" applyAlignment="1">
      <alignment horizontal="center" vertical="center"/>
    </xf>
    <xf numFmtId="184" fontId="24" fillId="0" borderId="0" xfId="55" applyNumberFormat="1" applyFont="1" applyAlignment="1">
      <alignment horizontal="center" vertical="center"/>
    </xf>
    <xf numFmtId="0" fontId="15" fillId="0" borderId="1" xfId="34" applyFont="1" applyFill="1" applyBorder="1" applyAlignment="1">
      <alignment horizontal="center" vertical="center"/>
    </xf>
    <xf numFmtId="0" fontId="15" fillId="0" borderId="1" xfId="34" applyFont="1" applyFill="1" applyBorder="1" applyAlignment="1">
      <alignment horizontal="center" vertical="center" wrapText="1"/>
    </xf>
    <xf numFmtId="185" fontId="15" fillId="0" borderId="1" xfId="0" applyNumberFormat="1" applyFont="1" applyFill="1" applyBorder="1" applyAlignment="1">
      <alignment horizontal="center" vertical="center"/>
    </xf>
    <xf numFmtId="0" fontId="15" fillId="0" borderId="1" xfId="34" applyFont="1" applyFill="1" applyBorder="1" applyAlignment="1">
      <alignment vertical="center"/>
    </xf>
    <xf numFmtId="179" fontId="46" fillId="0" borderId="1" xfId="34" applyNumberFormat="1" applyFont="1" applyFill="1" applyBorder="1" applyAlignment="1">
      <alignment horizontal="center" vertical="center"/>
    </xf>
    <xf numFmtId="184" fontId="15" fillId="0" borderId="1" xfId="0" applyNumberFormat="1" applyFont="1" applyFill="1" applyBorder="1" applyAlignment="1">
      <alignment horizontal="center" vertical="center" shrinkToFit="1"/>
    </xf>
    <xf numFmtId="0" fontId="49" fillId="0" borderId="1" xfId="34" applyFont="1" applyFill="1" applyBorder="1" applyAlignment="1">
      <alignment vertical="center"/>
    </xf>
    <xf numFmtId="0" fontId="49" fillId="0" borderId="1" xfId="0" applyFont="1" applyFill="1" applyBorder="1" applyAlignment="1">
      <alignment horizontal="center" vertical="center"/>
    </xf>
    <xf numFmtId="184" fontId="16" fillId="0" borderId="1" xfId="0" applyNumberFormat="1" applyFont="1" applyFill="1" applyBorder="1" applyAlignment="1">
      <alignment horizontal="center" vertical="center" shrinkToFit="1"/>
    </xf>
    <xf numFmtId="179" fontId="49" fillId="0" borderId="1" xfId="34" applyNumberFormat="1" applyFont="1" applyFill="1" applyBorder="1" applyAlignment="1">
      <alignment horizontal="center" vertical="center"/>
    </xf>
    <xf numFmtId="179" fontId="15" fillId="0" borderId="1" xfId="0" applyNumberFormat="1" applyFont="1" applyFill="1" applyBorder="1" applyAlignment="1">
      <alignment horizontal="center" vertical="center"/>
    </xf>
    <xf numFmtId="179" fontId="16" fillId="0" borderId="1" xfId="0" applyNumberFormat="1" applyFont="1" applyFill="1" applyBorder="1" applyAlignment="1">
      <alignment horizontal="center" vertical="center"/>
    </xf>
    <xf numFmtId="0" fontId="29" fillId="0" borderId="1" xfId="55" applyFont="1" applyBorder="1" applyAlignment="1">
      <alignment horizontal="center" vertical="center"/>
    </xf>
    <xf numFmtId="184" fontId="50" fillId="0" borderId="1" xfId="34" applyNumberFormat="1" applyFont="1" applyBorder="1" applyAlignment="1">
      <alignment horizontal="center" vertical="center"/>
    </xf>
    <xf numFmtId="0" fontId="29" fillId="0" borderId="1" xfId="55" applyFont="1" applyBorder="1" applyAlignment="1">
      <alignment horizontal="left" vertical="center"/>
    </xf>
    <xf numFmtId="179" fontId="30" fillId="0" borderId="1" xfId="55" applyNumberFormat="1" applyFont="1" applyBorder="1" applyAlignment="1">
      <alignment horizontal="center" vertical="center"/>
    </xf>
    <xf numFmtId="0" fontId="30" fillId="0" borderId="1" xfId="34" applyFont="1" applyBorder="1"/>
    <xf numFmtId="0" fontId="11" fillId="0" borderId="1" xfId="34" applyFont="1" applyBorder="1" applyAlignment="1">
      <alignment horizontal="center" vertical="center"/>
    </xf>
    <xf numFmtId="0" fontId="11" fillId="0" borderId="1" xfId="65" applyFont="1" applyBorder="1" applyAlignment="1">
      <alignment horizontal="center" vertical="center"/>
    </xf>
  </cellXfs>
  <cellStyles count="6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百分比 2"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常规_2013年国有资本经营预算完成情况表" xfId="28"/>
    <cellStyle name="计算" xfId="29" builtinId="22"/>
    <cellStyle name="检查单元格" xfId="30" builtinId="23"/>
    <cellStyle name="20% - 强调文字颜色 6" xfId="31" builtinId="50"/>
    <cellStyle name="强调文字颜色 2" xfId="32" builtinId="33"/>
    <cellStyle name="链接单元格" xfId="33" builtinId="24"/>
    <cellStyle name="常规_收入分单位 _1" xfId="3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2 3" xfId="53"/>
    <cellStyle name="40% - 强调文字颜色 6" xfId="54" builtinId="51"/>
    <cellStyle name="常规_收入分科目_1" xfId="55"/>
    <cellStyle name="60% - 强调文字颜色 6" xfId="56" builtinId="52"/>
    <cellStyle name="常规 7" xfId="57"/>
    <cellStyle name="百分比 3" xfId="58"/>
    <cellStyle name="常规 11 2" xfId="59"/>
    <cellStyle name="常规 2" xfId="60"/>
    <cellStyle name="常规 2 10 3" xfId="61"/>
    <cellStyle name="常规 3" xfId="62"/>
    <cellStyle name="常规 4" xfId="63"/>
    <cellStyle name="常规 5" xfId="64"/>
    <cellStyle name="常规_收入分科目_1 2" xfId="65"/>
    <cellStyle name="常规_2015年市本级财政预算（第八稿）" xfId="66"/>
    <cellStyle name="常规 15 2" xfId="67"/>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externalLink" Target="externalLinks/externalLink1.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20219;&#34183;\&#24037;&#20316;\2007&#24180;\&#35760;&#24080;\2007&#24180;&#35760;&#24080;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帐"/>
      <sheetName val="调用表"/>
      <sheetName val="拨款表-基建"/>
      <sheetName val="其他处"/>
      <sheetName val="市州"/>
      <sheetName val="环保"/>
      <sheetName val="发改委来文"/>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F44"/>
  <sheetViews>
    <sheetView tabSelected="1" workbookViewId="0">
      <pane ySplit="4" topLeftCell="A5" activePane="bottomLeft" state="frozen"/>
      <selection/>
      <selection pane="bottomLeft" activeCell="I7" sqref="I7"/>
    </sheetView>
  </sheetViews>
  <sheetFormatPr defaultColWidth="9" defaultRowHeight="14.25"/>
  <cols>
    <col min="1" max="1" width="41.375" style="368" customWidth="1"/>
    <col min="2" max="2" width="22.5" style="369" customWidth="1"/>
    <col min="3" max="3" width="17.6333333333333" style="369" customWidth="1"/>
    <col min="4" max="4" width="17.5" style="370" customWidth="1"/>
    <col min="5" max="240" width="9" style="365"/>
    <col min="241" max="251" width="9" style="367"/>
    <col min="252" max="252" width="44.25" style="367" customWidth="1"/>
    <col min="253" max="253" width="19.6333333333333" style="367" customWidth="1"/>
    <col min="254" max="254" width="17.6333333333333" style="367" customWidth="1"/>
    <col min="255" max="255" width="17.5" style="367" customWidth="1"/>
    <col min="256" max="507" width="9" style="367"/>
    <col min="508" max="508" width="44.25" style="367" customWidth="1"/>
    <col min="509" max="509" width="19.6333333333333" style="367" customWidth="1"/>
    <col min="510" max="510" width="17.6333333333333" style="367" customWidth="1"/>
    <col min="511" max="511" width="17.5" style="367" customWidth="1"/>
    <col min="512" max="763" width="9" style="367"/>
    <col min="764" max="764" width="44.25" style="367" customWidth="1"/>
    <col min="765" max="765" width="19.6333333333333" style="367" customWidth="1"/>
    <col min="766" max="766" width="17.6333333333333" style="367" customWidth="1"/>
    <col min="767" max="767" width="17.5" style="367" customWidth="1"/>
    <col min="768" max="1019" width="9" style="367"/>
    <col min="1020" max="1020" width="44.25" style="367" customWidth="1"/>
    <col min="1021" max="1021" width="19.6333333333333" style="367" customWidth="1"/>
    <col min="1022" max="1022" width="17.6333333333333" style="367" customWidth="1"/>
    <col min="1023" max="1023" width="17.5" style="367" customWidth="1"/>
    <col min="1024" max="1275" width="9" style="367"/>
    <col min="1276" max="1276" width="44.25" style="367" customWidth="1"/>
    <col min="1277" max="1277" width="19.6333333333333" style="367" customWidth="1"/>
    <col min="1278" max="1278" width="17.6333333333333" style="367" customWidth="1"/>
    <col min="1279" max="1279" width="17.5" style="367" customWidth="1"/>
    <col min="1280" max="1531" width="9" style="367"/>
    <col min="1532" max="1532" width="44.25" style="367" customWidth="1"/>
    <col min="1533" max="1533" width="19.6333333333333" style="367" customWidth="1"/>
    <col min="1534" max="1534" width="17.6333333333333" style="367" customWidth="1"/>
    <col min="1535" max="1535" width="17.5" style="367" customWidth="1"/>
    <col min="1536" max="1787" width="9" style="367"/>
    <col min="1788" max="1788" width="44.25" style="367" customWidth="1"/>
    <col min="1789" max="1789" width="19.6333333333333" style="367" customWidth="1"/>
    <col min="1790" max="1790" width="17.6333333333333" style="367" customWidth="1"/>
    <col min="1791" max="1791" width="17.5" style="367" customWidth="1"/>
    <col min="1792" max="2043" width="9" style="367"/>
    <col min="2044" max="2044" width="44.25" style="367" customWidth="1"/>
    <col min="2045" max="2045" width="19.6333333333333" style="367" customWidth="1"/>
    <col min="2046" max="2046" width="17.6333333333333" style="367" customWidth="1"/>
    <col min="2047" max="2047" width="17.5" style="367" customWidth="1"/>
    <col min="2048" max="2299" width="9" style="367"/>
    <col min="2300" max="2300" width="44.25" style="367" customWidth="1"/>
    <col min="2301" max="2301" width="19.6333333333333" style="367" customWidth="1"/>
    <col min="2302" max="2302" width="17.6333333333333" style="367" customWidth="1"/>
    <col min="2303" max="2303" width="17.5" style="367" customWidth="1"/>
    <col min="2304" max="2555" width="9" style="367"/>
    <col min="2556" max="2556" width="44.25" style="367" customWidth="1"/>
    <col min="2557" max="2557" width="19.6333333333333" style="367" customWidth="1"/>
    <col min="2558" max="2558" width="17.6333333333333" style="367" customWidth="1"/>
    <col min="2559" max="2559" width="17.5" style="367" customWidth="1"/>
    <col min="2560" max="2811" width="9" style="367"/>
    <col min="2812" max="2812" width="44.25" style="367" customWidth="1"/>
    <col min="2813" max="2813" width="19.6333333333333" style="367" customWidth="1"/>
    <col min="2814" max="2814" width="17.6333333333333" style="367" customWidth="1"/>
    <col min="2815" max="2815" width="17.5" style="367" customWidth="1"/>
    <col min="2816" max="3067" width="9" style="367"/>
    <col min="3068" max="3068" width="44.25" style="367" customWidth="1"/>
    <col min="3069" max="3069" width="19.6333333333333" style="367" customWidth="1"/>
    <col min="3070" max="3070" width="17.6333333333333" style="367" customWidth="1"/>
    <col min="3071" max="3071" width="17.5" style="367" customWidth="1"/>
    <col min="3072" max="3323" width="9" style="367"/>
    <col min="3324" max="3324" width="44.25" style="367" customWidth="1"/>
    <col min="3325" max="3325" width="19.6333333333333" style="367" customWidth="1"/>
    <col min="3326" max="3326" width="17.6333333333333" style="367" customWidth="1"/>
    <col min="3327" max="3327" width="17.5" style="367" customWidth="1"/>
    <col min="3328" max="3579" width="9" style="367"/>
    <col min="3580" max="3580" width="44.25" style="367" customWidth="1"/>
    <col min="3581" max="3581" width="19.6333333333333" style="367" customWidth="1"/>
    <col min="3582" max="3582" width="17.6333333333333" style="367" customWidth="1"/>
    <col min="3583" max="3583" width="17.5" style="367" customWidth="1"/>
    <col min="3584" max="3835" width="9" style="367"/>
    <col min="3836" max="3836" width="44.25" style="367" customWidth="1"/>
    <col min="3837" max="3837" width="19.6333333333333" style="367" customWidth="1"/>
    <col min="3838" max="3838" width="17.6333333333333" style="367" customWidth="1"/>
    <col min="3839" max="3839" width="17.5" style="367" customWidth="1"/>
    <col min="3840" max="4091" width="9" style="367"/>
    <col min="4092" max="4092" width="44.25" style="367" customWidth="1"/>
    <col min="4093" max="4093" width="19.6333333333333" style="367" customWidth="1"/>
    <col min="4094" max="4094" width="17.6333333333333" style="367" customWidth="1"/>
    <col min="4095" max="4095" width="17.5" style="367" customWidth="1"/>
    <col min="4096" max="4347" width="9" style="367"/>
    <col min="4348" max="4348" width="44.25" style="367" customWidth="1"/>
    <col min="4349" max="4349" width="19.6333333333333" style="367" customWidth="1"/>
    <col min="4350" max="4350" width="17.6333333333333" style="367" customWidth="1"/>
    <col min="4351" max="4351" width="17.5" style="367" customWidth="1"/>
    <col min="4352" max="4603" width="9" style="367"/>
    <col min="4604" max="4604" width="44.25" style="367" customWidth="1"/>
    <col min="4605" max="4605" width="19.6333333333333" style="367" customWidth="1"/>
    <col min="4606" max="4606" width="17.6333333333333" style="367" customWidth="1"/>
    <col min="4607" max="4607" width="17.5" style="367" customWidth="1"/>
    <col min="4608" max="4859" width="9" style="367"/>
    <col min="4860" max="4860" width="44.25" style="367" customWidth="1"/>
    <col min="4861" max="4861" width="19.6333333333333" style="367" customWidth="1"/>
    <col min="4862" max="4862" width="17.6333333333333" style="367" customWidth="1"/>
    <col min="4863" max="4863" width="17.5" style="367" customWidth="1"/>
    <col min="4864" max="5115" width="9" style="367"/>
    <col min="5116" max="5116" width="44.25" style="367" customWidth="1"/>
    <col min="5117" max="5117" width="19.6333333333333" style="367" customWidth="1"/>
    <col min="5118" max="5118" width="17.6333333333333" style="367" customWidth="1"/>
    <col min="5119" max="5119" width="17.5" style="367" customWidth="1"/>
    <col min="5120" max="5371" width="9" style="367"/>
    <col min="5372" max="5372" width="44.25" style="367" customWidth="1"/>
    <col min="5373" max="5373" width="19.6333333333333" style="367" customWidth="1"/>
    <col min="5374" max="5374" width="17.6333333333333" style="367" customWidth="1"/>
    <col min="5375" max="5375" width="17.5" style="367" customWidth="1"/>
    <col min="5376" max="5627" width="9" style="367"/>
    <col min="5628" max="5628" width="44.25" style="367" customWidth="1"/>
    <col min="5629" max="5629" width="19.6333333333333" style="367" customWidth="1"/>
    <col min="5630" max="5630" width="17.6333333333333" style="367" customWidth="1"/>
    <col min="5631" max="5631" width="17.5" style="367" customWidth="1"/>
    <col min="5632" max="5883" width="9" style="367"/>
    <col min="5884" max="5884" width="44.25" style="367" customWidth="1"/>
    <col min="5885" max="5885" width="19.6333333333333" style="367" customWidth="1"/>
    <col min="5886" max="5886" width="17.6333333333333" style="367" customWidth="1"/>
    <col min="5887" max="5887" width="17.5" style="367" customWidth="1"/>
    <col min="5888" max="6139" width="9" style="367"/>
    <col min="6140" max="6140" width="44.25" style="367" customWidth="1"/>
    <col min="6141" max="6141" width="19.6333333333333" style="367" customWidth="1"/>
    <col min="6142" max="6142" width="17.6333333333333" style="367" customWidth="1"/>
    <col min="6143" max="6143" width="17.5" style="367" customWidth="1"/>
    <col min="6144" max="6395" width="9" style="367"/>
    <col min="6396" max="6396" width="44.25" style="367" customWidth="1"/>
    <col min="6397" max="6397" width="19.6333333333333" style="367" customWidth="1"/>
    <col min="6398" max="6398" width="17.6333333333333" style="367" customWidth="1"/>
    <col min="6399" max="6399" width="17.5" style="367" customWidth="1"/>
    <col min="6400" max="6651" width="9" style="367"/>
    <col min="6652" max="6652" width="44.25" style="367" customWidth="1"/>
    <col min="6653" max="6653" width="19.6333333333333" style="367" customWidth="1"/>
    <col min="6654" max="6654" width="17.6333333333333" style="367" customWidth="1"/>
    <col min="6655" max="6655" width="17.5" style="367" customWidth="1"/>
    <col min="6656" max="6907" width="9" style="367"/>
    <col min="6908" max="6908" width="44.25" style="367" customWidth="1"/>
    <col min="6909" max="6909" width="19.6333333333333" style="367" customWidth="1"/>
    <col min="6910" max="6910" width="17.6333333333333" style="367" customWidth="1"/>
    <col min="6911" max="6911" width="17.5" style="367" customWidth="1"/>
    <col min="6912" max="7163" width="9" style="367"/>
    <col min="7164" max="7164" width="44.25" style="367" customWidth="1"/>
    <col min="7165" max="7165" width="19.6333333333333" style="367" customWidth="1"/>
    <col min="7166" max="7166" width="17.6333333333333" style="367" customWidth="1"/>
    <col min="7167" max="7167" width="17.5" style="367" customWidth="1"/>
    <col min="7168" max="7419" width="9" style="367"/>
    <col min="7420" max="7420" width="44.25" style="367" customWidth="1"/>
    <col min="7421" max="7421" width="19.6333333333333" style="367" customWidth="1"/>
    <col min="7422" max="7422" width="17.6333333333333" style="367" customWidth="1"/>
    <col min="7423" max="7423" width="17.5" style="367" customWidth="1"/>
    <col min="7424" max="7675" width="9" style="367"/>
    <col min="7676" max="7676" width="44.25" style="367" customWidth="1"/>
    <col min="7677" max="7677" width="19.6333333333333" style="367" customWidth="1"/>
    <col min="7678" max="7678" width="17.6333333333333" style="367" customWidth="1"/>
    <col min="7679" max="7679" width="17.5" style="367" customWidth="1"/>
    <col min="7680" max="7931" width="9" style="367"/>
    <col min="7932" max="7932" width="44.25" style="367" customWidth="1"/>
    <col min="7933" max="7933" width="19.6333333333333" style="367" customWidth="1"/>
    <col min="7934" max="7934" width="17.6333333333333" style="367" customWidth="1"/>
    <col min="7935" max="7935" width="17.5" style="367" customWidth="1"/>
    <col min="7936" max="8187" width="9" style="367"/>
    <col min="8188" max="8188" width="44.25" style="367" customWidth="1"/>
    <col min="8189" max="8189" width="19.6333333333333" style="367" customWidth="1"/>
    <col min="8190" max="8190" width="17.6333333333333" style="367" customWidth="1"/>
    <col min="8191" max="8191" width="17.5" style="367" customWidth="1"/>
    <col min="8192" max="8443" width="9" style="367"/>
    <col min="8444" max="8444" width="44.25" style="367" customWidth="1"/>
    <col min="8445" max="8445" width="19.6333333333333" style="367" customWidth="1"/>
    <col min="8446" max="8446" width="17.6333333333333" style="367" customWidth="1"/>
    <col min="8447" max="8447" width="17.5" style="367" customWidth="1"/>
    <col min="8448" max="8699" width="9" style="367"/>
    <col min="8700" max="8700" width="44.25" style="367" customWidth="1"/>
    <col min="8701" max="8701" width="19.6333333333333" style="367" customWidth="1"/>
    <col min="8702" max="8702" width="17.6333333333333" style="367" customWidth="1"/>
    <col min="8703" max="8703" width="17.5" style="367" customWidth="1"/>
    <col min="8704" max="8955" width="9" style="367"/>
    <col min="8956" max="8956" width="44.25" style="367" customWidth="1"/>
    <col min="8957" max="8957" width="19.6333333333333" style="367" customWidth="1"/>
    <col min="8958" max="8958" width="17.6333333333333" style="367" customWidth="1"/>
    <col min="8959" max="8959" width="17.5" style="367" customWidth="1"/>
    <col min="8960" max="9211" width="9" style="367"/>
    <col min="9212" max="9212" width="44.25" style="367" customWidth="1"/>
    <col min="9213" max="9213" width="19.6333333333333" style="367" customWidth="1"/>
    <col min="9214" max="9214" width="17.6333333333333" style="367" customWidth="1"/>
    <col min="9215" max="9215" width="17.5" style="367" customWidth="1"/>
    <col min="9216" max="9467" width="9" style="367"/>
    <col min="9468" max="9468" width="44.25" style="367" customWidth="1"/>
    <col min="9469" max="9469" width="19.6333333333333" style="367" customWidth="1"/>
    <col min="9470" max="9470" width="17.6333333333333" style="367" customWidth="1"/>
    <col min="9471" max="9471" width="17.5" style="367" customWidth="1"/>
    <col min="9472" max="9723" width="9" style="367"/>
    <col min="9724" max="9724" width="44.25" style="367" customWidth="1"/>
    <col min="9725" max="9725" width="19.6333333333333" style="367" customWidth="1"/>
    <col min="9726" max="9726" width="17.6333333333333" style="367" customWidth="1"/>
    <col min="9727" max="9727" width="17.5" style="367" customWidth="1"/>
    <col min="9728" max="9979" width="9" style="367"/>
    <col min="9980" max="9980" width="44.25" style="367" customWidth="1"/>
    <col min="9981" max="9981" width="19.6333333333333" style="367" customWidth="1"/>
    <col min="9982" max="9982" width="17.6333333333333" style="367" customWidth="1"/>
    <col min="9983" max="9983" width="17.5" style="367" customWidth="1"/>
    <col min="9984" max="10235" width="9" style="367"/>
    <col min="10236" max="10236" width="44.25" style="367" customWidth="1"/>
    <col min="10237" max="10237" width="19.6333333333333" style="367" customWidth="1"/>
    <col min="10238" max="10238" width="17.6333333333333" style="367" customWidth="1"/>
    <col min="10239" max="10239" width="17.5" style="367" customWidth="1"/>
    <col min="10240" max="10491" width="9" style="367"/>
    <col min="10492" max="10492" width="44.25" style="367" customWidth="1"/>
    <col min="10493" max="10493" width="19.6333333333333" style="367" customWidth="1"/>
    <col min="10494" max="10494" width="17.6333333333333" style="367" customWidth="1"/>
    <col min="10495" max="10495" width="17.5" style="367" customWidth="1"/>
    <col min="10496" max="10747" width="9" style="367"/>
    <col min="10748" max="10748" width="44.25" style="367" customWidth="1"/>
    <col min="10749" max="10749" width="19.6333333333333" style="367" customWidth="1"/>
    <col min="10750" max="10750" width="17.6333333333333" style="367" customWidth="1"/>
    <col min="10751" max="10751" width="17.5" style="367" customWidth="1"/>
    <col min="10752" max="11003" width="9" style="367"/>
    <col min="11004" max="11004" width="44.25" style="367" customWidth="1"/>
    <col min="11005" max="11005" width="19.6333333333333" style="367" customWidth="1"/>
    <col min="11006" max="11006" width="17.6333333333333" style="367" customWidth="1"/>
    <col min="11007" max="11007" width="17.5" style="367" customWidth="1"/>
    <col min="11008" max="11259" width="9" style="367"/>
    <col min="11260" max="11260" width="44.25" style="367" customWidth="1"/>
    <col min="11261" max="11261" width="19.6333333333333" style="367" customWidth="1"/>
    <col min="11262" max="11262" width="17.6333333333333" style="367" customWidth="1"/>
    <col min="11263" max="11263" width="17.5" style="367" customWidth="1"/>
    <col min="11264" max="11515" width="9" style="367"/>
    <col min="11516" max="11516" width="44.25" style="367" customWidth="1"/>
    <col min="11517" max="11517" width="19.6333333333333" style="367" customWidth="1"/>
    <col min="11518" max="11518" width="17.6333333333333" style="367" customWidth="1"/>
    <col min="11519" max="11519" width="17.5" style="367" customWidth="1"/>
    <col min="11520" max="11771" width="9" style="367"/>
    <col min="11772" max="11772" width="44.25" style="367" customWidth="1"/>
    <col min="11773" max="11773" width="19.6333333333333" style="367" customWidth="1"/>
    <col min="11774" max="11774" width="17.6333333333333" style="367" customWidth="1"/>
    <col min="11775" max="11775" width="17.5" style="367" customWidth="1"/>
    <col min="11776" max="12027" width="9" style="367"/>
    <col min="12028" max="12028" width="44.25" style="367" customWidth="1"/>
    <col min="12029" max="12029" width="19.6333333333333" style="367" customWidth="1"/>
    <col min="12030" max="12030" width="17.6333333333333" style="367" customWidth="1"/>
    <col min="12031" max="12031" width="17.5" style="367" customWidth="1"/>
    <col min="12032" max="12283" width="9" style="367"/>
    <col min="12284" max="12284" width="44.25" style="367" customWidth="1"/>
    <col min="12285" max="12285" width="19.6333333333333" style="367" customWidth="1"/>
    <col min="12286" max="12286" width="17.6333333333333" style="367" customWidth="1"/>
    <col min="12287" max="12287" width="17.5" style="367" customWidth="1"/>
    <col min="12288" max="12539" width="9" style="367"/>
    <col min="12540" max="12540" width="44.25" style="367" customWidth="1"/>
    <col min="12541" max="12541" width="19.6333333333333" style="367" customWidth="1"/>
    <col min="12542" max="12542" width="17.6333333333333" style="367" customWidth="1"/>
    <col min="12543" max="12543" width="17.5" style="367" customWidth="1"/>
    <col min="12544" max="12795" width="9" style="367"/>
    <col min="12796" max="12796" width="44.25" style="367" customWidth="1"/>
    <col min="12797" max="12797" width="19.6333333333333" style="367" customWidth="1"/>
    <col min="12798" max="12798" width="17.6333333333333" style="367" customWidth="1"/>
    <col min="12799" max="12799" width="17.5" style="367" customWidth="1"/>
    <col min="12800" max="13051" width="9" style="367"/>
    <col min="13052" max="13052" width="44.25" style="367" customWidth="1"/>
    <col min="13053" max="13053" width="19.6333333333333" style="367" customWidth="1"/>
    <col min="13054" max="13054" width="17.6333333333333" style="367" customWidth="1"/>
    <col min="13055" max="13055" width="17.5" style="367" customWidth="1"/>
    <col min="13056" max="13307" width="9" style="367"/>
    <col min="13308" max="13308" width="44.25" style="367" customWidth="1"/>
    <col min="13309" max="13309" width="19.6333333333333" style="367" customWidth="1"/>
    <col min="13310" max="13310" width="17.6333333333333" style="367" customWidth="1"/>
    <col min="13311" max="13311" width="17.5" style="367" customWidth="1"/>
    <col min="13312" max="13563" width="9" style="367"/>
    <col min="13564" max="13564" width="44.25" style="367" customWidth="1"/>
    <col min="13565" max="13565" width="19.6333333333333" style="367" customWidth="1"/>
    <col min="13566" max="13566" width="17.6333333333333" style="367" customWidth="1"/>
    <col min="13567" max="13567" width="17.5" style="367" customWidth="1"/>
    <col min="13568" max="13819" width="9" style="367"/>
    <col min="13820" max="13820" width="44.25" style="367" customWidth="1"/>
    <col min="13821" max="13821" width="19.6333333333333" style="367" customWidth="1"/>
    <col min="13822" max="13822" width="17.6333333333333" style="367" customWidth="1"/>
    <col min="13823" max="13823" width="17.5" style="367" customWidth="1"/>
    <col min="13824" max="14075" width="9" style="367"/>
    <col min="14076" max="14076" width="44.25" style="367" customWidth="1"/>
    <col min="14077" max="14077" width="19.6333333333333" style="367" customWidth="1"/>
    <col min="14078" max="14078" width="17.6333333333333" style="367" customWidth="1"/>
    <col min="14079" max="14079" width="17.5" style="367" customWidth="1"/>
    <col min="14080" max="14331" width="9" style="367"/>
    <col min="14332" max="14332" width="44.25" style="367" customWidth="1"/>
    <col min="14333" max="14333" width="19.6333333333333" style="367" customWidth="1"/>
    <col min="14334" max="14334" width="17.6333333333333" style="367" customWidth="1"/>
    <col min="14335" max="14335" width="17.5" style="367" customWidth="1"/>
    <col min="14336" max="14587" width="9" style="367"/>
    <col min="14588" max="14588" width="44.25" style="367" customWidth="1"/>
    <col min="14589" max="14589" width="19.6333333333333" style="367" customWidth="1"/>
    <col min="14590" max="14590" width="17.6333333333333" style="367" customWidth="1"/>
    <col min="14591" max="14591" width="17.5" style="367" customWidth="1"/>
    <col min="14592" max="14843" width="9" style="367"/>
    <col min="14844" max="14844" width="44.25" style="367" customWidth="1"/>
    <col min="14845" max="14845" width="19.6333333333333" style="367" customWidth="1"/>
    <col min="14846" max="14846" width="17.6333333333333" style="367" customWidth="1"/>
    <col min="14847" max="14847" width="17.5" style="367" customWidth="1"/>
    <col min="14848" max="15099" width="9" style="367"/>
    <col min="15100" max="15100" width="44.25" style="367" customWidth="1"/>
    <col min="15101" max="15101" width="19.6333333333333" style="367" customWidth="1"/>
    <col min="15102" max="15102" width="17.6333333333333" style="367" customWidth="1"/>
    <col min="15103" max="15103" width="17.5" style="367" customWidth="1"/>
    <col min="15104" max="15355" width="9" style="367"/>
    <col min="15356" max="15356" width="44.25" style="367" customWidth="1"/>
    <col min="15357" max="15357" width="19.6333333333333" style="367" customWidth="1"/>
    <col min="15358" max="15358" width="17.6333333333333" style="367" customWidth="1"/>
    <col min="15359" max="15359" width="17.5" style="367" customWidth="1"/>
    <col min="15360" max="15611" width="9" style="367"/>
    <col min="15612" max="15612" width="44.25" style="367" customWidth="1"/>
    <col min="15613" max="15613" width="19.6333333333333" style="367" customWidth="1"/>
    <col min="15614" max="15614" width="17.6333333333333" style="367" customWidth="1"/>
    <col min="15615" max="15615" width="17.5" style="367" customWidth="1"/>
    <col min="15616" max="15867" width="9" style="367"/>
    <col min="15868" max="15868" width="44.25" style="367" customWidth="1"/>
    <col min="15869" max="15869" width="19.6333333333333" style="367" customWidth="1"/>
    <col min="15870" max="15870" width="17.6333333333333" style="367" customWidth="1"/>
    <col min="15871" max="15871" width="17.5" style="367" customWidth="1"/>
    <col min="15872" max="16123" width="9" style="367"/>
    <col min="16124" max="16124" width="44.25" style="367" customWidth="1"/>
    <col min="16125" max="16125" width="19.6333333333333" style="367" customWidth="1"/>
    <col min="16126" max="16126" width="17.6333333333333" style="367" customWidth="1"/>
    <col min="16127" max="16127" width="17.5" style="367" customWidth="1"/>
    <col min="16128" max="16384" width="9" style="367"/>
  </cols>
  <sheetData>
    <row r="1" spans="1:240">
      <c r="A1" s="367" t="s">
        <v>0</v>
      </c>
      <c r="B1" s="371"/>
      <c r="C1" s="371"/>
      <c r="D1" s="372"/>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c r="BI1" s="367"/>
      <c r="BJ1" s="367"/>
      <c r="BK1" s="367"/>
      <c r="BL1" s="367"/>
      <c r="BM1" s="367"/>
      <c r="BN1" s="367"/>
      <c r="BO1" s="367"/>
      <c r="BP1" s="367"/>
      <c r="BQ1" s="367"/>
      <c r="BR1" s="367"/>
      <c r="BS1" s="367"/>
      <c r="BT1" s="367"/>
      <c r="BU1" s="367"/>
      <c r="BV1" s="367"/>
      <c r="BW1" s="367"/>
      <c r="BX1" s="367"/>
      <c r="BY1" s="367"/>
      <c r="BZ1" s="367"/>
      <c r="CA1" s="367"/>
      <c r="CB1" s="367"/>
      <c r="CC1" s="367"/>
      <c r="CD1" s="367"/>
      <c r="CE1" s="367"/>
      <c r="CF1" s="367"/>
      <c r="CG1" s="367"/>
      <c r="CH1" s="367"/>
      <c r="CI1" s="367"/>
      <c r="CJ1" s="367"/>
      <c r="CK1" s="367"/>
      <c r="CL1" s="367"/>
      <c r="CM1" s="367"/>
      <c r="CN1" s="367"/>
      <c r="CO1" s="367"/>
      <c r="CP1" s="367"/>
      <c r="CQ1" s="367"/>
      <c r="CR1" s="367"/>
      <c r="CS1" s="367"/>
      <c r="CT1" s="367"/>
      <c r="CU1" s="367"/>
      <c r="CV1" s="367"/>
      <c r="CW1" s="367"/>
      <c r="CX1" s="367"/>
      <c r="CY1" s="367"/>
      <c r="CZ1" s="367"/>
      <c r="DA1" s="367"/>
      <c r="DB1" s="367"/>
      <c r="DC1" s="367"/>
      <c r="DD1" s="367"/>
      <c r="DE1" s="367"/>
      <c r="DF1" s="367"/>
      <c r="DG1" s="367"/>
      <c r="DH1" s="367"/>
      <c r="DI1" s="367"/>
      <c r="DJ1" s="367"/>
      <c r="DK1" s="367"/>
      <c r="DL1" s="367"/>
      <c r="DM1" s="367"/>
      <c r="DN1" s="367"/>
      <c r="DO1" s="367"/>
      <c r="DP1" s="367"/>
      <c r="DQ1" s="367"/>
      <c r="DR1" s="367"/>
      <c r="DS1" s="367"/>
      <c r="DT1" s="367"/>
      <c r="DU1" s="367"/>
      <c r="DV1" s="367"/>
      <c r="DW1" s="367"/>
      <c r="DX1" s="367"/>
      <c r="DY1" s="367"/>
      <c r="DZ1" s="367"/>
      <c r="EA1" s="367"/>
      <c r="EB1" s="367"/>
      <c r="EC1" s="367"/>
      <c r="ED1" s="367"/>
      <c r="EE1" s="367"/>
      <c r="EF1" s="367"/>
      <c r="EG1" s="367"/>
      <c r="EH1" s="367"/>
      <c r="EI1" s="367"/>
      <c r="EJ1" s="367"/>
      <c r="EK1" s="367"/>
      <c r="EL1" s="367"/>
      <c r="EM1" s="367"/>
      <c r="EN1" s="367"/>
      <c r="EO1" s="367"/>
      <c r="EP1" s="367"/>
      <c r="EQ1" s="367"/>
      <c r="ER1" s="367"/>
      <c r="ES1" s="367"/>
      <c r="ET1" s="367"/>
      <c r="EU1" s="367"/>
      <c r="EV1" s="367"/>
      <c r="EW1" s="367"/>
      <c r="EX1" s="367"/>
      <c r="EY1" s="367"/>
      <c r="EZ1" s="367"/>
      <c r="FA1" s="367"/>
      <c r="FB1" s="367"/>
      <c r="FC1" s="367"/>
      <c r="FD1" s="367"/>
      <c r="FE1" s="367"/>
      <c r="FF1" s="367"/>
      <c r="FG1" s="367"/>
      <c r="FH1" s="367"/>
      <c r="FI1" s="367"/>
      <c r="FJ1" s="367"/>
      <c r="FK1" s="367"/>
      <c r="FL1" s="367"/>
      <c r="FM1" s="367"/>
      <c r="FN1" s="367"/>
      <c r="FO1" s="367"/>
      <c r="FP1" s="367"/>
      <c r="FQ1" s="367"/>
      <c r="FR1" s="367"/>
      <c r="FS1" s="367"/>
      <c r="FT1" s="367"/>
      <c r="FU1" s="367"/>
      <c r="FV1" s="367"/>
      <c r="FW1" s="367"/>
      <c r="FX1" s="367"/>
      <c r="FY1" s="367"/>
      <c r="FZ1" s="367"/>
      <c r="GA1" s="367"/>
      <c r="GB1" s="367"/>
      <c r="GC1" s="367"/>
      <c r="GD1" s="367"/>
      <c r="GE1" s="367"/>
      <c r="GF1" s="367"/>
      <c r="GG1" s="367"/>
      <c r="GH1" s="367"/>
      <c r="GI1" s="367"/>
      <c r="GJ1" s="367"/>
      <c r="GK1" s="367"/>
      <c r="GL1" s="367"/>
      <c r="GM1" s="367"/>
      <c r="GN1" s="367"/>
      <c r="GO1" s="367"/>
      <c r="GP1" s="367"/>
      <c r="GQ1" s="367"/>
      <c r="GR1" s="367"/>
      <c r="GS1" s="367"/>
      <c r="GT1" s="367"/>
      <c r="GU1" s="367"/>
      <c r="GV1" s="367"/>
      <c r="GW1" s="367"/>
      <c r="GX1" s="367"/>
      <c r="GY1" s="367"/>
      <c r="GZ1" s="367"/>
      <c r="HA1" s="367"/>
      <c r="HB1" s="367"/>
      <c r="HC1" s="367"/>
      <c r="HD1" s="367"/>
      <c r="HE1" s="367"/>
      <c r="HF1" s="367"/>
      <c r="HG1" s="367"/>
      <c r="HH1" s="367"/>
      <c r="HI1" s="367"/>
      <c r="HJ1" s="367"/>
      <c r="HK1" s="367"/>
      <c r="HL1" s="367"/>
      <c r="HM1" s="367"/>
      <c r="HN1" s="367"/>
      <c r="HO1" s="367"/>
      <c r="HP1" s="367"/>
      <c r="HQ1" s="367"/>
      <c r="HR1" s="367"/>
      <c r="HS1" s="367"/>
      <c r="HT1" s="367"/>
      <c r="HU1" s="367"/>
      <c r="HV1" s="367"/>
      <c r="HW1" s="367"/>
      <c r="HX1" s="367"/>
      <c r="HY1" s="367"/>
      <c r="HZ1" s="367"/>
      <c r="IA1" s="367"/>
      <c r="IB1" s="367"/>
      <c r="IC1" s="367"/>
      <c r="ID1" s="367"/>
      <c r="IE1" s="367"/>
      <c r="IF1" s="367"/>
    </row>
    <row r="2" s="365" customFormat="1" ht="23.1" customHeight="1" spans="1:4">
      <c r="A2" s="373" t="s">
        <v>1</v>
      </c>
      <c r="B2" s="374"/>
      <c r="C2" s="374"/>
      <c r="D2" s="375"/>
    </row>
    <row r="3" s="365" customFormat="1" ht="17.25" customHeight="1" spans="1:4">
      <c r="A3" s="376"/>
      <c r="B3" s="377"/>
      <c r="C3" s="378"/>
      <c r="D3" s="379" t="s">
        <v>2</v>
      </c>
    </row>
    <row r="4" s="366" customFormat="1" ht="38" customHeight="1" spans="1:4">
      <c r="A4" s="380" t="s">
        <v>3</v>
      </c>
      <c r="B4" s="381" t="s">
        <v>4</v>
      </c>
      <c r="C4" s="381" t="s">
        <v>5</v>
      </c>
      <c r="D4" s="382" t="s">
        <v>6</v>
      </c>
    </row>
    <row r="5" s="365" customFormat="1" ht="24" customHeight="1" spans="1:4">
      <c r="A5" s="383" t="s">
        <v>7</v>
      </c>
      <c r="B5" s="384">
        <v>120462</v>
      </c>
      <c r="C5" s="384">
        <v>127700</v>
      </c>
      <c r="D5" s="385">
        <v>0.0600853381149242</v>
      </c>
    </row>
    <row r="6" s="365" customFormat="1" ht="24" customHeight="1" spans="1:4">
      <c r="A6" s="386" t="s">
        <v>8</v>
      </c>
      <c r="B6" s="387">
        <v>32429</v>
      </c>
      <c r="C6" s="387">
        <v>34000</v>
      </c>
      <c r="D6" s="388">
        <v>0.0484442936877487</v>
      </c>
    </row>
    <row r="7" s="365" customFormat="1" ht="24" customHeight="1" spans="1:4">
      <c r="A7" s="386" t="s">
        <v>9</v>
      </c>
      <c r="B7" s="387">
        <v>2440</v>
      </c>
      <c r="C7" s="387">
        <v>2500</v>
      </c>
      <c r="D7" s="388">
        <v>0.0245901639344261</v>
      </c>
    </row>
    <row r="8" s="365" customFormat="1" ht="24" customHeight="1" spans="1:4">
      <c r="A8" s="386" t="s">
        <v>10</v>
      </c>
      <c r="B8" s="387">
        <v>819</v>
      </c>
      <c r="C8" s="387">
        <v>840</v>
      </c>
      <c r="D8" s="388">
        <v>0.0256410256410255</v>
      </c>
    </row>
    <row r="9" s="365" customFormat="1" ht="24" customHeight="1" spans="1:4">
      <c r="A9" s="386" t="s">
        <v>11</v>
      </c>
      <c r="B9" s="387">
        <v>123</v>
      </c>
      <c r="C9" s="387">
        <v>140</v>
      </c>
      <c r="D9" s="388">
        <v>0.138211382113821</v>
      </c>
    </row>
    <row r="10" s="365" customFormat="1" ht="24" customHeight="1" spans="1:4">
      <c r="A10" s="386" t="s">
        <v>12</v>
      </c>
      <c r="B10" s="387">
        <v>3616</v>
      </c>
      <c r="C10" s="387">
        <v>4500</v>
      </c>
      <c r="D10" s="388">
        <v>0.244469026548673</v>
      </c>
    </row>
    <row r="11" s="365" customFormat="1" ht="24" customHeight="1" spans="1:4">
      <c r="A11" s="386" t="s">
        <v>13</v>
      </c>
      <c r="B11" s="387">
        <v>3146</v>
      </c>
      <c r="C11" s="387">
        <v>3500</v>
      </c>
      <c r="D11" s="388">
        <v>0.112523839796567</v>
      </c>
    </row>
    <row r="12" s="365" customFormat="1" ht="24" customHeight="1" spans="1:4">
      <c r="A12" s="386" t="s">
        <v>14</v>
      </c>
      <c r="B12" s="387">
        <v>1138</v>
      </c>
      <c r="C12" s="387">
        <v>1200</v>
      </c>
      <c r="D12" s="388">
        <v>0.0544815465729349</v>
      </c>
    </row>
    <row r="13" s="365" customFormat="1" ht="24" customHeight="1" spans="1:4">
      <c r="A13" s="386" t="s">
        <v>15</v>
      </c>
      <c r="B13" s="387">
        <v>1122</v>
      </c>
      <c r="C13" s="387">
        <v>1650</v>
      </c>
      <c r="D13" s="388">
        <v>0.470588235294118</v>
      </c>
    </row>
    <row r="14" s="365" customFormat="1" ht="24" customHeight="1" spans="1:4">
      <c r="A14" s="386" t="s">
        <v>16</v>
      </c>
      <c r="B14" s="387">
        <v>27738</v>
      </c>
      <c r="C14" s="387">
        <v>30000</v>
      </c>
      <c r="D14" s="388">
        <v>0.0815487778498811</v>
      </c>
    </row>
    <row r="15" s="365" customFormat="1" ht="24" customHeight="1" spans="1:4">
      <c r="A15" s="386" t="s">
        <v>17</v>
      </c>
      <c r="B15" s="387">
        <v>1193</v>
      </c>
      <c r="C15" s="387">
        <v>1250</v>
      </c>
      <c r="D15" s="388">
        <v>0.0477787091366304</v>
      </c>
    </row>
    <row r="16" s="365" customFormat="1" ht="24" customHeight="1" spans="1:4">
      <c r="A16" s="386" t="s">
        <v>18</v>
      </c>
      <c r="B16" s="387">
        <v>8361</v>
      </c>
      <c r="C16" s="387">
        <v>7200</v>
      </c>
      <c r="D16" s="388">
        <v>-0.138858988159311</v>
      </c>
    </row>
    <row r="17" s="365" customFormat="1" ht="24" customHeight="1" spans="1:4">
      <c r="A17" s="386" t="s">
        <v>19</v>
      </c>
      <c r="B17" s="387">
        <v>18263</v>
      </c>
      <c r="C17" s="387">
        <v>17100</v>
      </c>
      <c r="D17" s="388">
        <v>-0.0636806658270821</v>
      </c>
    </row>
    <row r="18" s="365" customFormat="1" ht="24" customHeight="1" spans="1:4">
      <c r="A18" s="386" t="s">
        <v>20</v>
      </c>
      <c r="B18" s="387">
        <v>19919</v>
      </c>
      <c r="C18" s="387">
        <v>23580</v>
      </c>
      <c r="D18" s="388">
        <v>0.183794367187108</v>
      </c>
    </row>
    <row r="19" s="365" customFormat="1" ht="24" customHeight="1" spans="1:4">
      <c r="A19" s="386" t="s">
        <v>21</v>
      </c>
      <c r="B19" s="387">
        <v>155</v>
      </c>
      <c r="C19" s="387">
        <v>240</v>
      </c>
      <c r="D19" s="388">
        <v>0.548387096774194</v>
      </c>
    </row>
    <row r="20" s="365" customFormat="1" ht="24" customHeight="1" spans="1:4">
      <c r="A20" s="386" t="s">
        <v>22</v>
      </c>
      <c r="B20" s="389">
        <v>0</v>
      </c>
      <c r="C20" s="389">
        <v>0</v>
      </c>
      <c r="D20" s="385">
        <v>0</v>
      </c>
    </row>
    <row r="21" s="365" customFormat="1" ht="24" customHeight="1" spans="1:4">
      <c r="A21" s="383" t="s">
        <v>23</v>
      </c>
      <c r="B21" s="390">
        <v>51492</v>
      </c>
      <c r="C21" s="390">
        <v>54500</v>
      </c>
      <c r="D21" s="385">
        <v>0.0584168414510993</v>
      </c>
    </row>
    <row r="22" s="365" customFormat="1" ht="24" customHeight="1" spans="1:4">
      <c r="A22" s="386" t="s">
        <v>24</v>
      </c>
      <c r="B22" s="391">
        <v>6780</v>
      </c>
      <c r="C22" s="391">
        <v>7950</v>
      </c>
      <c r="D22" s="388">
        <v>0.172566371681416</v>
      </c>
    </row>
    <row r="23" s="365" customFormat="1" ht="24" customHeight="1" spans="1:4">
      <c r="A23" s="386" t="s">
        <v>25</v>
      </c>
      <c r="B23" s="389"/>
      <c r="C23" s="389"/>
      <c r="D23" s="388"/>
    </row>
    <row r="24" s="365" customFormat="1" ht="24" customHeight="1" spans="1:4">
      <c r="A24" s="386" t="s">
        <v>26</v>
      </c>
      <c r="B24" s="389">
        <v>2103.3</v>
      </c>
      <c r="C24" s="387">
        <v>2700</v>
      </c>
      <c r="D24" s="388">
        <v>0.283697047496791</v>
      </c>
    </row>
    <row r="25" s="365" customFormat="1" ht="24" customHeight="1" spans="1:4">
      <c r="A25" s="266" t="s">
        <v>27</v>
      </c>
      <c r="B25" s="387">
        <v>1402</v>
      </c>
      <c r="C25" s="387">
        <v>1800</v>
      </c>
      <c r="D25" s="388">
        <v>0.283880171184023</v>
      </c>
    </row>
    <row r="26" s="365" customFormat="1" ht="24" customHeight="1" spans="1:4">
      <c r="A26" s="266" t="s">
        <v>28</v>
      </c>
      <c r="B26" s="387">
        <v>330</v>
      </c>
      <c r="C26" s="387">
        <v>350</v>
      </c>
      <c r="D26" s="388">
        <v>0.0606060606060606</v>
      </c>
    </row>
    <row r="27" s="365" customFormat="1" ht="24" customHeight="1" spans="1:4">
      <c r="A27" s="266" t="s">
        <v>29</v>
      </c>
      <c r="B27" s="389">
        <v>2304.8</v>
      </c>
      <c r="C27" s="387">
        <v>2400</v>
      </c>
      <c r="D27" s="388">
        <v>0.0413051023950017</v>
      </c>
    </row>
    <row r="28" s="365" customFormat="1" ht="24" customHeight="1" spans="1:4">
      <c r="A28" s="266" t="s">
        <v>30</v>
      </c>
      <c r="B28" s="389">
        <v>639.7</v>
      </c>
      <c r="C28" s="387">
        <v>700</v>
      </c>
      <c r="D28" s="388">
        <v>0.0942629357511333</v>
      </c>
    </row>
    <row r="29" s="365" customFormat="1" ht="24" customHeight="1" spans="1:4">
      <c r="A29" s="266" t="s">
        <v>31</v>
      </c>
      <c r="B29" s="389"/>
      <c r="C29" s="389"/>
      <c r="D29" s="388">
        <v>0</v>
      </c>
    </row>
    <row r="30" s="365" customFormat="1" ht="24" customHeight="1" spans="1:4">
      <c r="A30" s="266" t="s">
        <v>32</v>
      </c>
      <c r="B30" s="389"/>
      <c r="C30" s="389"/>
      <c r="D30" s="388">
        <v>0</v>
      </c>
    </row>
    <row r="31" s="365" customFormat="1" ht="24" customHeight="1" spans="1:4">
      <c r="A31" s="266" t="s">
        <v>33</v>
      </c>
      <c r="B31" s="389"/>
      <c r="C31" s="389"/>
      <c r="D31" s="388">
        <v>0</v>
      </c>
    </row>
    <row r="32" s="365" customFormat="1" ht="24" customHeight="1" spans="1:4">
      <c r="A32" s="266" t="s">
        <v>34</v>
      </c>
      <c r="B32" s="389">
        <v>8428</v>
      </c>
      <c r="C32" s="389">
        <v>9000</v>
      </c>
      <c r="D32" s="388">
        <v>0.0678690080683435</v>
      </c>
    </row>
    <row r="33" s="365" customFormat="1" ht="24" customHeight="1" spans="1:4">
      <c r="A33" s="266" t="s">
        <v>35</v>
      </c>
      <c r="B33" s="389">
        <v>16090</v>
      </c>
      <c r="C33" s="389">
        <v>17000</v>
      </c>
      <c r="D33" s="388">
        <v>0.0565568676196395</v>
      </c>
    </row>
    <row r="34" s="365" customFormat="1" ht="24" customHeight="1" spans="1:4">
      <c r="A34" s="266" t="s">
        <v>36</v>
      </c>
      <c r="B34" s="389">
        <v>16698</v>
      </c>
      <c r="C34" s="389">
        <v>17000</v>
      </c>
      <c r="D34" s="388">
        <v>0.0180859983231525</v>
      </c>
    </row>
    <row r="35" s="365" customFormat="1" ht="24" customHeight="1" spans="1:4">
      <c r="A35" s="266" t="s">
        <v>37</v>
      </c>
      <c r="B35" s="389">
        <v>80</v>
      </c>
      <c r="C35" s="389">
        <v>0</v>
      </c>
      <c r="D35" s="388">
        <v>-1</v>
      </c>
    </row>
    <row r="36" s="365" customFormat="1" ht="24" customHeight="1" spans="1:4">
      <c r="A36" s="266" t="s">
        <v>38</v>
      </c>
      <c r="B36" s="389">
        <v>3416</v>
      </c>
      <c r="C36" s="389">
        <v>3550</v>
      </c>
      <c r="D36" s="388">
        <v>0.0392271662763466</v>
      </c>
    </row>
    <row r="37" s="367" customFormat="1" ht="26.1" customHeight="1" spans="1:4">
      <c r="A37" s="392" t="s">
        <v>39</v>
      </c>
      <c r="B37" s="392">
        <v>144362</v>
      </c>
      <c r="C37" s="392">
        <f>C5+C21</f>
        <v>182200</v>
      </c>
      <c r="D37" s="393">
        <v>0.0799987386876044</v>
      </c>
    </row>
    <row r="38" s="367" customFormat="1" ht="26.1" customHeight="1" spans="1:4">
      <c r="A38" s="394" t="s">
        <v>40</v>
      </c>
      <c r="B38" s="395">
        <v>389182</v>
      </c>
      <c r="C38" s="395">
        <f>SUM(C39:C43)</f>
        <v>422042</v>
      </c>
      <c r="D38" s="393">
        <v>0.0384979519999209</v>
      </c>
    </row>
    <row r="39" s="367" customFormat="1" ht="26.1" customHeight="1" spans="1:4">
      <c r="A39" s="396" t="s">
        <v>41</v>
      </c>
      <c r="B39" s="397">
        <v>8523</v>
      </c>
      <c r="C39" s="398">
        <v>8561</v>
      </c>
      <c r="D39" s="388">
        <f t="shared" ref="D39:D41" si="0">IFERROR(C39/B39-1,0)</f>
        <v>0.00445852399389879</v>
      </c>
    </row>
    <row r="40" s="367" customFormat="1" ht="26.1" customHeight="1" spans="1:4">
      <c r="A40" s="396" t="s">
        <v>42</v>
      </c>
      <c r="B40" s="397">
        <v>308126</v>
      </c>
      <c r="C40" s="398">
        <v>329954</v>
      </c>
      <c r="D40" s="388">
        <f t="shared" si="0"/>
        <v>0.0708411493999208</v>
      </c>
    </row>
    <row r="41" s="367" customFormat="1" ht="26.1" customHeight="1" spans="1:4">
      <c r="A41" s="396" t="s">
        <v>43</v>
      </c>
      <c r="B41" s="397">
        <v>27533</v>
      </c>
      <c r="C41" s="398">
        <v>28000</v>
      </c>
      <c r="D41" s="388">
        <f t="shared" si="0"/>
        <v>0.0169614644245089</v>
      </c>
    </row>
    <row r="42" s="367" customFormat="1" ht="26.1" customHeight="1" spans="1:4">
      <c r="A42" s="396" t="s">
        <v>44</v>
      </c>
      <c r="B42" s="397">
        <v>0</v>
      </c>
      <c r="C42" s="398">
        <v>0</v>
      </c>
      <c r="D42" s="393"/>
    </row>
    <row r="43" s="367" customFormat="1" ht="26.1" customHeight="1" spans="1:4">
      <c r="A43" s="396" t="s">
        <v>45</v>
      </c>
      <c r="B43" s="397">
        <v>45000</v>
      </c>
      <c r="C43" s="398">
        <v>55527</v>
      </c>
      <c r="D43" s="388">
        <f>IFERROR(C43/B43-1,0)</f>
        <v>0.233933333333333</v>
      </c>
    </row>
    <row r="44" s="367" customFormat="1" ht="26.1" customHeight="1" spans="1:4">
      <c r="A44" s="392" t="s">
        <v>46</v>
      </c>
      <c r="B44" s="392">
        <v>610844</v>
      </c>
      <c r="C44" s="392">
        <f>C38+C37</f>
        <v>604242</v>
      </c>
      <c r="D44" s="388">
        <f>IFERROR(C44/B44-1,0)</f>
        <v>-0.0108079968044215</v>
      </c>
    </row>
  </sheetData>
  <mergeCells count="1">
    <mergeCell ref="A2:D2"/>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Z8"/>
  <sheetViews>
    <sheetView workbookViewId="0">
      <selection activeCell="J30" sqref="J30"/>
    </sheetView>
  </sheetViews>
  <sheetFormatPr defaultColWidth="6.75" defaultRowHeight="11.25" outlineLevelRow="7"/>
  <cols>
    <col min="1" max="1" width="36.5" style="207" customWidth="1"/>
    <col min="2" max="10" width="12" style="207" customWidth="1"/>
    <col min="11" max="13" width="9" style="207" customWidth="1"/>
    <col min="14" max="14" width="5.63333333333333" style="207" customWidth="1"/>
    <col min="15" max="15" width="0.75" style="207" customWidth="1"/>
    <col min="16" max="16" width="10.1333333333333" style="207" customWidth="1"/>
    <col min="17" max="17" width="5.88333333333333" style="207" customWidth="1"/>
    <col min="18" max="16384" width="6.75" style="207"/>
  </cols>
  <sheetData>
    <row r="1" ht="19.5" customHeight="1" spans="1:10">
      <c r="A1" s="161" t="s">
        <v>1266</v>
      </c>
      <c r="B1" s="161"/>
      <c r="C1" s="161"/>
      <c r="D1" s="161"/>
      <c r="E1" s="161"/>
      <c r="F1" s="161"/>
      <c r="G1" s="161"/>
      <c r="H1" s="161"/>
      <c r="I1" s="161"/>
      <c r="J1" s="161"/>
    </row>
    <row r="2" ht="33" customHeight="1" spans="1:260">
      <c r="A2" s="208" t="s">
        <v>1267</v>
      </c>
      <c r="B2" s="208"/>
      <c r="C2" s="208"/>
      <c r="D2" s="208"/>
      <c r="E2" s="208"/>
      <c r="F2" s="208"/>
      <c r="G2" s="208"/>
      <c r="H2" s="208"/>
      <c r="I2" s="208"/>
      <c r="J2" s="208"/>
      <c r="K2" s="219"/>
      <c r="L2" s="219"/>
      <c r="M2" s="219"/>
      <c r="N2" s="219"/>
      <c r="O2" s="219"/>
      <c r="P2" s="219"/>
      <c r="Q2" s="219"/>
      <c r="R2" s="219"/>
      <c r="S2" s="219"/>
      <c r="T2" s="219"/>
      <c r="U2" s="219"/>
      <c r="V2" s="219"/>
      <c r="W2" s="219"/>
      <c r="X2" s="219"/>
      <c r="Y2" s="219"/>
      <c r="Z2" s="219"/>
      <c r="AA2" s="219"/>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c r="ED2" s="219"/>
      <c r="EE2" s="219"/>
      <c r="EF2" s="219"/>
      <c r="EG2" s="219"/>
      <c r="EH2" s="219"/>
      <c r="EI2" s="219"/>
      <c r="EJ2" s="219"/>
      <c r="EK2" s="219"/>
      <c r="EL2" s="219"/>
      <c r="EM2" s="219"/>
      <c r="EN2" s="219"/>
      <c r="EO2" s="219"/>
      <c r="EP2" s="219"/>
      <c r="EQ2" s="219"/>
      <c r="ER2" s="219"/>
      <c r="ES2" s="219"/>
      <c r="ET2" s="219"/>
      <c r="EU2" s="219"/>
      <c r="EV2" s="219"/>
      <c r="EW2" s="219"/>
      <c r="EX2" s="219"/>
      <c r="EY2" s="219"/>
      <c r="EZ2" s="219"/>
      <c r="FA2" s="219"/>
      <c r="FB2" s="219"/>
      <c r="FC2" s="219"/>
      <c r="FD2" s="219"/>
      <c r="FE2" s="219"/>
      <c r="FF2" s="219"/>
      <c r="FG2" s="219"/>
      <c r="FH2" s="219"/>
      <c r="FI2" s="219"/>
      <c r="FJ2" s="219"/>
      <c r="FK2" s="219"/>
      <c r="FL2" s="219"/>
      <c r="FM2" s="219"/>
      <c r="FN2" s="219"/>
      <c r="FO2" s="219"/>
      <c r="FP2" s="219"/>
      <c r="FQ2" s="219"/>
      <c r="FR2" s="219"/>
      <c r="FS2" s="219"/>
      <c r="FT2" s="219"/>
      <c r="FU2" s="219"/>
      <c r="FV2" s="219"/>
      <c r="FW2" s="219"/>
      <c r="FX2" s="219"/>
      <c r="FY2" s="219"/>
      <c r="FZ2" s="219"/>
      <c r="GA2" s="219"/>
      <c r="GB2" s="219"/>
      <c r="GC2" s="219"/>
      <c r="GD2" s="219"/>
      <c r="GE2" s="219"/>
      <c r="GF2" s="219"/>
      <c r="GG2" s="219"/>
      <c r="GH2" s="219"/>
      <c r="GI2" s="219"/>
      <c r="GJ2" s="219"/>
      <c r="GK2" s="219"/>
      <c r="GL2" s="219"/>
      <c r="GM2" s="219"/>
      <c r="GN2" s="219"/>
      <c r="GO2" s="219"/>
      <c r="GP2" s="219"/>
      <c r="GQ2" s="219"/>
      <c r="GR2" s="219"/>
      <c r="GS2" s="219"/>
      <c r="GT2" s="219"/>
      <c r="GU2" s="219"/>
      <c r="GV2" s="219"/>
      <c r="GW2" s="219"/>
      <c r="GX2" s="219"/>
      <c r="GY2" s="219"/>
      <c r="GZ2" s="219"/>
      <c r="HA2" s="219"/>
      <c r="HB2" s="219"/>
      <c r="HC2" s="219"/>
      <c r="HD2" s="219"/>
      <c r="HE2" s="219"/>
      <c r="HF2" s="219"/>
      <c r="HG2" s="219"/>
      <c r="HH2" s="219"/>
      <c r="HI2" s="219"/>
      <c r="HJ2" s="219"/>
      <c r="HK2" s="219"/>
      <c r="HL2" s="219"/>
      <c r="HM2" s="219"/>
      <c r="HN2" s="219"/>
      <c r="HO2" s="219"/>
      <c r="HP2" s="219"/>
      <c r="HQ2" s="219"/>
      <c r="HR2" s="219"/>
      <c r="HS2" s="219"/>
      <c r="HT2" s="219"/>
      <c r="HU2" s="219"/>
      <c r="HV2" s="219"/>
      <c r="HW2" s="219"/>
      <c r="HX2" s="219"/>
      <c r="HY2" s="219"/>
      <c r="HZ2" s="219"/>
      <c r="IA2" s="219"/>
      <c r="IB2" s="219"/>
      <c r="IC2" s="219"/>
      <c r="ID2" s="219"/>
      <c r="IE2" s="219"/>
      <c r="IF2" s="219"/>
      <c r="IG2" s="219"/>
      <c r="IH2" s="219"/>
      <c r="II2" s="219"/>
      <c r="IJ2" s="219"/>
      <c r="IK2" s="219"/>
      <c r="IL2" s="219"/>
      <c r="IM2" s="219"/>
      <c r="IN2" s="219"/>
      <c r="IO2" s="219"/>
      <c r="IP2" s="219"/>
      <c r="IQ2" s="219"/>
      <c r="IR2" s="219"/>
      <c r="IS2" s="219"/>
      <c r="IT2" s="219"/>
      <c r="IU2" s="219"/>
      <c r="IV2" s="219"/>
      <c r="IW2" s="219"/>
      <c r="IX2" s="219"/>
      <c r="IY2" s="219"/>
      <c r="IZ2" s="219"/>
    </row>
    <row r="3" ht="19.5" customHeight="1" spans="1:260">
      <c r="A3" s="209"/>
      <c r="B3" s="210"/>
      <c r="C3" s="210"/>
      <c r="D3" s="210"/>
      <c r="E3" s="210"/>
      <c r="F3" s="210"/>
      <c r="G3" s="210"/>
      <c r="H3" s="210"/>
      <c r="I3" s="210"/>
      <c r="J3" s="220" t="s">
        <v>2</v>
      </c>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c r="CN3" s="221"/>
      <c r="CO3" s="221"/>
      <c r="CP3" s="221"/>
      <c r="CQ3" s="221"/>
      <c r="CR3" s="221"/>
      <c r="CS3" s="221"/>
      <c r="CT3" s="221"/>
      <c r="CU3" s="221"/>
      <c r="CV3" s="221"/>
      <c r="CW3" s="221"/>
      <c r="CX3" s="221"/>
      <c r="CY3" s="221"/>
      <c r="CZ3" s="221"/>
      <c r="DA3" s="221"/>
      <c r="DB3" s="221"/>
      <c r="DC3" s="221"/>
      <c r="DD3" s="221"/>
      <c r="DE3" s="221"/>
      <c r="DF3" s="221"/>
      <c r="DG3" s="221"/>
      <c r="DH3" s="221"/>
      <c r="DI3" s="221"/>
      <c r="DJ3" s="221"/>
      <c r="DK3" s="221"/>
      <c r="DL3" s="221"/>
      <c r="DM3" s="221"/>
      <c r="DN3" s="221"/>
      <c r="DO3" s="221"/>
      <c r="DP3" s="221"/>
      <c r="DQ3" s="221"/>
      <c r="DR3" s="221"/>
      <c r="DS3" s="221"/>
      <c r="DT3" s="221"/>
      <c r="DU3" s="221"/>
      <c r="DV3" s="221"/>
      <c r="DW3" s="221"/>
      <c r="DX3" s="221"/>
      <c r="DY3" s="221"/>
      <c r="DZ3" s="221"/>
      <c r="EA3" s="221"/>
      <c r="EB3" s="221"/>
      <c r="EC3" s="221"/>
      <c r="ED3" s="221"/>
      <c r="EE3" s="221"/>
      <c r="EF3" s="221"/>
      <c r="EG3" s="221"/>
      <c r="EH3" s="221"/>
      <c r="EI3" s="221"/>
      <c r="EJ3" s="221"/>
      <c r="EK3" s="221"/>
      <c r="EL3" s="221"/>
      <c r="EM3" s="221"/>
      <c r="EN3" s="221"/>
      <c r="EO3" s="221"/>
      <c r="EP3" s="221"/>
      <c r="EQ3" s="221"/>
      <c r="ER3" s="221"/>
      <c r="ES3" s="221"/>
      <c r="ET3" s="221"/>
      <c r="EU3" s="221"/>
      <c r="EV3" s="221"/>
      <c r="EW3" s="221"/>
      <c r="EX3" s="221"/>
      <c r="EY3" s="221"/>
      <c r="EZ3" s="221"/>
      <c r="FA3" s="221"/>
      <c r="FB3" s="221"/>
      <c r="FC3" s="221"/>
      <c r="FD3" s="221"/>
      <c r="FE3" s="221"/>
      <c r="FF3" s="221"/>
      <c r="FG3" s="221"/>
      <c r="FH3" s="221"/>
      <c r="FI3" s="221"/>
      <c r="FJ3" s="221"/>
      <c r="FK3" s="221"/>
      <c r="FL3" s="221"/>
      <c r="FM3" s="221"/>
      <c r="FN3" s="221"/>
      <c r="FO3" s="221"/>
      <c r="FP3" s="221"/>
      <c r="FQ3" s="221"/>
      <c r="FR3" s="221"/>
      <c r="FS3" s="221"/>
      <c r="FT3" s="221"/>
      <c r="FU3" s="221"/>
      <c r="FV3" s="221"/>
      <c r="FW3" s="221"/>
      <c r="FX3" s="221"/>
      <c r="FY3" s="221"/>
      <c r="FZ3" s="221"/>
      <c r="GA3" s="221"/>
      <c r="GB3" s="221"/>
      <c r="GC3" s="221"/>
      <c r="GD3" s="221"/>
      <c r="GE3" s="221"/>
      <c r="GF3" s="221"/>
      <c r="GG3" s="221"/>
      <c r="GH3" s="221"/>
      <c r="GI3" s="221"/>
      <c r="GJ3" s="221"/>
      <c r="GK3" s="221"/>
      <c r="GL3" s="221"/>
      <c r="GM3" s="221"/>
      <c r="GN3" s="221"/>
      <c r="GO3" s="221"/>
      <c r="GP3" s="221"/>
      <c r="GQ3" s="221"/>
      <c r="GR3" s="221"/>
      <c r="GS3" s="221"/>
      <c r="GT3" s="221"/>
      <c r="GU3" s="221"/>
      <c r="GV3" s="221"/>
      <c r="GW3" s="221"/>
      <c r="GX3" s="221"/>
      <c r="GY3" s="221"/>
      <c r="GZ3" s="221"/>
      <c r="HA3" s="221"/>
      <c r="HB3" s="221"/>
      <c r="HC3" s="221"/>
      <c r="HD3" s="221"/>
      <c r="HE3" s="221"/>
      <c r="HF3" s="221"/>
      <c r="HG3" s="221"/>
      <c r="HH3" s="221"/>
      <c r="HI3" s="221"/>
      <c r="HJ3" s="221"/>
      <c r="HK3" s="221"/>
      <c r="HL3" s="221"/>
      <c r="HM3" s="221"/>
      <c r="HN3" s="221"/>
      <c r="HO3" s="221"/>
      <c r="HP3" s="221"/>
      <c r="HQ3" s="221"/>
      <c r="HR3" s="221"/>
      <c r="HS3" s="221"/>
      <c r="HT3" s="221"/>
      <c r="HU3" s="221"/>
      <c r="HV3" s="221"/>
      <c r="HW3" s="221"/>
      <c r="HX3" s="221"/>
      <c r="HY3" s="221"/>
      <c r="HZ3" s="221"/>
      <c r="IA3" s="221"/>
      <c r="IB3" s="221"/>
      <c r="IC3" s="221"/>
      <c r="ID3" s="221"/>
      <c r="IE3" s="221"/>
      <c r="IF3" s="221"/>
      <c r="IG3" s="221"/>
      <c r="IH3" s="221"/>
      <c r="II3" s="221"/>
      <c r="IJ3" s="221"/>
      <c r="IK3" s="221"/>
      <c r="IL3" s="221"/>
      <c r="IM3" s="221"/>
      <c r="IN3" s="221"/>
      <c r="IO3" s="221"/>
      <c r="IP3" s="221"/>
      <c r="IQ3" s="221"/>
      <c r="IR3" s="221"/>
      <c r="IS3" s="221"/>
      <c r="IT3" s="221"/>
      <c r="IU3" s="221"/>
      <c r="IV3" s="221"/>
      <c r="IW3" s="221"/>
      <c r="IX3" s="221"/>
      <c r="IY3" s="221"/>
      <c r="IZ3" s="221"/>
    </row>
    <row r="4" ht="36" customHeight="1" spans="1:260">
      <c r="A4" s="211" t="s">
        <v>1268</v>
      </c>
      <c r="B4" s="212" t="s">
        <v>50</v>
      </c>
      <c r="C4" s="213"/>
      <c r="D4" s="214"/>
      <c r="E4" s="212" t="s">
        <v>51</v>
      </c>
      <c r="F4" s="213"/>
      <c r="G4" s="214"/>
      <c r="H4" s="212" t="s">
        <v>1269</v>
      </c>
      <c r="I4" s="213"/>
      <c r="J4" s="214"/>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1"/>
      <c r="AP4" s="221"/>
      <c r="AQ4" s="221"/>
      <c r="AR4" s="221"/>
      <c r="AS4" s="221"/>
      <c r="AT4" s="221"/>
      <c r="AU4" s="221"/>
      <c r="AV4" s="221"/>
      <c r="AW4" s="221"/>
      <c r="AX4" s="221"/>
      <c r="AY4" s="222"/>
      <c r="AZ4" s="221"/>
      <c r="BA4" s="221"/>
      <c r="BB4" s="221"/>
      <c r="BC4" s="221"/>
      <c r="BD4" s="221"/>
      <c r="BE4" s="221"/>
      <c r="BF4" s="221"/>
      <c r="BG4" s="221"/>
      <c r="BH4" s="221"/>
      <c r="BI4" s="221"/>
      <c r="BJ4" s="221"/>
      <c r="BK4" s="221"/>
      <c r="BL4" s="221"/>
      <c r="BM4" s="221"/>
      <c r="BN4" s="221"/>
      <c r="BO4" s="221"/>
      <c r="BP4" s="221"/>
      <c r="BQ4" s="221"/>
      <c r="BR4" s="221"/>
      <c r="BS4" s="221"/>
      <c r="BT4" s="221"/>
      <c r="BU4" s="221"/>
      <c r="BV4" s="221"/>
      <c r="BW4" s="221"/>
      <c r="BX4" s="221"/>
      <c r="BY4" s="221"/>
      <c r="BZ4" s="221"/>
      <c r="CA4" s="221"/>
      <c r="CB4" s="221"/>
      <c r="CC4" s="221"/>
      <c r="CD4" s="221"/>
      <c r="CE4" s="221"/>
      <c r="CF4" s="221"/>
      <c r="CG4" s="221"/>
      <c r="CH4" s="221"/>
      <c r="CI4" s="221"/>
      <c r="CJ4" s="221"/>
      <c r="CK4" s="221"/>
      <c r="CL4" s="221"/>
      <c r="CM4" s="221"/>
      <c r="CN4" s="221"/>
      <c r="CO4" s="221"/>
      <c r="CP4" s="221"/>
      <c r="CQ4" s="221"/>
      <c r="CR4" s="221"/>
      <c r="CS4" s="221"/>
      <c r="CT4" s="221"/>
      <c r="CU4" s="221"/>
      <c r="CV4" s="221"/>
      <c r="CW4" s="221"/>
      <c r="CX4" s="221"/>
      <c r="CY4" s="221"/>
      <c r="CZ4" s="221"/>
      <c r="DA4" s="221"/>
      <c r="DB4" s="221"/>
      <c r="DC4" s="221"/>
      <c r="DD4" s="221"/>
      <c r="DE4" s="221"/>
      <c r="DF4" s="221"/>
      <c r="DG4" s="221"/>
      <c r="DH4" s="221"/>
      <c r="DI4" s="221"/>
      <c r="DJ4" s="221"/>
      <c r="DK4" s="221"/>
      <c r="DL4" s="221"/>
      <c r="DM4" s="221"/>
      <c r="DN4" s="221"/>
      <c r="DO4" s="221"/>
      <c r="DP4" s="221"/>
      <c r="DQ4" s="221"/>
      <c r="DR4" s="221"/>
      <c r="DS4" s="221"/>
      <c r="DT4" s="221"/>
      <c r="DU4" s="221"/>
      <c r="DV4" s="221"/>
      <c r="DW4" s="221"/>
      <c r="DX4" s="221"/>
      <c r="DY4" s="221"/>
      <c r="DZ4" s="221"/>
      <c r="EA4" s="221"/>
      <c r="EB4" s="221"/>
      <c r="EC4" s="221"/>
      <c r="ED4" s="221"/>
      <c r="EE4" s="221"/>
      <c r="EF4" s="221"/>
      <c r="EG4" s="221"/>
      <c r="EH4" s="221"/>
      <c r="EI4" s="221"/>
      <c r="EJ4" s="221"/>
      <c r="EK4" s="221"/>
      <c r="EL4" s="221"/>
      <c r="EM4" s="221"/>
      <c r="EN4" s="221"/>
      <c r="EO4" s="221"/>
      <c r="EP4" s="221"/>
      <c r="EQ4" s="221"/>
      <c r="ER4" s="221"/>
      <c r="ES4" s="221"/>
      <c r="ET4" s="221"/>
      <c r="EU4" s="221"/>
      <c r="EV4" s="221"/>
      <c r="EW4" s="221"/>
      <c r="EX4" s="221"/>
      <c r="EY4" s="221"/>
      <c r="EZ4" s="221"/>
      <c r="FA4" s="221"/>
      <c r="FB4" s="221"/>
      <c r="FC4" s="221"/>
      <c r="FD4" s="221"/>
      <c r="FE4" s="221"/>
      <c r="FF4" s="221"/>
      <c r="FG4" s="221"/>
      <c r="FH4" s="221"/>
      <c r="FI4" s="221"/>
      <c r="FJ4" s="221"/>
      <c r="FK4" s="221"/>
      <c r="FL4" s="221"/>
      <c r="FM4" s="221"/>
      <c r="FN4" s="221"/>
      <c r="FO4" s="221"/>
      <c r="FP4" s="221"/>
      <c r="FQ4" s="221"/>
      <c r="FR4" s="221"/>
      <c r="FS4" s="221"/>
      <c r="FT4" s="221"/>
      <c r="FU4" s="221"/>
      <c r="FV4" s="221"/>
      <c r="FW4" s="221"/>
      <c r="FX4" s="221"/>
      <c r="FY4" s="221"/>
      <c r="FZ4" s="221"/>
      <c r="GA4" s="221"/>
      <c r="GB4" s="221"/>
      <c r="GC4" s="221"/>
      <c r="GD4" s="221"/>
      <c r="GE4" s="221"/>
      <c r="GF4" s="221"/>
      <c r="GG4" s="221"/>
      <c r="GH4" s="221"/>
      <c r="GI4" s="221"/>
      <c r="GJ4" s="221"/>
      <c r="GK4" s="221"/>
      <c r="GL4" s="221"/>
      <c r="GM4" s="221"/>
      <c r="GN4" s="221"/>
      <c r="GO4" s="221"/>
      <c r="GP4" s="221"/>
      <c r="GQ4" s="221"/>
      <c r="GR4" s="221"/>
      <c r="GS4" s="221"/>
      <c r="GT4" s="221"/>
      <c r="GU4" s="221"/>
      <c r="GV4" s="221"/>
      <c r="GW4" s="221"/>
      <c r="GX4" s="221"/>
      <c r="GY4" s="221"/>
      <c r="GZ4" s="221"/>
      <c r="HA4" s="221"/>
      <c r="HB4" s="221"/>
      <c r="HC4" s="221"/>
      <c r="HD4" s="221"/>
      <c r="HE4" s="221"/>
      <c r="HF4" s="221"/>
      <c r="HG4" s="221"/>
      <c r="HH4" s="221"/>
      <c r="HI4" s="221"/>
      <c r="HJ4" s="221"/>
      <c r="HK4" s="221"/>
      <c r="HL4" s="221"/>
      <c r="HM4" s="221"/>
      <c r="HN4" s="221"/>
      <c r="HO4" s="221"/>
      <c r="HP4" s="221"/>
      <c r="HQ4" s="221"/>
      <c r="HR4" s="221"/>
      <c r="HS4" s="221"/>
      <c r="HT4" s="221"/>
      <c r="HU4" s="221"/>
      <c r="HV4" s="221"/>
      <c r="HW4" s="221"/>
      <c r="HX4" s="221"/>
      <c r="HY4" s="221"/>
      <c r="HZ4" s="221"/>
      <c r="IA4" s="221"/>
      <c r="IB4" s="221"/>
      <c r="IC4" s="221"/>
      <c r="ID4" s="221"/>
      <c r="IE4" s="221"/>
      <c r="IF4" s="221"/>
      <c r="IG4" s="221"/>
      <c r="IH4" s="221"/>
      <c r="II4" s="221"/>
      <c r="IJ4" s="221"/>
      <c r="IK4" s="221"/>
      <c r="IL4" s="221"/>
      <c r="IM4" s="221"/>
      <c r="IN4" s="221"/>
      <c r="IO4" s="221"/>
      <c r="IP4" s="221"/>
      <c r="IQ4" s="221"/>
      <c r="IR4" s="221"/>
      <c r="IS4" s="221"/>
      <c r="IT4" s="221"/>
      <c r="IU4" s="221"/>
      <c r="IV4" s="221"/>
      <c r="IW4" s="221"/>
      <c r="IX4" s="221"/>
      <c r="IY4" s="221"/>
      <c r="IZ4" s="221"/>
    </row>
    <row r="5" ht="34.5" customHeight="1" spans="1:260">
      <c r="A5" s="211"/>
      <c r="B5" s="211" t="s">
        <v>1270</v>
      </c>
      <c r="C5" s="211" t="s">
        <v>1271</v>
      </c>
      <c r="D5" s="211" t="s">
        <v>1272</v>
      </c>
      <c r="E5" s="211" t="s">
        <v>1270</v>
      </c>
      <c r="F5" s="211" t="s">
        <v>1271</v>
      </c>
      <c r="G5" s="211" t="s">
        <v>1272</v>
      </c>
      <c r="H5" s="211" t="s">
        <v>1270</v>
      </c>
      <c r="I5" s="211" t="s">
        <v>1271</v>
      </c>
      <c r="J5" s="211" t="s">
        <v>1272</v>
      </c>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221"/>
      <c r="AM5" s="221"/>
      <c r="AN5" s="221"/>
      <c r="AO5" s="221"/>
      <c r="AP5" s="221"/>
      <c r="AQ5" s="221"/>
      <c r="AR5" s="221"/>
      <c r="AS5" s="221"/>
      <c r="AT5" s="221"/>
      <c r="AU5" s="221"/>
      <c r="AV5" s="221"/>
      <c r="AW5" s="221"/>
      <c r="AX5" s="221"/>
      <c r="AY5" s="222"/>
      <c r="AZ5" s="221"/>
      <c r="BA5" s="221"/>
      <c r="BB5" s="221"/>
      <c r="BC5" s="221"/>
      <c r="BD5" s="221"/>
      <c r="BE5" s="221"/>
      <c r="BF5" s="221"/>
      <c r="BG5" s="221"/>
      <c r="BH5" s="221"/>
      <c r="BI5" s="221"/>
      <c r="BJ5" s="221"/>
      <c r="BK5" s="221"/>
      <c r="BL5" s="221"/>
      <c r="BM5" s="221"/>
      <c r="BN5" s="221"/>
      <c r="BO5" s="221"/>
      <c r="BP5" s="221"/>
      <c r="BQ5" s="221"/>
      <c r="BR5" s="221"/>
      <c r="BS5" s="221"/>
      <c r="BT5" s="221"/>
      <c r="BU5" s="221"/>
      <c r="BV5" s="221"/>
      <c r="BW5" s="221"/>
      <c r="BX5" s="221"/>
      <c r="BY5" s="221"/>
      <c r="BZ5" s="221"/>
      <c r="CA5" s="221"/>
      <c r="CB5" s="221"/>
      <c r="CC5" s="221"/>
      <c r="CD5" s="221"/>
      <c r="CE5" s="221"/>
      <c r="CF5" s="221"/>
      <c r="CG5" s="221"/>
      <c r="CH5" s="221"/>
      <c r="CI5" s="221"/>
      <c r="CJ5" s="221"/>
      <c r="CK5" s="221"/>
      <c r="CL5" s="221"/>
      <c r="CM5" s="221"/>
      <c r="CN5" s="221"/>
      <c r="CO5" s="221"/>
      <c r="CP5" s="221"/>
      <c r="CQ5" s="221"/>
      <c r="CR5" s="221"/>
      <c r="CS5" s="221"/>
      <c r="CT5" s="221"/>
      <c r="CU5" s="221"/>
      <c r="CV5" s="221"/>
      <c r="CW5" s="221"/>
      <c r="CX5" s="221"/>
      <c r="CY5" s="221"/>
      <c r="CZ5" s="221"/>
      <c r="DA5" s="221"/>
      <c r="DB5" s="221"/>
      <c r="DC5" s="221"/>
      <c r="DD5" s="221"/>
      <c r="DE5" s="221"/>
      <c r="DF5" s="221"/>
      <c r="DG5" s="221"/>
      <c r="DH5" s="221"/>
      <c r="DI5" s="221"/>
      <c r="DJ5" s="221"/>
      <c r="DK5" s="221"/>
      <c r="DL5" s="221"/>
      <c r="DM5" s="221"/>
      <c r="DN5" s="221"/>
      <c r="DO5" s="221"/>
      <c r="DP5" s="221"/>
      <c r="DQ5" s="221"/>
      <c r="DR5" s="221"/>
      <c r="DS5" s="221"/>
      <c r="DT5" s="221"/>
      <c r="DU5" s="221"/>
      <c r="DV5" s="221"/>
      <c r="DW5" s="221"/>
      <c r="DX5" s="221"/>
      <c r="DY5" s="221"/>
      <c r="DZ5" s="221"/>
      <c r="EA5" s="221"/>
      <c r="EB5" s="221"/>
      <c r="EC5" s="221"/>
      <c r="ED5" s="221"/>
      <c r="EE5" s="221"/>
      <c r="EF5" s="221"/>
      <c r="EG5" s="221"/>
      <c r="EH5" s="221"/>
      <c r="EI5" s="221"/>
      <c r="EJ5" s="221"/>
      <c r="EK5" s="221"/>
      <c r="EL5" s="221"/>
      <c r="EM5" s="221"/>
      <c r="EN5" s="221"/>
      <c r="EO5" s="221"/>
      <c r="EP5" s="221"/>
      <c r="EQ5" s="221"/>
      <c r="ER5" s="221"/>
      <c r="ES5" s="221"/>
      <c r="ET5" s="221"/>
      <c r="EU5" s="221"/>
      <c r="EV5" s="221"/>
      <c r="EW5" s="221"/>
      <c r="EX5" s="221"/>
      <c r="EY5" s="221"/>
      <c r="EZ5" s="221"/>
      <c r="FA5" s="221"/>
      <c r="FB5" s="221"/>
      <c r="FC5" s="221"/>
      <c r="FD5" s="221"/>
      <c r="FE5" s="221"/>
      <c r="FF5" s="221"/>
      <c r="FG5" s="221"/>
      <c r="FH5" s="221"/>
      <c r="FI5" s="221"/>
      <c r="FJ5" s="221"/>
      <c r="FK5" s="221"/>
      <c r="FL5" s="221"/>
      <c r="FM5" s="221"/>
      <c r="FN5" s="221"/>
      <c r="FO5" s="221"/>
      <c r="FP5" s="221"/>
      <c r="FQ5" s="221"/>
      <c r="FR5" s="221"/>
      <c r="FS5" s="221"/>
      <c r="FT5" s="221"/>
      <c r="FU5" s="221"/>
      <c r="FV5" s="221"/>
      <c r="FW5" s="221"/>
      <c r="FX5" s="221"/>
      <c r="FY5" s="221"/>
      <c r="FZ5" s="221"/>
      <c r="GA5" s="221"/>
      <c r="GB5" s="221"/>
      <c r="GC5" s="221"/>
      <c r="GD5" s="221"/>
      <c r="GE5" s="221"/>
      <c r="GF5" s="221"/>
      <c r="GG5" s="221"/>
      <c r="GH5" s="221"/>
      <c r="GI5" s="221"/>
      <c r="GJ5" s="221"/>
      <c r="GK5" s="221"/>
      <c r="GL5" s="221"/>
      <c r="GM5" s="221"/>
      <c r="GN5" s="221"/>
      <c r="GO5" s="221"/>
      <c r="GP5" s="221"/>
      <c r="GQ5" s="221"/>
      <c r="GR5" s="221"/>
      <c r="GS5" s="221"/>
      <c r="GT5" s="221"/>
      <c r="GU5" s="221"/>
      <c r="GV5" s="221"/>
      <c r="GW5" s="221"/>
      <c r="GX5" s="221"/>
      <c r="GY5" s="221"/>
      <c r="GZ5" s="221"/>
      <c r="HA5" s="221"/>
      <c r="HB5" s="221"/>
      <c r="HC5" s="221"/>
      <c r="HD5" s="221"/>
      <c r="HE5" s="221"/>
      <c r="HF5" s="221"/>
      <c r="HG5" s="221"/>
      <c r="HH5" s="221"/>
      <c r="HI5" s="221"/>
      <c r="HJ5" s="221"/>
      <c r="HK5" s="221"/>
      <c r="HL5" s="221"/>
      <c r="HM5" s="221"/>
      <c r="HN5" s="221"/>
      <c r="HO5" s="221"/>
      <c r="HP5" s="221"/>
      <c r="HQ5" s="221"/>
      <c r="HR5" s="221"/>
      <c r="HS5" s="221"/>
      <c r="HT5" s="221"/>
      <c r="HU5" s="221"/>
      <c r="HV5" s="221"/>
      <c r="HW5" s="221"/>
      <c r="HX5" s="221"/>
      <c r="HY5" s="221"/>
      <c r="HZ5" s="221"/>
      <c r="IA5" s="221"/>
      <c r="IB5" s="221"/>
      <c r="IC5" s="221"/>
      <c r="ID5" s="221"/>
      <c r="IE5" s="221"/>
      <c r="IF5" s="221"/>
      <c r="IG5" s="221"/>
      <c r="IH5" s="221"/>
      <c r="II5" s="221"/>
      <c r="IJ5" s="221"/>
      <c r="IK5" s="221"/>
      <c r="IL5" s="221"/>
      <c r="IM5" s="221"/>
      <c r="IN5" s="221"/>
      <c r="IO5" s="221"/>
      <c r="IP5" s="221"/>
      <c r="IQ5" s="221"/>
      <c r="IR5" s="221"/>
      <c r="IS5" s="221"/>
      <c r="IT5" s="221"/>
      <c r="IU5" s="221"/>
      <c r="IV5" s="221"/>
      <c r="IW5" s="221"/>
      <c r="IX5" s="221"/>
      <c r="IY5" s="221"/>
      <c r="IZ5" s="221"/>
    </row>
    <row r="6" ht="19.5" customHeight="1" spans="1:10">
      <c r="A6" s="215" t="s">
        <v>1273</v>
      </c>
      <c r="B6" s="216"/>
      <c r="C6" s="216"/>
      <c r="D6" s="216"/>
      <c r="E6" s="216"/>
      <c r="F6" s="216"/>
      <c r="G6" s="216"/>
      <c r="H6" s="216"/>
      <c r="I6" s="216"/>
      <c r="J6" s="66"/>
    </row>
    <row r="7" ht="19.5" customHeight="1" spans="1:260">
      <c r="A7" s="211" t="s">
        <v>1274</v>
      </c>
      <c r="B7" s="217"/>
      <c r="C7" s="217"/>
      <c r="D7" s="217"/>
      <c r="E7" s="217"/>
      <c r="F7" s="217"/>
      <c r="G7" s="217"/>
      <c r="H7" s="217"/>
      <c r="I7" s="217"/>
      <c r="J7" s="217"/>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c r="AJ7" s="221"/>
      <c r="AK7" s="221"/>
      <c r="AL7" s="221"/>
      <c r="AM7" s="221"/>
      <c r="AN7" s="221"/>
      <c r="AO7" s="221"/>
      <c r="AP7" s="221"/>
      <c r="AQ7" s="221"/>
      <c r="AR7" s="221"/>
      <c r="AS7" s="221"/>
      <c r="AT7" s="221"/>
      <c r="AU7" s="221"/>
      <c r="AV7" s="221"/>
      <c r="AW7" s="221"/>
      <c r="AX7" s="221"/>
      <c r="AY7" s="222"/>
      <c r="AZ7" s="221"/>
      <c r="BA7" s="221"/>
      <c r="BB7" s="221"/>
      <c r="BC7" s="221"/>
      <c r="BD7" s="221"/>
      <c r="BE7" s="221"/>
      <c r="BF7" s="221"/>
      <c r="BG7" s="221"/>
      <c r="BH7" s="221"/>
      <c r="BI7" s="221"/>
      <c r="BJ7" s="221"/>
      <c r="BK7" s="221"/>
      <c r="BL7" s="221"/>
      <c r="BM7" s="221"/>
      <c r="BN7" s="221"/>
      <c r="BO7" s="221"/>
      <c r="BP7" s="221"/>
      <c r="BQ7" s="221"/>
      <c r="BR7" s="221"/>
      <c r="BS7" s="221"/>
      <c r="BT7" s="221"/>
      <c r="BU7" s="221"/>
      <c r="BV7" s="221"/>
      <c r="BW7" s="221"/>
      <c r="BX7" s="221"/>
      <c r="BY7" s="221"/>
      <c r="BZ7" s="221"/>
      <c r="CA7" s="221"/>
      <c r="CB7" s="221"/>
      <c r="CC7" s="221"/>
      <c r="CD7" s="221"/>
      <c r="CE7" s="221"/>
      <c r="CF7" s="221"/>
      <c r="CG7" s="221"/>
      <c r="CH7" s="221"/>
      <c r="CI7" s="221"/>
      <c r="CJ7" s="221"/>
      <c r="CK7" s="221"/>
      <c r="CL7" s="221"/>
      <c r="CM7" s="221"/>
      <c r="CN7" s="221"/>
      <c r="CO7" s="221"/>
      <c r="CP7" s="221"/>
      <c r="CQ7" s="221"/>
      <c r="CR7" s="221"/>
      <c r="CS7" s="221"/>
      <c r="CT7" s="221"/>
      <c r="CU7" s="221"/>
      <c r="CV7" s="221"/>
      <c r="CW7" s="221"/>
      <c r="CX7" s="221"/>
      <c r="CY7" s="221"/>
      <c r="CZ7" s="221"/>
      <c r="DA7" s="221"/>
      <c r="DB7" s="221"/>
      <c r="DC7" s="221"/>
      <c r="DD7" s="221"/>
      <c r="DE7" s="221"/>
      <c r="DF7" s="221"/>
      <c r="DG7" s="221"/>
      <c r="DH7" s="221"/>
      <c r="DI7" s="221"/>
      <c r="DJ7" s="221"/>
      <c r="DK7" s="221"/>
      <c r="DL7" s="221"/>
      <c r="DM7" s="221"/>
      <c r="DN7" s="221"/>
      <c r="DO7" s="221"/>
      <c r="DP7" s="221"/>
      <c r="DQ7" s="221"/>
      <c r="DR7" s="221"/>
      <c r="DS7" s="221"/>
      <c r="DT7" s="221"/>
      <c r="DU7" s="221"/>
      <c r="DV7" s="221"/>
      <c r="DW7" s="221"/>
      <c r="DX7" s="221"/>
      <c r="DY7" s="221"/>
      <c r="DZ7" s="221"/>
      <c r="EA7" s="221"/>
      <c r="EB7" s="221"/>
      <c r="EC7" s="221"/>
      <c r="ED7" s="221"/>
      <c r="EE7" s="221"/>
      <c r="EF7" s="221"/>
      <c r="EG7" s="221"/>
      <c r="EH7" s="221"/>
      <c r="EI7" s="221"/>
      <c r="EJ7" s="221"/>
      <c r="EK7" s="221"/>
      <c r="EL7" s="221"/>
      <c r="EM7" s="221"/>
      <c r="EN7" s="221"/>
      <c r="EO7" s="221"/>
      <c r="EP7" s="221"/>
      <c r="EQ7" s="221"/>
      <c r="ER7" s="221"/>
      <c r="ES7" s="221"/>
      <c r="ET7" s="221"/>
      <c r="EU7" s="221"/>
      <c r="EV7" s="221"/>
      <c r="EW7" s="221"/>
      <c r="EX7" s="221"/>
      <c r="EY7" s="221"/>
      <c r="EZ7" s="221"/>
      <c r="FA7" s="221"/>
      <c r="FB7" s="221"/>
      <c r="FC7" s="221"/>
      <c r="FD7" s="221"/>
      <c r="FE7" s="221"/>
      <c r="FF7" s="221"/>
      <c r="FG7" s="221"/>
      <c r="FH7" s="221"/>
      <c r="FI7" s="221"/>
      <c r="FJ7" s="221"/>
      <c r="FK7" s="221"/>
      <c r="FL7" s="221"/>
      <c r="FM7" s="221"/>
      <c r="FN7" s="221"/>
      <c r="FO7" s="221"/>
      <c r="FP7" s="221"/>
      <c r="FQ7" s="221"/>
      <c r="FR7" s="221"/>
      <c r="FS7" s="221"/>
      <c r="FT7" s="221"/>
      <c r="FU7" s="221"/>
      <c r="FV7" s="221"/>
      <c r="FW7" s="221"/>
      <c r="FX7" s="221"/>
      <c r="FY7" s="221"/>
      <c r="FZ7" s="221"/>
      <c r="GA7" s="221"/>
      <c r="GB7" s="221"/>
      <c r="GC7" s="221"/>
      <c r="GD7" s="221"/>
      <c r="GE7" s="221"/>
      <c r="GF7" s="221"/>
      <c r="GG7" s="221"/>
      <c r="GH7" s="221"/>
      <c r="GI7" s="221"/>
      <c r="GJ7" s="221"/>
      <c r="GK7" s="221"/>
      <c r="GL7" s="221"/>
      <c r="GM7" s="221"/>
      <c r="GN7" s="221"/>
      <c r="GO7" s="221"/>
      <c r="GP7" s="221"/>
      <c r="GQ7" s="221"/>
      <c r="GR7" s="221"/>
      <c r="GS7" s="221"/>
      <c r="GT7" s="221"/>
      <c r="GU7" s="221"/>
      <c r="GV7" s="221"/>
      <c r="GW7" s="221"/>
      <c r="GX7" s="221"/>
      <c r="GY7" s="221"/>
      <c r="GZ7" s="221"/>
      <c r="HA7" s="221"/>
      <c r="HB7" s="221"/>
      <c r="HC7" s="221"/>
      <c r="HD7" s="221"/>
      <c r="HE7" s="221"/>
      <c r="HF7" s="221"/>
      <c r="HG7" s="221"/>
      <c r="HH7" s="221"/>
      <c r="HI7" s="221"/>
      <c r="HJ7" s="221"/>
      <c r="HK7" s="221"/>
      <c r="HL7" s="221"/>
      <c r="HM7" s="221"/>
      <c r="HN7" s="221"/>
      <c r="HO7" s="221"/>
      <c r="HP7" s="221"/>
      <c r="HQ7" s="221"/>
      <c r="HR7" s="221"/>
      <c r="HS7" s="221"/>
      <c r="HT7" s="221"/>
      <c r="HU7" s="221"/>
      <c r="HV7" s="221"/>
      <c r="HW7" s="221"/>
      <c r="HX7" s="221"/>
      <c r="HY7" s="221"/>
      <c r="HZ7" s="221"/>
      <c r="IA7" s="221"/>
      <c r="IB7" s="221"/>
      <c r="IC7" s="221"/>
      <c r="ID7" s="221"/>
      <c r="IE7" s="221"/>
      <c r="IF7" s="221"/>
      <c r="IG7" s="221"/>
      <c r="IH7" s="221"/>
      <c r="II7" s="221"/>
      <c r="IJ7" s="221"/>
      <c r="IK7" s="221"/>
      <c r="IL7" s="221"/>
      <c r="IM7" s="221"/>
      <c r="IN7" s="221"/>
      <c r="IO7" s="221"/>
      <c r="IP7" s="221"/>
      <c r="IQ7" s="221"/>
      <c r="IR7" s="221"/>
      <c r="IS7" s="221"/>
      <c r="IT7" s="221"/>
      <c r="IU7" s="221"/>
      <c r="IV7" s="221"/>
      <c r="IW7" s="221"/>
      <c r="IX7" s="221"/>
      <c r="IY7" s="221"/>
      <c r="IZ7" s="221"/>
    </row>
    <row r="8" ht="27" customHeight="1" spans="1:10">
      <c r="A8" s="218" t="s">
        <v>1275</v>
      </c>
      <c r="B8" s="218"/>
      <c r="C8" s="218"/>
      <c r="D8" s="218"/>
      <c r="E8" s="218"/>
      <c r="F8" s="218"/>
      <c r="G8" s="218"/>
      <c r="H8" s="218"/>
      <c r="I8" s="218"/>
      <c r="J8" s="218"/>
    </row>
  </sheetData>
  <mergeCells count="6">
    <mergeCell ref="A1:J1"/>
    <mergeCell ref="A2:J2"/>
    <mergeCell ref="B4:D4"/>
    <mergeCell ref="E4:G4"/>
    <mergeCell ref="H4:J4"/>
    <mergeCell ref="A8:J8"/>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
  <sheetViews>
    <sheetView showZeros="0" workbookViewId="0">
      <selection activeCell="G8" sqref="G8"/>
    </sheetView>
  </sheetViews>
  <sheetFormatPr defaultColWidth="7.88333333333333" defaultRowHeight="14.25" outlineLevelCol="4"/>
  <cols>
    <col min="1" max="1" width="42.3833333333333" style="47" customWidth="1"/>
    <col min="2" max="2" width="18.5" style="196" customWidth="1"/>
    <col min="3" max="3" width="16.75" style="196" customWidth="1"/>
    <col min="4" max="240" width="7.88333333333333" style="47"/>
    <col min="241" max="241" width="29.75" style="47" customWidth="1"/>
    <col min="242" max="244" width="12.1333333333333" style="47" customWidth="1"/>
    <col min="245" max="245" width="16.3833333333333" style="47" customWidth="1"/>
    <col min="246" max="249" width="7.88333333333333" style="47"/>
    <col min="250" max="250" width="42.3833333333333" style="47" customWidth="1"/>
    <col min="251" max="251" width="18.5" style="47" customWidth="1"/>
    <col min="252" max="252" width="14.75" style="47" customWidth="1"/>
    <col min="253" max="253" width="14.25" style="47" customWidth="1"/>
    <col min="254" max="496" width="7.88333333333333" style="47"/>
    <col min="497" max="497" width="29.75" style="47" customWidth="1"/>
    <col min="498" max="500" width="12.1333333333333" style="47" customWidth="1"/>
    <col min="501" max="501" width="16.3833333333333" style="47" customWidth="1"/>
    <col min="502" max="505" width="7.88333333333333" style="47"/>
    <col min="506" max="506" width="42.3833333333333" style="47" customWidth="1"/>
    <col min="507" max="507" width="18.5" style="47" customWidth="1"/>
    <col min="508" max="508" width="14.75" style="47" customWidth="1"/>
    <col min="509" max="509" width="14.25" style="47" customWidth="1"/>
    <col min="510" max="752" width="7.88333333333333" style="47"/>
    <col min="753" max="753" width="29.75" style="47" customWidth="1"/>
    <col min="754" max="756" width="12.1333333333333" style="47" customWidth="1"/>
    <col min="757" max="757" width="16.3833333333333" style="47" customWidth="1"/>
    <col min="758" max="761" width="7.88333333333333" style="47"/>
    <col min="762" max="762" width="42.3833333333333" style="47" customWidth="1"/>
    <col min="763" max="763" width="18.5" style="47" customWidth="1"/>
    <col min="764" max="764" width="14.75" style="47" customWidth="1"/>
    <col min="765" max="765" width="14.25" style="47" customWidth="1"/>
    <col min="766" max="1008" width="7.88333333333333" style="47"/>
    <col min="1009" max="1009" width="29.75" style="47" customWidth="1"/>
    <col min="1010" max="1012" width="12.1333333333333" style="47" customWidth="1"/>
    <col min="1013" max="1013" width="16.3833333333333" style="47" customWidth="1"/>
    <col min="1014" max="1017" width="7.88333333333333" style="47"/>
    <col min="1018" max="1018" width="42.3833333333333" style="47" customWidth="1"/>
    <col min="1019" max="1019" width="18.5" style="47" customWidth="1"/>
    <col min="1020" max="1020" width="14.75" style="47" customWidth="1"/>
    <col min="1021" max="1021" width="14.25" style="47" customWidth="1"/>
    <col min="1022" max="1264" width="7.88333333333333" style="47"/>
    <col min="1265" max="1265" width="29.75" style="47" customWidth="1"/>
    <col min="1266" max="1268" width="12.1333333333333" style="47" customWidth="1"/>
    <col min="1269" max="1269" width="16.3833333333333" style="47" customWidth="1"/>
    <col min="1270" max="1273" width="7.88333333333333" style="47"/>
    <col min="1274" max="1274" width="42.3833333333333" style="47" customWidth="1"/>
    <col min="1275" max="1275" width="18.5" style="47" customWidth="1"/>
    <col min="1276" max="1276" width="14.75" style="47" customWidth="1"/>
    <col min="1277" max="1277" width="14.25" style="47" customWidth="1"/>
    <col min="1278" max="1520" width="7.88333333333333" style="47"/>
    <col min="1521" max="1521" width="29.75" style="47" customWidth="1"/>
    <col min="1522" max="1524" width="12.1333333333333" style="47" customWidth="1"/>
    <col min="1525" max="1525" width="16.3833333333333" style="47" customWidth="1"/>
    <col min="1526" max="1529" width="7.88333333333333" style="47"/>
    <col min="1530" max="1530" width="42.3833333333333" style="47" customWidth="1"/>
    <col min="1531" max="1531" width="18.5" style="47" customWidth="1"/>
    <col min="1532" max="1532" width="14.75" style="47" customWidth="1"/>
    <col min="1533" max="1533" width="14.25" style="47" customWidth="1"/>
    <col min="1534" max="1776" width="7.88333333333333" style="47"/>
    <col min="1777" max="1777" width="29.75" style="47" customWidth="1"/>
    <col min="1778" max="1780" width="12.1333333333333" style="47" customWidth="1"/>
    <col min="1781" max="1781" width="16.3833333333333" style="47" customWidth="1"/>
    <col min="1782" max="1785" width="7.88333333333333" style="47"/>
    <col min="1786" max="1786" width="42.3833333333333" style="47" customWidth="1"/>
    <col min="1787" max="1787" width="18.5" style="47" customWidth="1"/>
    <col min="1788" max="1788" width="14.75" style="47" customWidth="1"/>
    <col min="1789" max="1789" width="14.25" style="47" customWidth="1"/>
    <col min="1790" max="2032" width="7.88333333333333" style="47"/>
    <col min="2033" max="2033" width="29.75" style="47" customWidth="1"/>
    <col min="2034" max="2036" width="12.1333333333333" style="47" customWidth="1"/>
    <col min="2037" max="2037" width="16.3833333333333" style="47" customWidth="1"/>
    <col min="2038" max="2041" width="7.88333333333333" style="47"/>
    <col min="2042" max="2042" width="42.3833333333333" style="47" customWidth="1"/>
    <col min="2043" max="2043" width="18.5" style="47" customWidth="1"/>
    <col min="2044" max="2044" width="14.75" style="47" customWidth="1"/>
    <col min="2045" max="2045" width="14.25" style="47" customWidth="1"/>
    <col min="2046" max="2288" width="7.88333333333333" style="47"/>
    <col min="2289" max="2289" width="29.75" style="47" customWidth="1"/>
    <col min="2290" max="2292" width="12.1333333333333" style="47" customWidth="1"/>
    <col min="2293" max="2293" width="16.3833333333333" style="47" customWidth="1"/>
    <col min="2294" max="2297" width="7.88333333333333" style="47"/>
    <col min="2298" max="2298" width="42.3833333333333" style="47" customWidth="1"/>
    <col min="2299" max="2299" width="18.5" style="47" customWidth="1"/>
    <col min="2300" max="2300" width="14.75" style="47" customWidth="1"/>
    <col min="2301" max="2301" width="14.25" style="47" customWidth="1"/>
    <col min="2302" max="2544" width="7.88333333333333" style="47"/>
    <col min="2545" max="2545" width="29.75" style="47" customWidth="1"/>
    <col min="2546" max="2548" width="12.1333333333333" style="47" customWidth="1"/>
    <col min="2549" max="2549" width="16.3833333333333" style="47" customWidth="1"/>
    <col min="2550" max="2553" width="7.88333333333333" style="47"/>
    <col min="2554" max="2554" width="42.3833333333333" style="47" customWidth="1"/>
    <col min="2555" max="2555" width="18.5" style="47" customWidth="1"/>
    <col min="2556" max="2556" width="14.75" style="47" customWidth="1"/>
    <col min="2557" max="2557" width="14.25" style="47" customWidth="1"/>
    <col min="2558" max="2800" width="7.88333333333333" style="47"/>
    <col min="2801" max="2801" width="29.75" style="47" customWidth="1"/>
    <col min="2802" max="2804" width="12.1333333333333" style="47" customWidth="1"/>
    <col min="2805" max="2805" width="16.3833333333333" style="47" customWidth="1"/>
    <col min="2806" max="2809" width="7.88333333333333" style="47"/>
    <col min="2810" max="2810" width="42.3833333333333" style="47" customWidth="1"/>
    <col min="2811" max="2811" width="18.5" style="47" customWidth="1"/>
    <col min="2812" max="2812" width="14.75" style="47" customWidth="1"/>
    <col min="2813" max="2813" width="14.25" style="47" customWidth="1"/>
    <col min="2814" max="3056" width="7.88333333333333" style="47"/>
    <col min="3057" max="3057" width="29.75" style="47" customWidth="1"/>
    <col min="3058" max="3060" width="12.1333333333333" style="47" customWidth="1"/>
    <col min="3061" max="3061" width="16.3833333333333" style="47" customWidth="1"/>
    <col min="3062" max="3065" width="7.88333333333333" style="47"/>
    <col min="3066" max="3066" width="42.3833333333333" style="47" customWidth="1"/>
    <col min="3067" max="3067" width="18.5" style="47" customWidth="1"/>
    <col min="3068" max="3068" width="14.75" style="47" customWidth="1"/>
    <col min="3069" max="3069" width="14.25" style="47" customWidth="1"/>
    <col min="3070" max="3312" width="7.88333333333333" style="47"/>
    <col min="3313" max="3313" width="29.75" style="47" customWidth="1"/>
    <col min="3314" max="3316" width="12.1333333333333" style="47" customWidth="1"/>
    <col min="3317" max="3317" width="16.3833333333333" style="47" customWidth="1"/>
    <col min="3318" max="3321" width="7.88333333333333" style="47"/>
    <col min="3322" max="3322" width="42.3833333333333" style="47" customWidth="1"/>
    <col min="3323" max="3323" width="18.5" style="47" customWidth="1"/>
    <col min="3324" max="3324" width="14.75" style="47" customWidth="1"/>
    <col min="3325" max="3325" width="14.25" style="47" customWidth="1"/>
    <col min="3326" max="3568" width="7.88333333333333" style="47"/>
    <col min="3569" max="3569" width="29.75" style="47" customWidth="1"/>
    <col min="3570" max="3572" width="12.1333333333333" style="47" customWidth="1"/>
    <col min="3573" max="3573" width="16.3833333333333" style="47" customWidth="1"/>
    <col min="3574" max="3577" width="7.88333333333333" style="47"/>
    <col min="3578" max="3578" width="42.3833333333333" style="47" customWidth="1"/>
    <col min="3579" max="3579" width="18.5" style="47" customWidth="1"/>
    <col min="3580" max="3580" width="14.75" style="47" customWidth="1"/>
    <col min="3581" max="3581" width="14.25" style="47" customWidth="1"/>
    <col min="3582" max="3824" width="7.88333333333333" style="47"/>
    <col min="3825" max="3825" width="29.75" style="47" customWidth="1"/>
    <col min="3826" max="3828" width="12.1333333333333" style="47" customWidth="1"/>
    <col min="3829" max="3829" width="16.3833333333333" style="47" customWidth="1"/>
    <col min="3830" max="3833" width="7.88333333333333" style="47"/>
    <col min="3834" max="3834" width="42.3833333333333" style="47" customWidth="1"/>
    <col min="3835" max="3835" width="18.5" style="47" customWidth="1"/>
    <col min="3836" max="3836" width="14.75" style="47" customWidth="1"/>
    <col min="3837" max="3837" width="14.25" style="47" customWidth="1"/>
    <col min="3838" max="4080" width="7.88333333333333" style="47"/>
    <col min="4081" max="4081" width="29.75" style="47" customWidth="1"/>
    <col min="4082" max="4084" width="12.1333333333333" style="47" customWidth="1"/>
    <col min="4085" max="4085" width="16.3833333333333" style="47" customWidth="1"/>
    <col min="4086" max="4089" width="7.88333333333333" style="47"/>
    <col min="4090" max="4090" width="42.3833333333333" style="47" customWidth="1"/>
    <col min="4091" max="4091" width="18.5" style="47" customWidth="1"/>
    <col min="4092" max="4092" width="14.75" style="47" customWidth="1"/>
    <col min="4093" max="4093" width="14.25" style="47" customWidth="1"/>
    <col min="4094" max="4336" width="7.88333333333333" style="47"/>
    <col min="4337" max="4337" width="29.75" style="47" customWidth="1"/>
    <col min="4338" max="4340" width="12.1333333333333" style="47" customWidth="1"/>
    <col min="4341" max="4341" width="16.3833333333333" style="47" customWidth="1"/>
    <col min="4342" max="4345" width="7.88333333333333" style="47"/>
    <col min="4346" max="4346" width="42.3833333333333" style="47" customWidth="1"/>
    <col min="4347" max="4347" width="18.5" style="47" customWidth="1"/>
    <col min="4348" max="4348" width="14.75" style="47" customWidth="1"/>
    <col min="4349" max="4349" width="14.25" style="47" customWidth="1"/>
    <col min="4350" max="4592" width="7.88333333333333" style="47"/>
    <col min="4593" max="4593" width="29.75" style="47" customWidth="1"/>
    <col min="4594" max="4596" width="12.1333333333333" style="47" customWidth="1"/>
    <col min="4597" max="4597" width="16.3833333333333" style="47" customWidth="1"/>
    <col min="4598" max="4601" width="7.88333333333333" style="47"/>
    <col min="4602" max="4602" width="42.3833333333333" style="47" customWidth="1"/>
    <col min="4603" max="4603" width="18.5" style="47" customWidth="1"/>
    <col min="4604" max="4604" width="14.75" style="47" customWidth="1"/>
    <col min="4605" max="4605" width="14.25" style="47" customWidth="1"/>
    <col min="4606" max="4848" width="7.88333333333333" style="47"/>
    <col min="4849" max="4849" width="29.75" style="47" customWidth="1"/>
    <col min="4850" max="4852" width="12.1333333333333" style="47" customWidth="1"/>
    <col min="4853" max="4853" width="16.3833333333333" style="47" customWidth="1"/>
    <col min="4854" max="4857" width="7.88333333333333" style="47"/>
    <col min="4858" max="4858" width="42.3833333333333" style="47" customWidth="1"/>
    <col min="4859" max="4859" width="18.5" style="47" customWidth="1"/>
    <col min="4860" max="4860" width="14.75" style="47" customWidth="1"/>
    <col min="4861" max="4861" width="14.25" style="47" customWidth="1"/>
    <col min="4862" max="5104" width="7.88333333333333" style="47"/>
    <col min="5105" max="5105" width="29.75" style="47" customWidth="1"/>
    <col min="5106" max="5108" width="12.1333333333333" style="47" customWidth="1"/>
    <col min="5109" max="5109" width="16.3833333333333" style="47" customWidth="1"/>
    <col min="5110" max="5113" width="7.88333333333333" style="47"/>
    <col min="5114" max="5114" width="42.3833333333333" style="47" customWidth="1"/>
    <col min="5115" max="5115" width="18.5" style="47" customWidth="1"/>
    <col min="5116" max="5116" width="14.75" style="47" customWidth="1"/>
    <col min="5117" max="5117" width="14.25" style="47" customWidth="1"/>
    <col min="5118" max="5360" width="7.88333333333333" style="47"/>
    <col min="5361" max="5361" width="29.75" style="47" customWidth="1"/>
    <col min="5362" max="5364" width="12.1333333333333" style="47" customWidth="1"/>
    <col min="5365" max="5365" width="16.3833333333333" style="47" customWidth="1"/>
    <col min="5366" max="5369" width="7.88333333333333" style="47"/>
    <col min="5370" max="5370" width="42.3833333333333" style="47" customWidth="1"/>
    <col min="5371" max="5371" width="18.5" style="47" customWidth="1"/>
    <col min="5372" max="5372" width="14.75" style="47" customWidth="1"/>
    <col min="5373" max="5373" width="14.25" style="47" customWidth="1"/>
    <col min="5374" max="5616" width="7.88333333333333" style="47"/>
    <col min="5617" max="5617" width="29.75" style="47" customWidth="1"/>
    <col min="5618" max="5620" width="12.1333333333333" style="47" customWidth="1"/>
    <col min="5621" max="5621" width="16.3833333333333" style="47" customWidth="1"/>
    <col min="5622" max="5625" width="7.88333333333333" style="47"/>
    <col min="5626" max="5626" width="42.3833333333333" style="47" customWidth="1"/>
    <col min="5627" max="5627" width="18.5" style="47" customWidth="1"/>
    <col min="5628" max="5628" width="14.75" style="47" customWidth="1"/>
    <col min="5629" max="5629" width="14.25" style="47" customWidth="1"/>
    <col min="5630" max="5872" width="7.88333333333333" style="47"/>
    <col min="5873" max="5873" width="29.75" style="47" customWidth="1"/>
    <col min="5874" max="5876" width="12.1333333333333" style="47" customWidth="1"/>
    <col min="5877" max="5877" width="16.3833333333333" style="47" customWidth="1"/>
    <col min="5878" max="5881" width="7.88333333333333" style="47"/>
    <col min="5882" max="5882" width="42.3833333333333" style="47" customWidth="1"/>
    <col min="5883" max="5883" width="18.5" style="47" customWidth="1"/>
    <col min="5884" max="5884" width="14.75" style="47" customWidth="1"/>
    <col min="5885" max="5885" width="14.25" style="47" customWidth="1"/>
    <col min="5886" max="6128" width="7.88333333333333" style="47"/>
    <col min="6129" max="6129" width="29.75" style="47" customWidth="1"/>
    <col min="6130" max="6132" width="12.1333333333333" style="47" customWidth="1"/>
    <col min="6133" max="6133" width="16.3833333333333" style="47" customWidth="1"/>
    <col min="6134" max="6137" width="7.88333333333333" style="47"/>
    <col min="6138" max="6138" width="42.3833333333333" style="47" customWidth="1"/>
    <col min="6139" max="6139" width="18.5" style="47" customWidth="1"/>
    <col min="6140" max="6140" width="14.75" style="47" customWidth="1"/>
    <col min="6141" max="6141" width="14.25" style="47" customWidth="1"/>
    <col min="6142" max="6384" width="7.88333333333333" style="47"/>
    <col min="6385" max="6385" width="29.75" style="47" customWidth="1"/>
    <col min="6386" max="6388" width="12.1333333333333" style="47" customWidth="1"/>
    <col min="6389" max="6389" width="16.3833333333333" style="47" customWidth="1"/>
    <col min="6390" max="6393" width="7.88333333333333" style="47"/>
    <col min="6394" max="6394" width="42.3833333333333" style="47" customWidth="1"/>
    <col min="6395" max="6395" width="18.5" style="47" customWidth="1"/>
    <col min="6396" max="6396" width="14.75" style="47" customWidth="1"/>
    <col min="6397" max="6397" width="14.25" style="47" customWidth="1"/>
    <col min="6398" max="6640" width="7.88333333333333" style="47"/>
    <col min="6641" max="6641" width="29.75" style="47" customWidth="1"/>
    <col min="6642" max="6644" width="12.1333333333333" style="47" customWidth="1"/>
    <col min="6645" max="6645" width="16.3833333333333" style="47" customWidth="1"/>
    <col min="6646" max="6649" width="7.88333333333333" style="47"/>
    <col min="6650" max="6650" width="42.3833333333333" style="47" customWidth="1"/>
    <col min="6651" max="6651" width="18.5" style="47" customWidth="1"/>
    <col min="6652" max="6652" width="14.75" style="47" customWidth="1"/>
    <col min="6653" max="6653" width="14.25" style="47" customWidth="1"/>
    <col min="6654" max="6896" width="7.88333333333333" style="47"/>
    <col min="6897" max="6897" width="29.75" style="47" customWidth="1"/>
    <col min="6898" max="6900" width="12.1333333333333" style="47" customWidth="1"/>
    <col min="6901" max="6901" width="16.3833333333333" style="47" customWidth="1"/>
    <col min="6902" max="6905" width="7.88333333333333" style="47"/>
    <col min="6906" max="6906" width="42.3833333333333" style="47" customWidth="1"/>
    <col min="6907" max="6907" width="18.5" style="47" customWidth="1"/>
    <col min="6908" max="6908" width="14.75" style="47" customWidth="1"/>
    <col min="6909" max="6909" width="14.25" style="47" customWidth="1"/>
    <col min="6910" max="7152" width="7.88333333333333" style="47"/>
    <col min="7153" max="7153" width="29.75" style="47" customWidth="1"/>
    <col min="7154" max="7156" width="12.1333333333333" style="47" customWidth="1"/>
    <col min="7157" max="7157" width="16.3833333333333" style="47" customWidth="1"/>
    <col min="7158" max="7161" width="7.88333333333333" style="47"/>
    <col min="7162" max="7162" width="42.3833333333333" style="47" customWidth="1"/>
    <col min="7163" max="7163" width="18.5" style="47" customWidth="1"/>
    <col min="7164" max="7164" width="14.75" style="47" customWidth="1"/>
    <col min="7165" max="7165" width="14.25" style="47" customWidth="1"/>
    <col min="7166" max="7408" width="7.88333333333333" style="47"/>
    <col min="7409" max="7409" width="29.75" style="47" customWidth="1"/>
    <col min="7410" max="7412" width="12.1333333333333" style="47" customWidth="1"/>
    <col min="7413" max="7413" width="16.3833333333333" style="47" customWidth="1"/>
    <col min="7414" max="7417" width="7.88333333333333" style="47"/>
    <col min="7418" max="7418" width="42.3833333333333" style="47" customWidth="1"/>
    <col min="7419" max="7419" width="18.5" style="47" customWidth="1"/>
    <col min="7420" max="7420" width="14.75" style="47" customWidth="1"/>
    <col min="7421" max="7421" width="14.25" style="47" customWidth="1"/>
    <col min="7422" max="7664" width="7.88333333333333" style="47"/>
    <col min="7665" max="7665" width="29.75" style="47" customWidth="1"/>
    <col min="7666" max="7668" width="12.1333333333333" style="47" customWidth="1"/>
    <col min="7669" max="7669" width="16.3833333333333" style="47" customWidth="1"/>
    <col min="7670" max="7673" width="7.88333333333333" style="47"/>
    <col min="7674" max="7674" width="42.3833333333333" style="47" customWidth="1"/>
    <col min="7675" max="7675" width="18.5" style="47" customWidth="1"/>
    <col min="7676" max="7676" width="14.75" style="47" customWidth="1"/>
    <col min="7677" max="7677" width="14.25" style="47" customWidth="1"/>
    <col min="7678" max="7920" width="7.88333333333333" style="47"/>
    <col min="7921" max="7921" width="29.75" style="47" customWidth="1"/>
    <col min="7922" max="7924" width="12.1333333333333" style="47" customWidth="1"/>
    <col min="7925" max="7925" width="16.3833333333333" style="47" customWidth="1"/>
    <col min="7926" max="7929" width="7.88333333333333" style="47"/>
    <col min="7930" max="7930" width="42.3833333333333" style="47" customWidth="1"/>
    <col min="7931" max="7931" width="18.5" style="47" customWidth="1"/>
    <col min="7932" max="7932" width="14.75" style="47" customWidth="1"/>
    <col min="7933" max="7933" width="14.25" style="47" customWidth="1"/>
    <col min="7934" max="8176" width="7.88333333333333" style="47"/>
    <col min="8177" max="8177" width="29.75" style="47" customWidth="1"/>
    <col min="8178" max="8180" width="12.1333333333333" style="47" customWidth="1"/>
    <col min="8181" max="8181" width="16.3833333333333" style="47" customWidth="1"/>
    <col min="8182" max="8185" width="7.88333333333333" style="47"/>
    <col min="8186" max="8186" width="42.3833333333333" style="47" customWidth="1"/>
    <col min="8187" max="8187" width="18.5" style="47" customWidth="1"/>
    <col min="8188" max="8188" width="14.75" style="47" customWidth="1"/>
    <col min="8189" max="8189" width="14.25" style="47" customWidth="1"/>
    <col min="8190" max="8432" width="7.88333333333333" style="47"/>
    <col min="8433" max="8433" width="29.75" style="47" customWidth="1"/>
    <col min="8434" max="8436" width="12.1333333333333" style="47" customWidth="1"/>
    <col min="8437" max="8437" width="16.3833333333333" style="47" customWidth="1"/>
    <col min="8438" max="8441" width="7.88333333333333" style="47"/>
    <col min="8442" max="8442" width="42.3833333333333" style="47" customWidth="1"/>
    <col min="8443" max="8443" width="18.5" style="47" customWidth="1"/>
    <col min="8444" max="8444" width="14.75" style="47" customWidth="1"/>
    <col min="8445" max="8445" width="14.25" style="47" customWidth="1"/>
    <col min="8446" max="8688" width="7.88333333333333" style="47"/>
    <col min="8689" max="8689" width="29.75" style="47" customWidth="1"/>
    <col min="8690" max="8692" width="12.1333333333333" style="47" customWidth="1"/>
    <col min="8693" max="8693" width="16.3833333333333" style="47" customWidth="1"/>
    <col min="8694" max="8697" width="7.88333333333333" style="47"/>
    <col min="8698" max="8698" width="42.3833333333333" style="47" customWidth="1"/>
    <col min="8699" max="8699" width="18.5" style="47" customWidth="1"/>
    <col min="8700" max="8700" width="14.75" style="47" customWidth="1"/>
    <col min="8701" max="8701" width="14.25" style="47" customWidth="1"/>
    <col min="8702" max="8944" width="7.88333333333333" style="47"/>
    <col min="8945" max="8945" width="29.75" style="47" customWidth="1"/>
    <col min="8946" max="8948" width="12.1333333333333" style="47" customWidth="1"/>
    <col min="8949" max="8949" width="16.3833333333333" style="47" customWidth="1"/>
    <col min="8950" max="8953" width="7.88333333333333" style="47"/>
    <col min="8954" max="8954" width="42.3833333333333" style="47" customWidth="1"/>
    <col min="8955" max="8955" width="18.5" style="47" customWidth="1"/>
    <col min="8956" max="8956" width="14.75" style="47" customWidth="1"/>
    <col min="8957" max="8957" width="14.25" style="47" customWidth="1"/>
    <col min="8958" max="9200" width="7.88333333333333" style="47"/>
    <col min="9201" max="9201" width="29.75" style="47" customWidth="1"/>
    <col min="9202" max="9204" width="12.1333333333333" style="47" customWidth="1"/>
    <col min="9205" max="9205" width="16.3833333333333" style="47" customWidth="1"/>
    <col min="9206" max="9209" width="7.88333333333333" style="47"/>
    <col min="9210" max="9210" width="42.3833333333333" style="47" customWidth="1"/>
    <col min="9211" max="9211" width="18.5" style="47" customWidth="1"/>
    <col min="9212" max="9212" width="14.75" style="47" customWidth="1"/>
    <col min="9213" max="9213" width="14.25" style="47" customWidth="1"/>
    <col min="9214" max="9456" width="7.88333333333333" style="47"/>
    <col min="9457" max="9457" width="29.75" style="47" customWidth="1"/>
    <col min="9458" max="9460" width="12.1333333333333" style="47" customWidth="1"/>
    <col min="9461" max="9461" width="16.3833333333333" style="47" customWidth="1"/>
    <col min="9462" max="9465" width="7.88333333333333" style="47"/>
    <col min="9466" max="9466" width="42.3833333333333" style="47" customWidth="1"/>
    <col min="9467" max="9467" width="18.5" style="47" customWidth="1"/>
    <col min="9468" max="9468" width="14.75" style="47" customWidth="1"/>
    <col min="9469" max="9469" width="14.25" style="47" customWidth="1"/>
    <col min="9470" max="9712" width="7.88333333333333" style="47"/>
    <col min="9713" max="9713" width="29.75" style="47" customWidth="1"/>
    <col min="9714" max="9716" width="12.1333333333333" style="47" customWidth="1"/>
    <col min="9717" max="9717" width="16.3833333333333" style="47" customWidth="1"/>
    <col min="9718" max="9721" width="7.88333333333333" style="47"/>
    <col min="9722" max="9722" width="42.3833333333333" style="47" customWidth="1"/>
    <col min="9723" max="9723" width="18.5" style="47" customWidth="1"/>
    <col min="9724" max="9724" width="14.75" style="47" customWidth="1"/>
    <col min="9725" max="9725" width="14.25" style="47" customWidth="1"/>
    <col min="9726" max="9968" width="7.88333333333333" style="47"/>
    <col min="9969" max="9969" width="29.75" style="47" customWidth="1"/>
    <col min="9970" max="9972" width="12.1333333333333" style="47" customWidth="1"/>
    <col min="9973" max="9973" width="16.3833333333333" style="47" customWidth="1"/>
    <col min="9974" max="9977" width="7.88333333333333" style="47"/>
    <col min="9978" max="9978" width="42.3833333333333" style="47" customWidth="1"/>
    <col min="9979" max="9979" width="18.5" style="47" customWidth="1"/>
    <col min="9980" max="9980" width="14.75" style="47" customWidth="1"/>
    <col min="9981" max="9981" width="14.25" style="47" customWidth="1"/>
    <col min="9982" max="10224" width="7.88333333333333" style="47"/>
    <col min="10225" max="10225" width="29.75" style="47" customWidth="1"/>
    <col min="10226" max="10228" width="12.1333333333333" style="47" customWidth="1"/>
    <col min="10229" max="10229" width="16.3833333333333" style="47" customWidth="1"/>
    <col min="10230" max="10233" width="7.88333333333333" style="47"/>
    <col min="10234" max="10234" width="42.3833333333333" style="47" customWidth="1"/>
    <col min="10235" max="10235" width="18.5" style="47" customWidth="1"/>
    <col min="10236" max="10236" width="14.75" style="47" customWidth="1"/>
    <col min="10237" max="10237" width="14.25" style="47" customWidth="1"/>
    <col min="10238" max="10480" width="7.88333333333333" style="47"/>
    <col min="10481" max="10481" width="29.75" style="47" customWidth="1"/>
    <col min="10482" max="10484" width="12.1333333333333" style="47" customWidth="1"/>
    <col min="10485" max="10485" width="16.3833333333333" style="47" customWidth="1"/>
    <col min="10486" max="10489" width="7.88333333333333" style="47"/>
    <col min="10490" max="10490" width="42.3833333333333" style="47" customWidth="1"/>
    <col min="10491" max="10491" width="18.5" style="47" customWidth="1"/>
    <col min="10492" max="10492" width="14.75" style="47" customWidth="1"/>
    <col min="10493" max="10493" width="14.25" style="47" customWidth="1"/>
    <col min="10494" max="10736" width="7.88333333333333" style="47"/>
    <col min="10737" max="10737" width="29.75" style="47" customWidth="1"/>
    <col min="10738" max="10740" width="12.1333333333333" style="47" customWidth="1"/>
    <col min="10741" max="10741" width="16.3833333333333" style="47" customWidth="1"/>
    <col min="10742" max="10745" width="7.88333333333333" style="47"/>
    <col min="10746" max="10746" width="42.3833333333333" style="47" customWidth="1"/>
    <col min="10747" max="10747" width="18.5" style="47" customWidth="1"/>
    <col min="10748" max="10748" width="14.75" style="47" customWidth="1"/>
    <col min="10749" max="10749" width="14.25" style="47" customWidth="1"/>
    <col min="10750" max="10992" width="7.88333333333333" style="47"/>
    <col min="10993" max="10993" width="29.75" style="47" customWidth="1"/>
    <col min="10994" max="10996" width="12.1333333333333" style="47" customWidth="1"/>
    <col min="10997" max="10997" width="16.3833333333333" style="47" customWidth="1"/>
    <col min="10998" max="11001" width="7.88333333333333" style="47"/>
    <col min="11002" max="11002" width="42.3833333333333" style="47" customWidth="1"/>
    <col min="11003" max="11003" width="18.5" style="47" customWidth="1"/>
    <col min="11004" max="11004" width="14.75" style="47" customWidth="1"/>
    <col min="11005" max="11005" width="14.25" style="47" customWidth="1"/>
    <col min="11006" max="11248" width="7.88333333333333" style="47"/>
    <col min="11249" max="11249" width="29.75" style="47" customWidth="1"/>
    <col min="11250" max="11252" width="12.1333333333333" style="47" customWidth="1"/>
    <col min="11253" max="11253" width="16.3833333333333" style="47" customWidth="1"/>
    <col min="11254" max="11257" width="7.88333333333333" style="47"/>
    <col min="11258" max="11258" width="42.3833333333333" style="47" customWidth="1"/>
    <col min="11259" max="11259" width="18.5" style="47" customWidth="1"/>
    <col min="11260" max="11260" width="14.75" style="47" customWidth="1"/>
    <col min="11261" max="11261" width="14.25" style="47" customWidth="1"/>
    <col min="11262" max="11504" width="7.88333333333333" style="47"/>
    <col min="11505" max="11505" width="29.75" style="47" customWidth="1"/>
    <col min="11506" max="11508" width="12.1333333333333" style="47" customWidth="1"/>
    <col min="11509" max="11509" width="16.3833333333333" style="47" customWidth="1"/>
    <col min="11510" max="11513" width="7.88333333333333" style="47"/>
    <col min="11514" max="11514" width="42.3833333333333" style="47" customWidth="1"/>
    <col min="11515" max="11515" width="18.5" style="47" customWidth="1"/>
    <col min="11516" max="11516" width="14.75" style="47" customWidth="1"/>
    <col min="11517" max="11517" width="14.25" style="47" customWidth="1"/>
    <col min="11518" max="11760" width="7.88333333333333" style="47"/>
    <col min="11761" max="11761" width="29.75" style="47" customWidth="1"/>
    <col min="11762" max="11764" width="12.1333333333333" style="47" customWidth="1"/>
    <col min="11765" max="11765" width="16.3833333333333" style="47" customWidth="1"/>
    <col min="11766" max="11769" width="7.88333333333333" style="47"/>
    <col min="11770" max="11770" width="42.3833333333333" style="47" customWidth="1"/>
    <col min="11771" max="11771" width="18.5" style="47" customWidth="1"/>
    <col min="11772" max="11772" width="14.75" style="47" customWidth="1"/>
    <col min="11773" max="11773" width="14.25" style="47" customWidth="1"/>
    <col min="11774" max="12016" width="7.88333333333333" style="47"/>
    <col min="12017" max="12017" width="29.75" style="47" customWidth="1"/>
    <col min="12018" max="12020" width="12.1333333333333" style="47" customWidth="1"/>
    <col min="12021" max="12021" width="16.3833333333333" style="47" customWidth="1"/>
    <col min="12022" max="12025" width="7.88333333333333" style="47"/>
    <col min="12026" max="12026" width="42.3833333333333" style="47" customWidth="1"/>
    <col min="12027" max="12027" width="18.5" style="47" customWidth="1"/>
    <col min="12028" max="12028" width="14.75" style="47" customWidth="1"/>
    <col min="12029" max="12029" width="14.25" style="47" customWidth="1"/>
    <col min="12030" max="12272" width="7.88333333333333" style="47"/>
    <col min="12273" max="12273" width="29.75" style="47" customWidth="1"/>
    <col min="12274" max="12276" width="12.1333333333333" style="47" customWidth="1"/>
    <col min="12277" max="12277" width="16.3833333333333" style="47" customWidth="1"/>
    <col min="12278" max="12281" width="7.88333333333333" style="47"/>
    <col min="12282" max="12282" width="42.3833333333333" style="47" customWidth="1"/>
    <col min="12283" max="12283" width="18.5" style="47" customWidth="1"/>
    <col min="12284" max="12284" width="14.75" style="47" customWidth="1"/>
    <col min="12285" max="12285" width="14.25" style="47" customWidth="1"/>
    <col min="12286" max="12528" width="7.88333333333333" style="47"/>
    <col min="12529" max="12529" width="29.75" style="47" customWidth="1"/>
    <col min="12530" max="12532" width="12.1333333333333" style="47" customWidth="1"/>
    <col min="12533" max="12533" width="16.3833333333333" style="47" customWidth="1"/>
    <col min="12534" max="12537" width="7.88333333333333" style="47"/>
    <col min="12538" max="12538" width="42.3833333333333" style="47" customWidth="1"/>
    <col min="12539" max="12539" width="18.5" style="47" customWidth="1"/>
    <col min="12540" max="12540" width="14.75" style="47" customWidth="1"/>
    <col min="12541" max="12541" width="14.25" style="47" customWidth="1"/>
    <col min="12542" max="12784" width="7.88333333333333" style="47"/>
    <col min="12785" max="12785" width="29.75" style="47" customWidth="1"/>
    <col min="12786" max="12788" width="12.1333333333333" style="47" customWidth="1"/>
    <col min="12789" max="12789" width="16.3833333333333" style="47" customWidth="1"/>
    <col min="12790" max="12793" width="7.88333333333333" style="47"/>
    <col min="12794" max="12794" width="42.3833333333333" style="47" customWidth="1"/>
    <col min="12795" max="12795" width="18.5" style="47" customWidth="1"/>
    <col min="12796" max="12796" width="14.75" style="47" customWidth="1"/>
    <col min="12797" max="12797" width="14.25" style="47" customWidth="1"/>
    <col min="12798" max="13040" width="7.88333333333333" style="47"/>
    <col min="13041" max="13041" width="29.75" style="47" customWidth="1"/>
    <col min="13042" max="13044" width="12.1333333333333" style="47" customWidth="1"/>
    <col min="13045" max="13045" width="16.3833333333333" style="47" customWidth="1"/>
    <col min="13046" max="13049" width="7.88333333333333" style="47"/>
    <col min="13050" max="13050" width="42.3833333333333" style="47" customWidth="1"/>
    <col min="13051" max="13051" width="18.5" style="47" customWidth="1"/>
    <col min="13052" max="13052" width="14.75" style="47" customWidth="1"/>
    <col min="13053" max="13053" width="14.25" style="47" customWidth="1"/>
    <col min="13054" max="13296" width="7.88333333333333" style="47"/>
    <col min="13297" max="13297" width="29.75" style="47" customWidth="1"/>
    <col min="13298" max="13300" width="12.1333333333333" style="47" customWidth="1"/>
    <col min="13301" max="13301" width="16.3833333333333" style="47" customWidth="1"/>
    <col min="13302" max="13305" width="7.88333333333333" style="47"/>
    <col min="13306" max="13306" width="42.3833333333333" style="47" customWidth="1"/>
    <col min="13307" max="13307" width="18.5" style="47" customWidth="1"/>
    <col min="13308" max="13308" width="14.75" style="47" customWidth="1"/>
    <col min="13309" max="13309" width="14.25" style="47" customWidth="1"/>
    <col min="13310" max="13552" width="7.88333333333333" style="47"/>
    <col min="13553" max="13553" width="29.75" style="47" customWidth="1"/>
    <col min="13554" max="13556" width="12.1333333333333" style="47" customWidth="1"/>
    <col min="13557" max="13557" width="16.3833333333333" style="47" customWidth="1"/>
    <col min="13558" max="13561" width="7.88333333333333" style="47"/>
    <col min="13562" max="13562" width="42.3833333333333" style="47" customWidth="1"/>
    <col min="13563" max="13563" width="18.5" style="47" customWidth="1"/>
    <col min="13564" max="13564" width="14.75" style="47" customWidth="1"/>
    <col min="13565" max="13565" width="14.25" style="47" customWidth="1"/>
    <col min="13566" max="13808" width="7.88333333333333" style="47"/>
    <col min="13809" max="13809" width="29.75" style="47" customWidth="1"/>
    <col min="13810" max="13812" width="12.1333333333333" style="47" customWidth="1"/>
    <col min="13813" max="13813" width="16.3833333333333" style="47" customWidth="1"/>
    <col min="13814" max="13817" width="7.88333333333333" style="47"/>
    <col min="13818" max="13818" width="42.3833333333333" style="47" customWidth="1"/>
    <col min="13819" max="13819" width="18.5" style="47" customWidth="1"/>
    <col min="13820" max="13820" width="14.75" style="47" customWidth="1"/>
    <col min="13821" max="13821" width="14.25" style="47" customWidth="1"/>
    <col min="13822" max="14064" width="7.88333333333333" style="47"/>
    <col min="14065" max="14065" width="29.75" style="47" customWidth="1"/>
    <col min="14066" max="14068" width="12.1333333333333" style="47" customWidth="1"/>
    <col min="14069" max="14069" width="16.3833333333333" style="47" customWidth="1"/>
    <col min="14070" max="14073" width="7.88333333333333" style="47"/>
    <col min="14074" max="14074" width="42.3833333333333" style="47" customWidth="1"/>
    <col min="14075" max="14075" width="18.5" style="47" customWidth="1"/>
    <col min="14076" max="14076" width="14.75" style="47" customWidth="1"/>
    <col min="14077" max="14077" width="14.25" style="47" customWidth="1"/>
    <col min="14078" max="14320" width="7.88333333333333" style="47"/>
    <col min="14321" max="14321" width="29.75" style="47" customWidth="1"/>
    <col min="14322" max="14324" width="12.1333333333333" style="47" customWidth="1"/>
    <col min="14325" max="14325" width="16.3833333333333" style="47" customWidth="1"/>
    <col min="14326" max="14329" width="7.88333333333333" style="47"/>
    <col min="14330" max="14330" width="42.3833333333333" style="47" customWidth="1"/>
    <col min="14331" max="14331" width="18.5" style="47" customWidth="1"/>
    <col min="14332" max="14332" width="14.75" style="47" customWidth="1"/>
    <col min="14333" max="14333" width="14.25" style="47" customWidth="1"/>
    <col min="14334" max="14576" width="7.88333333333333" style="47"/>
    <col min="14577" max="14577" width="29.75" style="47" customWidth="1"/>
    <col min="14578" max="14580" width="12.1333333333333" style="47" customWidth="1"/>
    <col min="14581" max="14581" width="16.3833333333333" style="47" customWidth="1"/>
    <col min="14582" max="14585" width="7.88333333333333" style="47"/>
    <col min="14586" max="14586" width="42.3833333333333" style="47" customWidth="1"/>
    <col min="14587" max="14587" width="18.5" style="47" customWidth="1"/>
    <col min="14588" max="14588" width="14.75" style="47" customWidth="1"/>
    <col min="14589" max="14589" width="14.25" style="47" customWidth="1"/>
    <col min="14590" max="14832" width="7.88333333333333" style="47"/>
    <col min="14833" max="14833" width="29.75" style="47" customWidth="1"/>
    <col min="14834" max="14836" width="12.1333333333333" style="47" customWidth="1"/>
    <col min="14837" max="14837" width="16.3833333333333" style="47" customWidth="1"/>
    <col min="14838" max="14841" width="7.88333333333333" style="47"/>
    <col min="14842" max="14842" width="42.3833333333333" style="47" customWidth="1"/>
    <col min="14843" max="14843" width="18.5" style="47" customWidth="1"/>
    <col min="14844" max="14844" width="14.75" style="47" customWidth="1"/>
    <col min="14845" max="14845" width="14.25" style="47" customWidth="1"/>
    <col min="14846" max="15088" width="7.88333333333333" style="47"/>
    <col min="15089" max="15089" width="29.75" style="47" customWidth="1"/>
    <col min="15090" max="15092" width="12.1333333333333" style="47" customWidth="1"/>
    <col min="15093" max="15093" width="16.3833333333333" style="47" customWidth="1"/>
    <col min="15094" max="15097" width="7.88333333333333" style="47"/>
    <col min="15098" max="15098" width="42.3833333333333" style="47" customWidth="1"/>
    <col min="15099" max="15099" width="18.5" style="47" customWidth="1"/>
    <col min="15100" max="15100" width="14.75" style="47" customWidth="1"/>
    <col min="15101" max="15101" width="14.25" style="47" customWidth="1"/>
    <col min="15102" max="15344" width="7.88333333333333" style="47"/>
    <col min="15345" max="15345" width="29.75" style="47" customWidth="1"/>
    <col min="15346" max="15348" width="12.1333333333333" style="47" customWidth="1"/>
    <col min="15349" max="15349" width="16.3833333333333" style="47" customWidth="1"/>
    <col min="15350" max="15353" width="7.88333333333333" style="47"/>
    <col min="15354" max="15354" width="42.3833333333333" style="47" customWidth="1"/>
    <col min="15355" max="15355" width="18.5" style="47" customWidth="1"/>
    <col min="15356" max="15356" width="14.75" style="47" customWidth="1"/>
    <col min="15357" max="15357" width="14.25" style="47" customWidth="1"/>
    <col min="15358" max="15600" width="7.88333333333333" style="47"/>
    <col min="15601" max="15601" width="29.75" style="47" customWidth="1"/>
    <col min="15602" max="15604" width="12.1333333333333" style="47" customWidth="1"/>
    <col min="15605" max="15605" width="16.3833333333333" style="47" customWidth="1"/>
    <col min="15606" max="15609" width="7.88333333333333" style="47"/>
    <col min="15610" max="15610" width="42.3833333333333" style="47" customWidth="1"/>
    <col min="15611" max="15611" width="18.5" style="47" customWidth="1"/>
    <col min="15612" max="15612" width="14.75" style="47" customWidth="1"/>
    <col min="15613" max="15613" width="14.25" style="47" customWidth="1"/>
    <col min="15614" max="15856" width="7.88333333333333" style="47"/>
    <col min="15857" max="15857" width="29.75" style="47" customWidth="1"/>
    <col min="15858" max="15860" width="12.1333333333333" style="47" customWidth="1"/>
    <col min="15861" max="15861" width="16.3833333333333" style="47" customWidth="1"/>
    <col min="15862" max="15865" width="7.88333333333333" style="47"/>
    <col min="15866" max="15866" width="42.3833333333333" style="47" customWidth="1"/>
    <col min="15867" max="15867" width="18.5" style="47" customWidth="1"/>
    <col min="15868" max="15868" width="14.75" style="47" customWidth="1"/>
    <col min="15869" max="15869" width="14.25" style="47" customWidth="1"/>
    <col min="15870" max="16112" width="7.88333333333333" style="47"/>
    <col min="16113" max="16113" width="29.75" style="47" customWidth="1"/>
    <col min="16114" max="16116" width="12.1333333333333" style="47" customWidth="1"/>
    <col min="16117" max="16117" width="16.3833333333333" style="47" customWidth="1"/>
    <col min="16118" max="16121" width="7.88333333333333" style="47"/>
    <col min="16122" max="16122" width="42.3833333333333" style="47" customWidth="1"/>
    <col min="16123" max="16123" width="18.5" style="47" customWidth="1"/>
    <col min="16124" max="16124" width="14.75" style="47" customWidth="1"/>
    <col min="16125" max="16125" width="14.25" style="47" customWidth="1"/>
    <col min="16126" max="16368" width="7.88333333333333" style="47"/>
    <col min="16369" max="16369" width="29.75" style="47" customWidth="1"/>
    <col min="16370" max="16372" width="12.1333333333333" style="47" customWidth="1"/>
    <col min="16373" max="16373" width="16.3833333333333" style="47" customWidth="1"/>
    <col min="16374" max="16384" width="7.88333333333333" style="47"/>
  </cols>
  <sheetData>
    <row r="1" ht="19.5" customHeight="1" spans="1:3">
      <c r="A1" s="161" t="s">
        <v>1276</v>
      </c>
      <c r="B1" s="161"/>
      <c r="C1" s="161"/>
    </row>
    <row r="2" ht="30.75" customHeight="1" spans="1:3">
      <c r="A2" s="197" t="s">
        <v>1277</v>
      </c>
      <c r="B2" s="197"/>
      <c r="C2" s="197"/>
    </row>
    <row r="3" ht="19.5" customHeight="1" spans="1:3">
      <c r="A3" s="198"/>
      <c r="B3" s="199"/>
      <c r="C3" s="200" t="s">
        <v>2</v>
      </c>
    </row>
    <row r="4" ht="36" customHeight="1" spans="1:4">
      <c r="A4" s="201" t="s">
        <v>1278</v>
      </c>
      <c r="B4" s="169" t="s">
        <v>1279</v>
      </c>
      <c r="C4" s="169" t="s">
        <v>92</v>
      </c>
      <c r="D4" s="202"/>
    </row>
    <row r="5" ht="17.25" customHeight="1" spans="1:5">
      <c r="A5" s="203" t="s">
        <v>1280</v>
      </c>
      <c r="B5" s="204">
        <v>0</v>
      </c>
      <c r="C5" s="204"/>
      <c r="D5" s="205"/>
      <c r="E5" s="205"/>
    </row>
    <row r="6" ht="17.25" customHeight="1" spans="1:5">
      <c r="A6" s="203" t="s">
        <v>1281</v>
      </c>
      <c r="B6" s="204">
        <v>0</v>
      </c>
      <c r="C6" s="204"/>
      <c r="D6" s="205"/>
      <c r="E6" s="205"/>
    </row>
    <row r="7" ht="17.25" customHeight="1" spans="1:5">
      <c r="A7" s="203" t="s">
        <v>1282</v>
      </c>
      <c r="B7" s="204">
        <v>0</v>
      </c>
      <c r="C7" s="204"/>
      <c r="D7" s="205"/>
      <c r="E7" s="205"/>
    </row>
    <row r="8" ht="17.25" customHeight="1" spans="1:5">
      <c r="A8" s="203" t="s">
        <v>1283</v>
      </c>
      <c r="B8" s="204">
        <v>0</v>
      </c>
      <c r="C8" s="204"/>
      <c r="D8" s="205"/>
      <c r="E8" s="205"/>
    </row>
    <row r="9" ht="17.25" customHeight="1" spans="1:5">
      <c r="A9" s="203" t="s">
        <v>1284</v>
      </c>
      <c r="B9" s="204">
        <v>0</v>
      </c>
      <c r="C9" s="204"/>
      <c r="D9" s="205"/>
      <c r="E9" s="205"/>
    </row>
    <row r="10" ht="17.25" customHeight="1" spans="1:5">
      <c r="A10" s="203" t="s">
        <v>1285</v>
      </c>
      <c r="B10" s="204">
        <v>0</v>
      </c>
      <c r="C10" s="204"/>
      <c r="D10" s="205"/>
      <c r="E10" s="205"/>
    </row>
    <row r="11" ht="17.25" customHeight="1" spans="1:5">
      <c r="A11" s="203" t="s">
        <v>1286</v>
      </c>
      <c r="B11" s="171">
        <f>163000-1503</f>
        <v>161497</v>
      </c>
      <c r="C11" s="171">
        <v>195685.459268</v>
      </c>
      <c r="D11" s="205"/>
      <c r="E11" s="205"/>
    </row>
    <row r="12" ht="17.25" customHeight="1" spans="1:5">
      <c r="A12" s="203" t="s">
        <v>1287</v>
      </c>
      <c r="B12" s="204"/>
      <c r="C12" s="204"/>
      <c r="D12" s="205"/>
      <c r="E12" s="205"/>
    </row>
    <row r="13" ht="17.25" customHeight="1" spans="1:5">
      <c r="A13" s="203" t="s">
        <v>1288</v>
      </c>
      <c r="B13" s="204"/>
      <c r="C13" s="204"/>
      <c r="D13" s="205"/>
      <c r="E13" s="205"/>
    </row>
    <row r="14" ht="17.25" customHeight="1" spans="1:5">
      <c r="A14" s="203" t="s">
        <v>1289</v>
      </c>
      <c r="B14" s="171">
        <v>3900</v>
      </c>
      <c r="C14" s="171">
        <v>3915.086267</v>
      </c>
      <c r="D14" s="205"/>
      <c r="E14" s="205"/>
    </row>
    <row r="15" ht="17.25" customHeight="1" spans="1:5">
      <c r="A15" s="203" t="s">
        <v>1290</v>
      </c>
      <c r="B15" s="171">
        <v>1000</v>
      </c>
      <c r="C15" s="171">
        <v>1043.146017</v>
      </c>
      <c r="D15" s="205"/>
      <c r="E15" s="205"/>
    </row>
    <row r="16" ht="17.25" customHeight="1" spans="1:5">
      <c r="A16" s="203" t="s">
        <v>1291</v>
      </c>
      <c r="B16" s="204"/>
      <c r="C16" s="204"/>
      <c r="D16" s="205"/>
      <c r="E16" s="205"/>
    </row>
    <row r="17" ht="17.25" customHeight="1" spans="1:5">
      <c r="A17" s="203" t="s">
        <v>1292</v>
      </c>
      <c r="B17" s="204"/>
      <c r="C17" s="204"/>
      <c r="D17" s="205"/>
      <c r="E17" s="205"/>
    </row>
    <row r="18" ht="17.25" customHeight="1" spans="1:5">
      <c r="A18" s="203" t="s">
        <v>1293</v>
      </c>
      <c r="B18" s="204"/>
      <c r="C18" s="204"/>
      <c r="D18" s="205"/>
      <c r="E18" s="205"/>
    </row>
    <row r="19" ht="17.25" customHeight="1" spans="1:5">
      <c r="A19" s="203" t="s">
        <v>1294</v>
      </c>
      <c r="B19" s="204"/>
      <c r="C19" s="204"/>
      <c r="D19" s="205"/>
      <c r="E19" s="205"/>
    </row>
    <row r="20" ht="17.25" customHeight="1" spans="1:5">
      <c r="A20" s="203" t="s">
        <v>1295</v>
      </c>
      <c r="B20" s="204"/>
      <c r="C20" s="204"/>
      <c r="D20" s="205"/>
      <c r="E20" s="205"/>
    </row>
    <row r="21" ht="17.25" customHeight="1" spans="1:5">
      <c r="A21" s="203" t="s">
        <v>1296</v>
      </c>
      <c r="B21" s="204"/>
      <c r="C21" s="204"/>
      <c r="D21" s="205"/>
      <c r="E21" s="205"/>
    </row>
    <row r="22" ht="17.25" customHeight="1" spans="1:5">
      <c r="A22" s="203" t="s">
        <v>1297</v>
      </c>
      <c r="B22" s="204"/>
      <c r="C22" s="204"/>
      <c r="D22" s="205"/>
      <c r="E22" s="205"/>
    </row>
    <row r="23" ht="17.25" customHeight="1" spans="1:5">
      <c r="A23" s="203" t="s">
        <v>1298</v>
      </c>
      <c r="B23" s="204"/>
      <c r="C23" s="204"/>
      <c r="D23" s="205"/>
      <c r="E23" s="205"/>
    </row>
    <row r="24" ht="17.25" customHeight="1" spans="1:5">
      <c r="A24" s="203" t="s">
        <v>1299</v>
      </c>
      <c r="B24" s="204"/>
      <c r="C24" s="204"/>
      <c r="D24" s="205"/>
      <c r="E24" s="205"/>
    </row>
    <row r="25" ht="17.25" customHeight="1" spans="1:5">
      <c r="A25" s="203" t="s">
        <v>1300</v>
      </c>
      <c r="B25" s="204"/>
      <c r="C25" s="204"/>
      <c r="D25" s="205"/>
      <c r="E25" s="205"/>
    </row>
    <row r="26" ht="17.25" customHeight="1" spans="1:5">
      <c r="A26" s="203" t="s">
        <v>1301</v>
      </c>
      <c r="B26" s="204"/>
      <c r="C26" s="204"/>
      <c r="D26" s="205"/>
      <c r="E26" s="205"/>
    </row>
    <row r="27" ht="17.25" customHeight="1" spans="1:5">
      <c r="A27" s="203" t="s">
        <v>1302</v>
      </c>
      <c r="B27" s="204"/>
      <c r="C27" s="204"/>
      <c r="D27" s="205"/>
      <c r="E27" s="205"/>
    </row>
    <row r="28" ht="17.25" customHeight="1" spans="1:5">
      <c r="A28" s="203" t="s">
        <v>1303</v>
      </c>
      <c r="B28" s="204"/>
      <c r="C28" s="204"/>
      <c r="D28" s="205"/>
      <c r="E28" s="205"/>
    </row>
    <row r="29" ht="17.25" customHeight="1" spans="1:5">
      <c r="A29" s="203" t="s">
        <v>1304</v>
      </c>
      <c r="B29" s="204"/>
      <c r="C29" s="204"/>
      <c r="D29" s="205"/>
      <c r="E29" s="205"/>
    </row>
    <row r="30" ht="17.25" customHeight="1" spans="1:5">
      <c r="A30" s="203" t="s">
        <v>1305</v>
      </c>
      <c r="B30" s="204"/>
      <c r="C30" s="204"/>
      <c r="D30" s="205"/>
      <c r="E30" s="205"/>
    </row>
    <row r="31" ht="17.25" customHeight="1" spans="1:5">
      <c r="A31" s="203" t="s">
        <v>1306</v>
      </c>
      <c r="B31" s="204"/>
      <c r="C31" s="171">
        <v>3100</v>
      </c>
      <c r="D31" s="205"/>
      <c r="E31" s="205"/>
    </row>
    <row r="32" ht="19.5" customHeight="1" spans="1:5">
      <c r="A32" s="168" t="s">
        <v>1307</v>
      </c>
      <c r="B32" s="171">
        <f>SUM(B5:B31)</f>
        <v>166397</v>
      </c>
      <c r="C32" s="171">
        <f>SUM(C5:C31)</f>
        <v>203743.691552</v>
      </c>
      <c r="D32" s="205"/>
      <c r="E32" s="205"/>
    </row>
    <row r="33" ht="19.5" customHeight="1" spans="1:5">
      <c r="A33" s="189"/>
      <c r="B33" s="179"/>
      <c r="C33" s="179"/>
      <c r="D33" s="205"/>
      <c r="E33" s="205"/>
    </row>
    <row r="34" ht="19.5" customHeight="1" spans="1:5">
      <c r="A34" s="184" t="s">
        <v>1308</v>
      </c>
      <c r="B34" s="171">
        <v>3132</v>
      </c>
      <c r="C34" s="171">
        <v>2829</v>
      </c>
      <c r="D34" s="205"/>
      <c r="E34" s="205"/>
    </row>
    <row r="35" ht="19.5" customHeight="1" spans="1:5">
      <c r="A35" s="184" t="s">
        <v>1309</v>
      </c>
      <c r="B35" s="168"/>
      <c r="C35" s="171">
        <f>C36+C38</f>
        <v>206000</v>
      </c>
      <c r="D35" s="205"/>
      <c r="E35" s="205"/>
    </row>
    <row r="36" ht="19.5" customHeight="1" spans="1:5">
      <c r="A36" s="182" t="s">
        <v>1310</v>
      </c>
      <c r="B36" s="179"/>
      <c r="C36" s="186">
        <v>200200</v>
      </c>
      <c r="D36" s="205"/>
      <c r="E36" s="205"/>
    </row>
    <row r="37" ht="19.5" customHeight="1" spans="1:5">
      <c r="A37" s="182" t="s">
        <v>1311</v>
      </c>
      <c r="B37" s="179"/>
      <c r="C37" s="179"/>
      <c r="D37" s="205"/>
      <c r="E37" s="205"/>
    </row>
    <row r="38" ht="19.5" customHeight="1" spans="1:5">
      <c r="A38" s="182" t="s">
        <v>1312</v>
      </c>
      <c r="B38" s="179"/>
      <c r="C38" s="179">
        <v>5800</v>
      </c>
      <c r="D38" s="205"/>
      <c r="E38" s="205"/>
    </row>
    <row r="39" ht="19.5" customHeight="1" spans="1:5">
      <c r="A39" s="184" t="s">
        <v>1313</v>
      </c>
      <c r="B39" s="168">
        <v>1503</v>
      </c>
      <c r="C39" s="171">
        <v>6462</v>
      </c>
      <c r="D39" s="205"/>
      <c r="E39" s="205"/>
    </row>
    <row r="40" ht="19.5" customHeight="1" spans="1:5">
      <c r="A40" s="192"/>
      <c r="B40" s="179"/>
      <c r="C40" s="179"/>
      <c r="D40" s="205"/>
      <c r="E40" s="205"/>
    </row>
    <row r="41" ht="18.75" spans="1:5">
      <c r="A41" s="185" t="s">
        <v>1314</v>
      </c>
      <c r="B41" s="179"/>
      <c r="C41" s="171">
        <v>167</v>
      </c>
      <c r="D41" s="205"/>
      <c r="E41" s="205"/>
    </row>
    <row r="42" ht="18.75" spans="1:5">
      <c r="A42" s="168" t="s">
        <v>1315</v>
      </c>
      <c r="B42" s="171">
        <f>B32+B34+B35+B39+B41</f>
        <v>171032</v>
      </c>
      <c r="C42" s="171">
        <f>C32+C34+C35+C39+C41</f>
        <v>419201.691552</v>
      </c>
      <c r="D42" s="205"/>
      <c r="E42" s="205"/>
    </row>
    <row r="43" ht="13.5" spans="1:5">
      <c r="A43" s="205"/>
      <c r="B43" s="206"/>
      <c r="C43" s="206"/>
      <c r="D43" s="205"/>
      <c r="E43" s="205"/>
    </row>
  </sheetData>
  <mergeCells count="2">
    <mergeCell ref="A1:C1"/>
    <mergeCell ref="A2:C2"/>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72"/>
  <sheetViews>
    <sheetView showZeros="0" zoomScale="85" zoomScaleNormal="85" workbookViewId="0">
      <selection activeCell="O22" sqref="O22"/>
    </sheetView>
  </sheetViews>
  <sheetFormatPr defaultColWidth="9.13333333333333" defaultRowHeight="11.25" outlineLevelCol="2"/>
  <cols>
    <col min="1" max="1" width="56.25" style="158" customWidth="1"/>
    <col min="2" max="2" width="14.6333333333333" style="159" customWidth="1"/>
    <col min="3" max="3" width="13.8833333333333" style="160" customWidth="1"/>
    <col min="4" max="230" width="9.13333333333333" style="71"/>
    <col min="231" max="231" width="29.6333333333333" style="71" customWidth="1"/>
    <col min="232" max="232" width="12.25" style="71" customWidth="1"/>
    <col min="233" max="233" width="12" style="71" customWidth="1"/>
    <col min="234" max="234" width="10.75" style="71" customWidth="1"/>
    <col min="235" max="235" width="19.1333333333333" style="71" customWidth="1"/>
    <col min="236" max="236" width="21.5" style="71" customWidth="1"/>
    <col min="237" max="252" width="9.13333333333333" style="71"/>
    <col min="253" max="253" width="56.25" style="71" customWidth="1"/>
    <col min="254" max="254" width="14.6333333333333" style="71" customWidth="1"/>
    <col min="255" max="255" width="13.8833333333333" style="71" customWidth="1"/>
    <col min="256" max="256" width="22.3833333333333" style="71" customWidth="1"/>
    <col min="257" max="486" width="9.13333333333333" style="71"/>
    <col min="487" max="487" width="29.6333333333333" style="71" customWidth="1"/>
    <col min="488" max="488" width="12.25" style="71" customWidth="1"/>
    <col min="489" max="489" width="12" style="71" customWidth="1"/>
    <col min="490" max="490" width="10.75" style="71" customWidth="1"/>
    <col min="491" max="491" width="19.1333333333333" style="71" customWidth="1"/>
    <col min="492" max="492" width="21.5" style="71" customWidth="1"/>
    <col min="493" max="508" width="9.13333333333333" style="71"/>
    <col min="509" max="509" width="56.25" style="71" customWidth="1"/>
    <col min="510" max="510" width="14.6333333333333" style="71" customWidth="1"/>
    <col min="511" max="511" width="13.8833333333333" style="71" customWidth="1"/>
    <col min="512" max="512" width="22.3833333333333" style="71" customWidth="1"/>
    <col min="513" max="742" width="9.13333333333333" style="71"/>
    <col min="743" max="743" width="29.6333333333333" style="71" customWidth="1"/>
    <col min="744" max="744" width="12.25" style="71" customWidth="1"/>
    <col min="745" max="745" width="12" style="71" customWidth="1"/>
    <col min="746" max="746" width="10.75" style="71" customWidth="1"/>
    <col min="747" max="747" width="19.1333333333333" style="71" customWidth="1"/>
    <col min="748" max="748" width="21.5" style="71" customWidth="1"/>
    <col min="749" max="764" width="9.13333333333333" style="71"/>
    <col min="765" max="765" width="56.25" style="71" customWidth="1"/>
    <col min="766" max="766" width="14.6333333333333" style="71" customWidth="1"/>
    <col min="767" max="767" width="13.8833333333333" style="71" customWidth="1"/>
    <col min="768" max="768" width="22.3833333333333" style="71" customWidth="1"/>
    <col min="769" max="998" width="9.13333333333333" style="71"/>
    <col min="999" max="999" width="29.6333333333333" style="71" customWidth="1"/>
    <col min="1000" max="1000" width="12.25" style="71" customWidth="1"/>
    <col min="1001" max="1001" width="12" style="71" customWidth="1"/>
    <col min="1002" max="1002" width="10.75" style="71" customWidth="1"/>
    <col min="1003" max="1003" width="19.1333333333333" style="71" customWidth="1"/>
    <col min="1004" max="1004" width="21.5" style="71" customWidth="1"/>
    <col min="1005" max="1020" width="9.13333333333333" style="71"/>
    <col min="1021" max="1021" width="56.25" style="71" customWidth="1"/>
    <col min="1022" max="1022" width="14.6333333333333" style="71" customWidth="1"/>
    <col min="1023" max="1023" width="13.8833333333333" style="71" customWidth="1"/>
    <col min="1024" max="1024" width="22.3833333333333" style="71" customWidth="1"/>
    <col min="1025" max="1254" width="9.13333333333333" style="71"/>
    <col min="1255" max="1255" width="29.6333333333333" style="71" customWidth="1"/>
    <col min="1256" max="1256" width="12.25" style="71" customWidth="1"/>
    <col min="1257" max="1257" width="12" style="71" customWidth="1"/>
    <col min="1258" max="1258" width="10.75" style="71" customWidth="1"/>
    <col min="1259" max="1259" width="19.1333333333333" style="71" customWidth="1"/>
    <col min="1260" max="1260" width="21.5" style="71" customWidth="1"/>
    <col min="1261" max="1276" width="9.13333333333333" style="71"/>
    <col min="1277" max="1277" width="56.25" style="71" customWidth="1"/>
    <col min="1278" max="1278" width="14.6333333333333" style="71" customWidth="1"/>
    <col min="1279" max="1279" width="13.8833333333333" style="71" customWidth="1"/>
    <col min="1280" max="1280" width="22.3833333333333" style="71" customWidth="1"/>
    <col min="1281" max="1510" width="9.13333333333333" style="71"/>
    <col min="1511" max="1511" width="29.6333333333333" style="71" customWidth="1"/>
    <col min="1512" max="1512" width="12.25" style="71" customWidth="1"/>
    <col min="1513" max="1513" width="12" style="71" customWidth="1"/>
    <col min="1514" max="1514" width="10.75" style="71" customWidth="1"/>
    <col min="1515" max="1515" width="19.1333333333333" style="71" customWidth="1"/>
    <col min="1516" max="1516" width="21.5" style="71" customWidth="1"/>
    <col min="1517" max="1532" width="9.13333333333333" style="71"/>
    <col min="1533" max="1533" width="56.25" style="71" customWidth="1"/>
    <col min="1534" max="1534" width="14.6333333333333" style="71" customWidth="1"/>
    <col min="1535" max="1535" width="13.8833333333333" style="71" customWidth="1"/>
    <col min="1536" max="1536" width="22.3833333333333" style="71" customWidth="1"/>
    <col min="1537" max="1766" width="9.13333333333333" style="71"/>
    <col min="1767" max="1767" width="29.6333333333333" style="71" customWidth="1"/>
    <col min="1768" max="1768" width="12.25" style="71" customWidth="1"/>
    <col min="1769" max="1769" width="12" style="71" customWidth="1"/>
    <col min="1770" max="1770" width="10.75" style="71" customWidth="1"/>
    <col min="1771" max="1771" width="19.1333333333333" style="71" customWidth="1"/>
    <col min="1772" max="1772" width="21.5" style="71" customWidth="1"/>
    <col min="1773" max="1788" width="9.13333333333333" style="71"/>
    <col min="1789" max="1789" width="56.25" style="71" customWidth="1"/>
    <col min="1790" max="1790" width="14.6333333333333" style="71" customWidth="1"/>
    <col min="1791" max="1791" width="13.8833333333333" style="71" customWidth="1"/>
    <col min="1792" max="1792" width="22.3833333333333" style="71" customWidth="1"/>
    <col min="1793" max="2022" width="9.13333333333333" style="71"/>
    <col min="2023" max="2023" width="29.6333333333333" style="71" customWidth="1"/>
    <col min="2024" max="2024" width="12.25" style="71" customWidth="1"/>
    <col min="2025" max="2025" width="12" style="71" customWidth="1"/>
    <col min="2026" max="2026" width="10.75" style="71" customWidth="1"/>
    <col min="2027" max="2027" width="19.1333333333333" style="71" customWidth="1"/>
    <col min="2028" max="2028" width="21.5" style="71" customWidth="1"/>
    <col min="2029" max="2044" width="9.13333333333333" style="71"/>
    <col min="2045" max="2045" width="56.25" style="71" customWidth="1"/>
    <col min="2046" max="2046" width="14.6333333333333" style="71" customWidth="1"/>
    <col min="2047" max="2047" width="13.8833333333333" style="71" customWidth="1"/>
    <col min="2048" max="2048" width="22.3833333333333" style="71" customWidth="1"/>
    <col min="2049" max="2278" width="9.13333333333333" style="71"/>
    <col min="2279" max="2279" width="29.6333333333333" style="71" customWidth="1"/>
    <col min="2280" max="2280" width="12.25" style="71" customWidth="1"/>
    <col min="2281" max="2281" width="12" style="71" customWidth="1"/>
    <col min="2282" max="2282" width="10.75" style="71" customWidth="1"/>
    <col min="2283" max="2283" width="19.1333333333333" style="71" customWidth="1"/>
    <col min="2284" max="2284" width="21.5" style="71" customWidth="1"/>
    <col min="2285" max="2300" width="9.13333333333333" style="71"/>
    <col min="2301" max="2301" width="56.25" style="71" customWidth="1"/>
    <col min="2302" max="2302" width="14.6333333333333" style="71" customWidth="1"/>
    <col min="2303" max="2303" width="13.8833333333333" style="71" customWidth="1"/>
    <col min="2304" max="2304" width="22.3833333333333" style="71" customWidth="1"/>
    <col min="2305" max="2534" width="9.13333333333333" style="71"/>
    <col min="2535" max="2535" width="29.6333333333333" style="71" customWidth="1"/>
    <col min="2536" max="2536" width="12.25" style="71" customWidth="1"/>
    <col min="2537" max="2537" width="12" style="71" customWidth="1"/>
    <col min="2538" max="2538" width="10.75" style="71" customWidth="1"/>
    <col min="2539" max="2539" width="19.1333333333333" style="71" customWidth="1"/>
    <col min="2540" max="2540" width="21.5" style="71" customWidth="1"/>
    <col min="2541" max="2556" width="9.13333333333333" style="71"/>
    <col min="2557" max="2557" width="56.25" style="71" customWidth="1"/>
    <col min="2558" max="2558" width="14.6333333333333" style="71" customWidth="1"/>
    <col min="2559" max="2559" width="13.8833333333333" style="71" customWidth="1"/>
    <col min="2560" max="2560" width="22.3833333333333" style="71" customWidth="1"/>
    <col min="2561" max="2790" width="9.13333333333333" style="71"/>
    <col min="2791" max="2791" width="29.6333333333333" style="71" customWidth="1"/>
    <col min="2792" max="2792" width="12.25" style="71" customWidth="1"/>
    <col min="2793" max="2793" width="12" style="71" customWidth="1"/>
    <col min="2794" max="2794" width="10.75" style="71" customWidth="1"/>
    <col min="2795" max="2795" width="19.1333333333333" style="71" customWidth="1"/>
    <col min="2796" max="2796" width="21.5" style="71" customWidth="1"/>
    <col min="2797" max="2812" width="9.13333333333333" style="71"/>
    <col min="2813" max="2813" width="56.25" style="71" customWidth="1"/>
    <col min="2814" max="2814" width="14.6333333333333" style="71" customWidth="1"/>
    <col min="2815" max="2815" width="13.8833333333333" style="71" customWidth="1"/>
    <col min="2816" max="2816" width="22.3833333333333" style="71" customWidth="1"/>
    <col min="2817" max="3046" width="9.13333333333333" style="71"/>
    <col min="3047" max="3047" width="29.6333333333333" style="71" customWidth="1"/>
    <col min="3048" max="3048" width="12.25" style="71" customWidth="1"/>
    <col min="3049" max="3049" width="12" style="71" customWidth="1"/>
    <col min="3050" max="3050" width="10.75" style="71" customWidth="1"/>
    <col min="3051" max="3051" width="19.1333333333333" style="71" customWidth="1"/>
    <col min="3052" max="3052" width="21.5" style="71" customWidth="1"/>
    <col min="3053" max="3068" width="9.13333333333333" style="71"/>
    <col min="3069" max="3069" width="56.25" style="71" customWidth="1"/>
    <col min="3070" max="3070" width="14.6333333333333" style="71" customWidth="1"/>
    <col min="3071" max="3071" width="13.8833333333333" style="71" customWidth="1"/>
    <col min="3072" max="3072" width="22.3833333333333" style="71" customWidth="1"/>
    <col min="3073" max="3302" width="9.13333333333333" style="71"/>
    <col min="3303" max="3303" width="29.6333333333333" style="71" customWidth="1"/>
    <col min="3304" max="3304" width="12.25" style="71" customWidth="1"/>
    <col min="3305" max="3305" width="12" style="71" customWidth="1"/>
    <col min="3306" max="3306" width="10.75" style="71" customWidth="1"/>
    <col min="3307" max="3307" width="19.1333333333333" style="71" customWidth="1"/>
    <col min="3308" max="3308" width="21.5" style="71" customWidth="1"/>
    <col min="3309" max="3324" width="9.13333333333333" style="71"/>
    <col min="3325" max="3325" width="56.25" style="71" customWidth="1"/>
    <col min="3326" max="3326" width="14.6333333333333" style="71" customWidth="1"/>
    <col min="3327" max="3327" width="13.8833333333333" style="71" customWidth="1"/>
    <col min="3328" max="3328" width="22.3833333333333" style="71" customWidth="1"/>
    <col min="3329" max="3558" width="9.13333333333333" style="71"/>
    <col min="3559" max="3559" width="29.6333333333333" style="71" customWidth="1"/>
    <col min="3560" max="3560" width="12.25" style="71" customWidth="1"/>
    <col min="3561" max="3561" width="12" style="71" customWidth="1"/>
    <col min="3562" max="3562" width="10.75" style="71" customWidth="1"/>
    <col min="3563" max="3563" width="19.1333333333333" style="71" customWidth="1"/>
    <col min="3564" max="3564" width="21.5" style="71" customWidth="1"/>
    <col min="3565" max="3580" width="9.13333333333333" style="71"/>
    <col min="3581" max="3581" width="56.25" style="71" customWidth="1"/>
    <col min="3582" max="3582" width="14.6333333333333" style="71" customWidth="1"/>
    <col min="3583" max="3583" width="13.8833333333333" style="71" customWidth="1"/>
    <col min="3584" max="3584" width="22.3833333333333" style="71" customWidth="1"/>
    <col min="3585" max="3814" width="9.13333333333333" style="71"/>
    <col min="3815" max="3815" width="29.6333333333333" style="71" customWidth="1"/>
    <col min="3816" max="3816" width="12.25" style="71" customWidth="1"/>
    <col min="3817" max="3817" width="12" style="71" customWidth="1"/>
    <col min="3818" max="3818" width="10.75" style="71" customWidth="1"/>
    <col min="3819" max="3819" width="19.1333333333333" style="71" customWidth="1"/>
    <col min="3820" max="3820" width="21.5" style="71" customWidth="1"/>
    <col min="3821" max="3836" width="9.13333333333333" style="71"/>
    <col min="3837" max="3837" width="56.25" style="71" customWidth="1"/>
    <col min="3838" max="3838" width="14.6333333333333" style="71" customWidth="1"/>
    <col min="3839" max="3839" width="13.8833333333333" style="71" customWidth="1"/>
    <col min="3840" max="3840" width="22.3833333333333" style="71" customWidth="1"/>
    <col min="3841" max="4070" width="9.13333333333333" style="71"/>
    <col min="4071" max="4071" width="29.6333333333333" style="71" customWidth="1"/>
    <col min="4072" max="4072" width="12.25" style="71" customWidth="1"/>
    <col min="4073" max="4073" width="12" style="71" customWidth="1"/>
    <col min="4074" max="4074" width="10.75" style="71" customWidth="1"/>
    <col min="4075" max="4075" width="19.1333333333333" style="71" customWidth="1"/>
    <col min="4076" max="4076" width="21.5" style="71" customWidth="1"/>
    <col min="4077" max="4092" width="9.13333333333333" style="71"/>
    <col min="4093" max="4093" width="56.25" style="71" customWidth="1"/>
    <col min="4094" max="4094" width="14.6333333333333" style="71" customWidth="1"/>
    <col min="4095" max="4095" width="13.8833333333333" style="71" customWidth="1"/>
    <col min="4096" max="4096" width="22.3833333333333" style="71" customWidth="1"/>
    <col min="4097" max="4326" width="9.13333333333333" style="71"/>
    <col min="4327" max="4327" width="29.6333333333333" style="71" customWidth="1"/>
    <col min="4328" max="4328" width="12.25" style="71" customWidth="1"/>
    <col min="4329" max="4329" width="12" style="71" customWidth="1"/>
    <col min="4330" max="4330" width="10.75" style="71" customWidth="1"/>
    <col min="4331" max="4331" width="19.1333333333333" style="71" customWidth="1"/>
    <col min="4332" max="4332" width="21.5" style="71" customWidth="1"/>
    <col min="4333" max="4348" width="9.13333333333333" style="71"/>
    <col min="4349" max="4349" width="56.25" style="71" customWidth="1"/>
    <col min="4350" max="4350" width="14.6333333333333" style="71" customWidth="1"/>
    <col min="4351" max="4351" width="13.8833333333333" style="71" customWidth="1"/>
    <col min="4352" max="4352" width="22.3833333333333" style="71" customWidth="1"/>
    <col min="4353" max="4582" width="9.13333333333333" style="71"/>
    <col min="4583" max="4583" width="29.6333333333333" style="71" customWidth="1"/>
    <col min="4584" max="4584" width="12.25" style="71" customWidth="1"/>
    <col min="4585" max="4585" width="12" style="71" customWidth="1"/>
    <col min="4586" max="4586" width="10.75" style="71" customWidth="1"/>
    <col min="4587" max="4587" width="19.1333333333333" style="71" customWidth="1"/>
    <col min="4588" max="4588" width="21.5" style="71" customWidth="1"/>
    <col min="4589" max="4604" width="9.13333333333333" style="71"/>
    <col min="4605" max="4605" width="56.25" style="71" customWidth="1"/>
    <col min="4606" max="4606" width="14.6333333333333" style="71" customWidth="1"/>
    <col min="4607" max="4607" width="13.8833333333333" style="71" customWidth="1"/>
    <col min="4608" max="4608" width="22.3833333333333" style="71" customWidth="1"/>
    <col min="4609" max="4838" width="9.13333333333333" style="71"/>
    <col min="4839" max="4839" width="29.6333333333333" style="71" customWidth="1"/>
    <col min="4840" max="4840" width="12.25" style="71" customWidth="1"/>
    <col min="4841" max="4841" width="12" style="71" customWidth="1"/>
    <col min="4842" max="4842" width="10.75" style="71" customWidth="1"/>
    <col min="4843" max="4843" width="19.1333333333333" style="71" customWidth="1"/>
    <col min="4844" max="4844" width="21.5" style="71" customWidth="1"/>
    <col min="4845" max="4860" width="9.13333333333333" style="71"/>
    <col min="4861" max="4861" width="56.25" style="71" customWidth="1"/>
    <col min="4862" max="4862" width="14.6333333333333" style="71" customWidth="1"/>
    <col min="4863" max="4863" width="13.8833333333333" style="71" customWidth="1"/>
    <col min="4864" max="4864" width="22.3833333333333" style="71" customWidth="1"/>
    <col min="4865" max="5094" width="9.13333333333333" style="71"/>
    <col min="5095" max="5095" width="29.6333333333333" style="71" customWidth="1"/>
    <col min="5096" max="5096" width="12.25" style="71" customWidth="1"/>
    <col min="5097" max="5097" width="12" style="71" customWidth="1"/>
    <col min="5098" max="5098" width="10.75" style="71" customWidth="1"/>
    <col min="5099" max="5099" width="19.1333333333333" style="71" customWidth="1"/>
    <col min="5100" max="5100" width="21.5" style="71" customWidth="1"/>
    <col min="5101" max="5116" width="9.13333333333333" style="71"/>
    <col min="5117" max="5117" width="56.25" style="71" customWidth="1"/>
    <col min="5118" max="5118" width="14.6333333333333" style="71" customWidth="1"/>
    <col min="5119" max="5119" width="13.8833333333333" style="71" customWidth="1"/>
    <col min="5120" max="5120" width="22.3833333333333" style="71" customWidth="1"/>
    <col min="5121" max="5350" width="9.13333333333333" style="71"/>
    <col min="5351" max="5351" width="29.6333333333333" style="71" customWidth="1"/>
    <col min="5352" max="5352" width="12.25" style="71" customWidth="1"/>
    <col min="5353" max="5353" width="12" style="71" customWidth="1"/>
    <col min="5354" max="5354" width="10.75" style="71" customWidth="1"/>
    <col min="5355" max="5355" width="19.1333333333333" style="71" customWidth="1"/>
    <col min="5356" max="5356" width="21.5" style="71" customWidth="1"/>
    <col min="5357" max="5372" width="9.13333333333333" style="71"/>
    <col min="5373" max="5373" width="56.25" style="71" customWidth="1"/>
    <col min="5374" max="5374" width="14.6333333333333" style="71" customWidth="1"/>
    <col min="5375" max="5375" width="13.8833333333333" style="71" customWidth="1"/>
    <col min="5376" max="5376" width="22.3833333333333" style="71" customWidth="1"/>
    <col min="5377" max="5606" width="9.13333333333333" style="71"/>
    <col min="5607" max="5607" width="29.6333333333333" style="71" customWidth="1"/>
    <col min="5608" max="5608" width="12.25" style="71" customWidth="1"/>
    <col min="5609" max="5609" width="12" style="71" customWidth="1"/>
    <col min="5610" max="5610" width="10.75" style="71" customWidth="1"/>
    <col min="5611" max="5611" width="19.1333333333333" style="71" customWidth="1"/>
    <col min="5612" max="5612" width="21.5" style="71" customWidth="1"/>
    <col min="5613" max="5628" width="9.13333333333333" style="71"/>
    <col min="5629" max="5629" width="56.25" style="71" customWidth="1"/>
    <col min="5630" max="5630" width="14.6333333333333" style="71" customWidth="1"/>
    <col min="5631" max="5631" width="13.8833333333333" style="71" customWidth="1"/>
    <col min="5632" max="5632" width="22.3833333333333" style="71" customWidth="1"/>
    <col min="5633" max="5862" width="9.13333333333333" style="71"/>
    <col min="5863" max="5863" width="29.6333333333333" style="71" customWidth="1"/>
    <col min="5864" max="5864" width="12.25" style="71" customWidth="1"/>
    <col min="5865" max="5865" width="12" style="71" customWidth="1"/>
    <col min="5866" max="5866" width="10.75" style="71" customWidth="1"/>
    <col min="5867" max="5867" width="19.1333333333333" style="71" customWidth="1"/>
    <col min="5868" max="5868" width="21.5" style="71" customWidth="1"/>
    <col min="5869" max="5884" width="9.13333333333333" style="71"/>
    <col min="5885" max="5885" width="56.25" style="71" customWidth="1"/>
    <col min="5886" max="5886" width="14.6333333333333" style="71" customWidth="1"/>
    <col min="5887" max="5887" width="13.8833333333333" style="71" customWidth="1"/>
    <col min="5888" max="5888" width="22.3833333333333" style="71" customWidth="1"/>
    <col min="5889" max="6118" width="9.13333333333333" style="71"/>
    <col min="6119" max="6119" width="29.6333333333333" style="71" customWidth="1"/>
    <col min="6120" max="6120" width="12.25" style="71" customWidth="1"/>
    <col min="6121" max="6121" width="12" style="71" customWidth="1"/>
    <col min="6122" max="6122" width="10.75" style="71" customWidth="1"/>
    <col min="6123" max="6123" width="19.1333333333333" style="71" customWidth="1"/>
    <col min="6124" max="6124" width="21.5" style="71" customWidth="1"/>
    <col min="6125" max="6140" width="9.13333333333333" style="71"/>
    <col min="6141" max="6141" width="56.25" style="71" customWidth="1"/>
    <col min="6142" max="6142" width="14.6333333333333" style="71" customWidth="1"/>
    <col min="6143" max="6143" width="13.8833333333333" style="71" customWidth="1"/>
    <col min="6144" max="6144" width="22.3833333333333" style="71" customWidth="1"/>
    <col min="6145" max="6374" width="9.13333333333333" style="71"/>
    <col min="6375" max="6375" width="29.6333333333333" style="71" customWidth="1"/>
    <col min="6376" max="6376" width="12.25" style="71" customWidth="1"/>
    <col min="6377" max="6377" width="12" style="71" customWidth="1"/>
    <col min="6378" max="6378" width="10.75" style="71" customWidth="1"/>
    <col min="6379" max="6379" width="19.1333333333333" style="71" customWidth="1"/>
    <col min="6380" max="6380" width="21.5" style="71" customWidth="1"/>
    <col min="6381" max="6396" width="9.13333333333333" style="71"/>
    <col min="6397" max="6397" width="56.25" style="71" customWidth="1"/>
    <col min="6398" max="6398" width="14.6333333333333" style="71" customWidth="1"/>
    <col min="6399" max="6399" width="13.8833333333333" style="71" customWidth="1"/>
    <col min="6400" max="6400" width="22.3833333333333" style="71" customWidth="1"/>
    <col min="6401" max="6630" width="9.13333333333333" style="71"/>
    <col min="6631" max="6631" width="29.6333333333333" style="71" customWidth="1"/>
    <col min="6632" max="6632" width="12.25" style="71" customWidth="1"/>
    <col min="6633" max="6633" width="12" style="71" customWidth="1"/>
    <col min="6634" max="6634" width="10.75" style="71" customWidth="1"/>
    <col min="6635" max="6635" width="19.1333333333333" style="71" customWidth="1"/>
    <col min="6636" max="6636" width="21.5" style="71" customWidth="1"/>
    <col min="6637" max="6652" width="9.13333333333333" style="71"/>
    <col min="6653" max="6653" width="56.25" style="71" customWidth="1"/>
    <col min="6654" max="6654" width="14.6333333333333" style="71" customWidth="1"/>
    <col min="6655" max="6655" width="13.8833333333333" style="71" customWidth="1"/>
    <col min="6656" max="6656" width="22.3833333333333" style="71" customWidth="1"/>
    <col min="6657" max="6886" width="9.13333333333333" style="71"/>
    <col min="6887" max="6887" width="29.6333333333333" style="71" customWidth="1"/>
    <col min="6888" max="6888" width="12.25" style="71" customWidth="1"/>
    <col min="6889" max="6889" width="12" style="71" customWidth="1"/>
    <col min="6890" max="6890" width="10.75" style="71" customWidth="1"/>
    <col min="6891" max="6891" width="19.1333333333333" style="71" customWidth="1"/>
    <col min="6892" max="6892" width="21.5" style="71" customWidth="1"/>
    <col min="6893" max="6908" width="9.13333333333333" style="71"/>
    <col min="6909" max="6909" width="56.25" style="71" customWidth="1"/>
    <col min="6910" max="6910" width="14.6333333333333" style="71" customWidth="1"/>
    <col min="6911" max="6911" width="13.8833333333333" style="71" customWidth="1"/>
    <col min="6912" max="6912" width="22.3833333333333" style="71" customWidth="1"/>
    <col min="6913" max="7142" width="9.13333333333333" style="71"/>
    <col min="7143" max="7143" width="29.6333333333333" style="71" customWidth="1"/>
    <col min="7144" max="7144" width="12.25" style="71" customWidth="1"/>
    <col min="7145" max="7145" width="12" style="71" customWidth="1"/>
    <col min="7146" max="7146" width="10.75" style="71" customWidth="1"/>
    <col min="7147" max="7147" width="19.1333333333333" style="71" customWidth="1"/>
    <col min="7148" max="7148" width="21.5" style="71" customWidth="1"/>
    <col min="7149" max="7164" width="9.13333333333333" style="71"/>
    <col min="7165" max="7165" width="56.25" style="71" customWidth="1"/>
    <col min="7166" max="7166" width="14.6333333333333" style="71" customWidth="1"/>
    <col min="7167" max="7167" width="13.8833333333333" style="71" customWidth="1"/>
    <col min="7168" max="7168" width="22.3833333333333" style="71" customWidth="1"/>
    <col min="7169" max="7398" width="9.13333333333333" style="71"/>
    <col min="7399" max="7399" width="29.6333333333333" style="71" customWidth="1"/>
    <col min="7400" max="7400" width="12.25" style="71" customWidth="1"/>
    <col min="7401" max="7401" width="12" style="71" customWidth="1"/>
    <col min="7402" max="7402" width="10.75" style="71" customWidth="1"/>
    <col min="7403" max="7403" width="19.1333333333333" style="71" customWidth="1"/>
    <col min="7404" max="7404" width="21.5" style="71" customWidth="1"/>
    <col min="7405" max="7420" width="9.13333333333333" style="71"/>
    <col min="7421" max="7421" width="56.25" style="71" customWidth="1"/>
    <col min="7422" max="7422" width="14.6333333333333" style="71" customWidth="1"/>
    <col min="7423" max="7423" width="13.8833333333333" style="71" customWidth="1"/>
    <col min="7424" max="7424" width="22.3833333333333" style="71" customWidth="1"/>
    <col min="7425" max="7654" width="9.13333333333333" style="71"/>
    <col min="7655" max="7655" width="29.6333333333333" style="71" customWidth="1"/>
    <col min="7656" max="7656" width="12.25" style="71" customWidth="1"/>
    <col min="7657" max="7657" width="12" style="71" customWidth="1"/>
    <col min="7658" max="7658" width="10.75" style="71" customWidth="1"/>
    <col min="7659" max="7659" width="19.1333333333333" style="71" customWidth="1"/>
    <col min="7660" max="7660" width="21.5" style="71" customWidth="1"/>
    <col min="7661" max="7676" width="9.13333333333333" style="71"/>
    <col min="7677" max="7677" width="56.25" style="71" customWidth="1"/>
    <col min="7678" max="7678" width="14.6333333333333" style="71" customWidth="1"/>
    <col min="7679" max="7679" width="13.8833333333333" style="71" customWidth="1"/>
    <col min="7680" max="7680" width="22.3833333333333" style="71" customWidth="1"/>
    <col min="7681" max="7910" width="9.13333333333333" style="71"/>
    <col min="7911" max="7911" width="29.6333333333333" style="71" customWidth="1"/>
    <col min="7912" max="7912" width="12.25" style="71" customWidth="1"/>
    <col min="7913" max="7913" width="12" style="71" customWidth="1"/>
    <col min="7914" max="7914" width="10.75" style="71" customWidth="1"/>
    <col min="7915" max="7915" width="19.1333333333333" style="71" customWidth="1"/>
    <col min="7916" max="7916" width="21.5" style="71" customWidth="1"/>
    <col min="7917" max="7932" width="9.13333333333333" style="71"/>
    <col min="7933" max="7933" width="56.25" style="71" customWidth="1"/>
    <col min="7934" max="7934" width="14.6333333333333" style="71" customWidth="1"/>
    <col min="7935" max="7935" width="13.8833333333333" style="71" customWidth="1"/>
    <col min="7936" max="7936" width="22.3833333333333" style="71" customWidth="1"/>
    <col min="7937" max="8166" width="9.13333333333333" style="71"/>
    <col min="8167" max="8167" width="29.6333333333333" style="71" customWidth="1"/>
    <col min="8168" max="8168" width="12.25" style="71" customWidth="1"/>
    <col min="8169" max="8169" width="12" style="71" customWidth="1"/>
    <col min="8170" max="8170" width="10.75" style="71" customWidth="1"/>
    <col min="8171" max="8171" width="19.1333333333333" style="71" customWidth="1"/>
    <col min="8172" max="8172" width="21.5" style="71" customWidth="1"/>
    <col min="8173" max="8188" width="9.13333333333333" style="71"/>
    <col min="8189" max="8189" width="56.25" style="71" customWidth="1"/>
    <col min="8190" max="8190" width="14.6333333333333" style="71" customWidth="1"/>
    <col min="8191" max="8191" width="13.8833333333333" style="71" customWidth="1"/>
    <col min="8192" max="8192" width="22.3833333333333" style="71" customWidth="1"/>
    <col min="8193" max="8422" width="9.13333333333333" style="71"/>
    <col min="8423" max="8423" width="29.6333333333333" style="71" customWidth="1"/>
    <col min="8424" max="8424" width="12.25" style="71" customWidth="1"/>
    <col min="8425" max="8425" width="12" style="71" customWidth="1"/>
    <col min="8426" max="8426" width="10.75" style="71" customWidth="1"/>
    <col min="8427" max="8427" width="19.1333333333333" style="71" customWidth="1"/>
    <col min="8428" max="8428" width="21.5" style="71" customWidth="1"/>
    <col min="8429" max="8444" width="9.13333333333333" style="71"/>
    <col min="8445" max="8445" width="56.25" style="71" customWidth="1"/>
    <col min="8446" max="8446" width="14.6333333333333" style="71" customWidth="1"/>
    <col min="8447" max="8447" width="13.8833333333333" style="71" customWidth="1"/>
    <col min="8448" max="8448" width="22.3833333333333" style="71" customWidth="1"/>
    <col min="8449" max="8678" width="9.13333333333333" style="71"/>
    <col min="8679" max="8679" width="29.6333333333333" style="71" customWidth="1"/>
    <col min="8680" max="8680" width="12.25" style="71" customWidth="1"/>
    <col min="8681" max="8681" width="12" style="71" customWidth="1"/>
    <col min="8682" max="8682" width="10.75" style="71" customWidth="1"/>
    <col min="8683" max="8683" width="19.1333333333333" style="71" customWidth="1"/>
    <col min="8684" max="8684" width="21.5" style="71" customWidth="1"/>
    <col min="8685" max="8700" width="9.13333333333333" style="71"/>
    <col min="8701" max="8701" width="56.25" style="71" customWidth="1"/>
    <col min="8702" max="8702" width="14.6333333333333" style="71" customWidth="1"/>
    <col min="8703" max="8703" width="13.8833333333333" style="71" customWidth="1"/>
    <col min="8704" max="8704" width="22.3833333333333" style="71" customWidth="1"/>
    <col min="8705" max="8934" width="9.13333333333333" style="71"/>
    <col min="8935" max="8935" width="29.6333333333333" style="71" customWidth="1"/>
    <col min="8936" max="8936" width="12.25" style="71" customWidth="1"/>
    <col min="8937" max="8937" width="12" style="71" customWidth="1"/>
    <col min="8938" max="8938" width="10.75" style="71" customWidth="1"/>
    <col min="8939" max="8939" width="19.1333333333333" style="71" customWidth="1"/>
    <col min="8940" max="8940" width="21.5" style="71" customWidth="1"/>
    <col min="8941" max="8956" width="9.13333333333333" style="71"/>
    <col min="8957" max="8957" width="56.25" style="71" customWidth="1"/>
    <col min="8958" max="8958" width="14.6333333333333" style="71" customWidth="1"/>
    <col min="8959" max="8959" width="13.8833333333333" style="71" customWidth="1"/>
    <col min="8960" max="8960" width="22.3833333333333" style="71" customWidth="1"/>
    <col min="8961" max="9190" width="9.13333333333333" style="71"/>
    <col min="9191" max="9191" width="29.6333333333333" style="71" customWidth="1"/>
    <col min="9192" max="9192" width="12.25" style="71" customWidth="1"/>
    <col min="9193" max="9193" width="12" style="71" customWidth="1"/>
    <col min="9194" max="9194" width="10.75" style="71" customWidth="1"/>
    <col min="9195" max="9195" width="19.1333333333333" style="71" customWidth="1"/>
    <col min="9196" max="9196" width="21.5" style="71" customWidth="1"/>
    <col min="9197" max="9212" width="9.13333333333333" style="71"/>
    <col min="9213" max="9213" width="56.25" style="71" customWidth="1"/>
    <col min="9214" max="9214" width="14.6333333333333" style="71" customWidth="1"/>
    <col min="9215" max="9215" width="13.8833333333333" style="71" customWidth="1"/>
    <col min="9216" max="9216" width="22.3833333333333" style="71" customWidth="1"/>
    <col min="9217" max="9446" width="9.13333333333333" style="71"/>
    <col min="9447" max="9447" width="29.6333333333333" style="71" customWidth="1"/>
    <col min="9448" max="9448" width="12.25" style="71" customWidth="1"/>
    <col min="9449" max="9449" width="12" style="71" customWidth="1"/>
    <col min="9450" max="9450" width="10.75" style="71" customWidth="1"/>
    <col min="9451" max="9451" width="19.1333333333333" style="71" customWidth="1"/>
    <col min="9452" max="9452" width="21.5" style="71" customWidth="1"/>
    <col min="9453" max="9468" width="9.13333333333333" style="71"/>
    <col min="9469" max="9469" width="56.25" style="71" customWidth="1"/>
    <col min="9470" max="9470" width="14.6333333333333" style="71" customWidth="1"/>
    <col min="9471" max="9471" width="13.8833333333333" style="71" customWidth="1"/>
    <col min="9472" max="9472" width="22.3833333333333" style="71" customWidth="1"/>
    <col min="9473" max="9702" width="9.13333333333333" style="71"/>
    <col min="9703" max="9703" width="29.6333333333333" style="71" customWidth="1"/>
    <col min="9704" max="9704" width="12.25" style="71" customWidth="1"/>
    <col min="9705" max="9705" width="12" style="71" customWidth="1"/>
    <col min="9706" max="9706" width="10.75" style="71" customWidth="1"/>
    <col min="9707" max="9707" width="19.1333333333333" style="71" customWidth="1"/>
    <col min="9708" max="9708" width="21.5" style="71" customWidth="1"/>
    <col min="9709" max="9724" width="9.13333333333333" style="71"/>
    <col min="9725" max="9725" width="56.25" style="71" customWidth="1"/>
    <col min="9726" max="9726" width="14.6333333333333" style="71" customWidth="1"/>
    <col min="9727" max="9727" width="13.8833333333333" style="71" customWidth="1"/>
    <col min="9728" max="9728" width="22.3833333333333" style="71" customWidth="1"/>
    <col min="9729" max="9958" width="9.13333333333333" style="71"/>
    <col min="9959" max="9959" width="29.6333333333333" style="71" customWidth="1"/>
    <col min="9960" max="9960" width="12.25" style="71" customWidth="1"/>
    <col min="9961" max="9961" width="12" style="71" customWidth="1"/>
    <col min="9962" max="9962" width="10.75" style="71" customWidth="1"/>
    <col min="9963" max="9963" width="19.1333333333333" style="71" customWidth="1"/>
    <col min="9964" max="9964" width="21.5" style="71" customWidth="1"/>
    <col min="9965" max="9980" width="9.13333333333333" style="71"/>
    <col min="9981" max="9981" width="56.25" style="71" customWidth="1"/>
    <col min="9982" max="9982" width="14.6333333333333" style="71" customWidth="1"/>
    <col min="9983" max="9983" width="13.8833333333333" style="71" customWidth="1"/>
    <col min="9984" max="9984" width="22.3833333333333" style="71" customWidth="1"/>
    <col min="9985" max="10214" width="9.13333333333333" style="71"/>
    <col min="10215" max="10215" width="29.6333333333333" style="71" customWidth="1"/>
    <col min="10216" max="10216" width="12.25" style="71" customWidth="1"/>
    <col min="10217" max="10217" width="12" style="71" customWidth="1"/>
    <col min="10218" max="10218" width="10.75" style="71" customWidth="1"/>
    <col min="10219" max="10219" width="19.1333333333333" style="71" customWidth="1"/>
    <col min="10220" max="10220" width="21.5" style="71" customWidth="1"/>
    <col min="10221" max="10236" width="9.13333333333333" style="71"/>
    <col min="10237" max="10237" width="56.25" style="71" customWidth="1"/>
    <col min="10238" max="10238" width="14.6333333333333" style="71" customWidth="1"/>
    <col min="10239" max="10239" width="13.8833333333333" style="71" customWidth="1"/>
    <col min="10240" max="10240" width="22.3833333333333" style="71" customWidth="1"/>
    <col min="10241" max="10470" width="9.13333333333333" style="71"/>
    <col min="10471" max="10471" width="29.6333333333333" style="71" customWidth="1"/>
    <col min="10472" max="10472" width="12.25" style="71" customWidth="1"/>
    <col min="10473" max="10473" width="12" style="71" customWidth="1"/>
    <col min="10474" max="10474" width="10.75" style="71" customWidth="1"/>
    <col min="10475" max="10475" width="19.1333333333333" style="71" customWidth="1"/>
    <col min="10476" max="10476" width="21.5" style="71" customWidth="1"/>
    <col min="10477" max="10492" width="9.13333333333333" style="71"/>
    <col min="10493" max="10493" width="56.25" style="71" customWidth="1"/>
    <col min="10494" max="10494" width="14.6333333333333" style="71" customWidth="1"/>
    <col min="10495" max="10495" width="13.8833333333333" style="71" customWidth="1"/>
    <col min="10496" max="10496" width="22.3833333333333" style="71" customWidth="1"/>
    <col min="10497" max="10726" width="9.13333333333333" style="71"/>
    <col min="10727" max="10727" width="29.6333333333333" style="71" customWidth="1"/>
    <col min="10728" max="10728" width="12.25" style="71" customWidth="1"/>
    <col min="10729" max="10729" width="12" style="71" customWidth="1"/>
    <col min="10730" max="10730" width="10.75" style="71" customWidth="1"/>
    <col min="10731" max="10731" width="19.1333333333333" style="71" customWidth="1"/>
    <col min="10732" max="10732" width="21.5" style="71" customWidth="1"/>
    <col min="10733" max="10748" width="9.13333333333333" style="71"/>
    <col min="10749" max="10749" width="56.25" style="71" customWidth="1"/>
    <col min="10750" max="10750" width="14.6333333333333" style="71" customWidth="1"/>
    <col min="10751" max="10751" width="13.8833333333333" style="71" customWidth="1"/>
    <col min="10752" max="10752" width="22.3833333333333" style="71" customWidth="1"/>
    <col min="10753" max="10982" width="9.13333333333333" style="71"/>
    <col min="10983" max="10983" width="29.6333333333333" style="71" customWidth="1"/>
    <col min="10984" max="10984" width="12.25" style="71" customWidth="1"/>
    <col min="10985" max="10985" width="12" style="71" customWidth="1"/>
    <col min="10986" max="10986" width="10.75" style="71" customWidth="1"/>
    <col min="10987" max="10987" width="19.1333333333333" style="71" customWidth="1"/>
    <col min="10988" max="10988" width="21.5" style="71" customWidth="1"/>
    <col min="10989" max="11004" width="9.13333333333333" style="71"/>
    <col min="11005" max="11005" width="56.25" style="71" customWidth="1"/>
    <col min="11006" max="11006" width="14.6333333333333" style="71" customWidth="1"/>
    <col min="11007" max="11007" width="13.8833333333333" style="71" customWidth="1"/>
    <col min="11008" max="11008" width="22.3833333333333" style="71" customWidth="1"/>
    <col min="11009" max="11238" width="9.13333333333333" style="71"/>
    <col min="11239" max="11239" width="29.6333333333333" style="71" customWidth="1"/>
    <col min="11240" max="11240" width="12.25" style="71" customWidth="1"/>
    <col min="11241" max="11241" width="12" style="71" customWidth="1"/>
    <col min="11242" max="11242" width="10.75" style="71" customWidth="1"/>
    <col min="11243" max="11243" width="19.1333333333333" style="71" customWidth="1"/>
    <col min="11244" max="11244" width="21.5" style="71" customWidth="1"/>
    <col min="11245" max="11260" width="9.13333333333333" style="71"/>
    <col min="11261" max="11261" width="56.25" style="71" customWidth="1"/>
    <col min="11262" max="11262" width="14.6333333333333" style="71" customWidth="1"/>
    <col min="11263" max="11263" width="13.8833333333333" style="71" customWidth="1"/>
    <col min="11264" max="11264" width="22.3833333333333" style="71" customWidth="1"/>
    <col min="11265" max="11494" width="9.13333333333333" style="71"/>
    <col min="11495" max="11495" width="29.6333333333333" style="71" customWidth="1"/>
    <col min="11496" max="11496" width="12.25" style="71" customWidth="1"/>
    <col min="11497" max="11497" width="12" style="71" customWidth="1"/>
    <col min="11498" max="11498" width="10.75" style="71" customWidth="1"/>
    <col min="11499" max="11499" width="19.1333333333333" style="71" customWidth="1"/>
    <col min="11500" max="11500" width="21.5" style="71" customWidth="1"/>
    <col min="11501" max="11516" width="9.13333333333333" style="71"/>
    <col min="11517" max="11517" width="56.25" style="71" customWidth="1"/>
    <col min="11518" max="11518" width="14.6333333333333" style="71" customWidth="1"/>
    <col min="11519" max="11519" width="13.8833333333333" style="71" customWidth="1"/>
    <col min="11520" max="11520" width="22.3833333333333" style="71" customWidth="1"/>
    <col min="11521" max="11750" width="9.13333333333333" style="71"/>
    <col min="11751" max="11751" width="29.6333333333333" style="71" customWidth="1"/>
    <col min="11752" max="11752" width="12.25" style="71" customWidth="1"/>
    <col min="11753" max="11753" width="12" style="71" customWidth="1"/>
    <col min="11754" max="11754" width="10.75" style="71" customWidth="1"/>
    <col min="11755" max="11755" width="19.1333333333333" style="71" customWidth="1"/>
    <col min="11756" max="11756" width="21.5" style="71" customWidth="1"/>
    <col min="11757" max="11772" width="9.13333333333333" style="71"/>
    <col min="11773" max="11773" width="56.25" style="71" customWidth="1"/>
    <col min="11774" max="11774" width="14.6333333333333" style="71" customWidth="1"/>
    <col min="11775" max="11775" width="13.8833333333333" style="71" customWidth="1"/>
    <col min="11776" max="11776" width="22.3833333333333" style="71" customWidth="1"/>
    <col min="11777" max="12006" width="9.13333333333333" style="71"/>
    <col min="12007" max="12007" width="29.6333333333333" style="71" customWidth="1"/>
    <col min="12008" max="12008" width="12.25" style="71" customWidth="1"/>
    <col min="12009" max="12009" width="12" style="71" customWidth="1"/>
    <col min="12010" max="12010" width="10.75" style="71" customWidth="1"/>
    <col min="12011" max="12011" width="19.1333333333333" style="71" customWidth="1"/>
    <col min="12012" max="12012" width="21.5" style="71" customWidth="1"/>
    <col min="12013" max="12028" width="9.13333333333333" style="71"/>
    <col min="12029" max="12029" width="56.25" style="71" customWidth="1"/>
    <col min="12030" max="12030" width="14.6333333333333" style="71" customWidth="1"/>
    <col min="12031" max="12031" width="13.8833333333333" style="71" customWidth="1"/>
    <col min="12032" max="12032" width="22.3833333333333" style="71" customWidth="1"/>
    <col min="12033" max="12262" width="9.13333333333333" style="71"/>
    <col min="12263" max="12263" width="29.6333333333333" style="71" customWidth="1"/>
    <col min="12264" max="12264" width="12.25" style="71" customWidth="1"/>
    <col min="12265" max="12265" width="12" style="71" customWidth="1"/>
    <col min="12266" max="12266" width="10.75" style="71" customWidth="1"/>
    <col min="12267" max="12267" width="19.1333333333333" style="71" customWidth="1"/>
    <col min="12268" max="12268" width="21.5" style="71" customWidth="1"/>
    <col min="12269" max="12284" width="9.13333333333333" style="71"/>
    <col min="12285" max="12285" width="56.25" style="71" customWidth="1"/>
    <col min="12286" max="12286" width="14.6333333333333" style="71" customWidth="1"/>
    <col min="12287" max="12287" width="13.8833333333333" style="71" customWidth="1"/>
    <col min="12288" max="12288" width="22.3833333333333" style="71" customWidth="1"/>
    <col min="12289" max="12518" width="9.13333333333333" style="71"/>
    <col min="12519" max="12519" width="29.6333333333333" style="71" customWidth="1"/>
    <col min="12520" max="12520" width="12.25" style="71" customWidth="1"/>
    <col min="12521" max="12521" width="12" style="71" customWidth="1"/>
    <col min="12522" max="12522" width="10.75" style="71" customWidth="1"/>
    <col min="12523" max="12523" width="19.1333333333333" style="71" customWidth="1"/>
    <col min="12524" max="12524" width="21.5" style="71" customWidth="1"/>
    <col min="12525" max="12540" width="9.13333333333333" style="71"/>
    <col min="12541" max="12541" width="56.25" style="71" customWidth="1"/>
    <col min="12542" max="12542" width="14.6333333333333" style="71" customWidth="1"/>
    <col min="12543" max="12543" width="13.8833333333333" style="71" customWidth="1"/>
    <col min="12544" max="12544" width="22.3833333333333" style="71" customWidth="1"/>
    <col min="12545" max="12774" width="9.13333333333333" style="71"/>
    <col min="12775" max="12775" width="29.6333333333333" style="71" customWidth="1"/>
    <col min="12776" max="12776" width="12.25" style="71" customWidth="1"/>
    <col min="12777" max="12777" width="12" style="71" customWidth="1"/>
    <col min="12778" max="12778" width="10.75" style="71" customWidth="1"/>
    <col min="12779" max="12779" width="19.1333333333333" style="71" customWidth="1"/>
    <col min="12780" max="12780" width="21.5" style="71" customWidth="1"/>
    <col min="12781" max="12796" width="9.13333333333333" style="71"/>
    <col min="12797" max="12797" width="56.25" style="71" customWidth="1"/>
    <col min="12798" max="12798" width="14.6333333333333" style="71" customWidth="1"/>
    <col min="12799" max="12799" width="13.8833333333333" style="71" customWidth="1"/>
    <col min="12800" max="12800" width="22.3833333333333" style="71" customWidth="1"/>
    <col min="12801" max="13030" width="9.13333333333333" style="71"/>
    <col min="13031" max="13031" width="29.6333333333333" style="71" customWidth="1"/>
    <col min="13032" max="13032" width="12.25" style="71" customWidth="1"/>
    <col min="13033" max="13033" width="12" style="71" customWidth="1"/>
    <col min="13034" max="13034" width="10.75" style="71" customWidth="1"/>
    <col min="13035" max="13035" width="19.1333333333333" style="71" customWidth="1"/>
    <col min="13036" max="13036" width="21.5" style="71" customWidth="1"/>
    <col min="13037" max="13052" width="9.13333333333333" style="71"/>
    <col min="13053" max="13053" width="56.25" style="71" customWidth="1"/>
    <col min="13054" max="13054" width="14.6333333333333" style="71" customWidth="1"/>
    <col min="13055" max="13055" width="13.8833333333333" style="71" customWidth="1"/>
    <col min="13056" max="13056" width="22.3833333333333" style="71" customWidth="1"/>
    <col min="13057" max="13286" width="9.13333333333333" style="71"/>
    <col min="13287" max="13287" width="29.6333333333333" style="71" customWidth="1"/>
    <col min="13288" max="13288" width="12.25" style="71" customWidth="1"/>
    <col min="13289" max="13289" width="12" style="71" customWidth="1"/>
    <col min="13290" max="13290" width="10.75" style="71" customWidth="1"/>
    <col min="13291" max="13291" width="19.1333333333333" style="71" customWidth="1"/>
    <col min="13292" max="13292" width="21.5" style="71" customWidth="1"/>
    <col min="13293" max="13308" width="9.13333333333333" style="71"/>
    <col min="13309" max="13309" width="56.25" style="71" customWidth="1"/>
    <col min="13310" max="13310" width="14.6333333333333" style="71" customWidth="1"/>
    <col min="13311" max="13311" width="13.8833333333333" style="71" customWidth="1"/>
    <col min="13312" max="13312" width="22.3833333333333" style="71" customWidth="1"/>
    <col min="13313" max="13542" width="9.13333333333333" style="71"/>
    <col min="13543" max="13543" width="29.6333333333333" style="71" customWidth="1"/>
    <col min="13544" max="13544" width="12.25" style="71" customWidth="1"/>
    <col min="13545" max="13545" width="12" style="71" customWidth="1"/>
    <col min="13546" max="13546" width="10.75" style="71" customWidth="1"/>
    <col min="13547" max="13547" width="19.1333333333333" style="71" customWidth="1"/>
    <col min="13548" max="13548" width="21.5" style="71" customWidth="1"/>
    <col min="13549" max="13564" width="9.13333333333333" style="71"/>
    <col min="13565" max="13565" width="56.25" style="71" customWidth="1"/>
    <col min="13566" max="13566" width="14.6333333333333" style="71" customWidth="1"/>
    <col min="13567" max="13567" width="13.8833333333333" style="71" customWidth="1"/>
    <col min="13568" max="13568" width="22.3833333333333" style="71" customWidth="1"/>
    <col min="13569" max="13798" width="9.13333333333333" style="71"/>
    <col min="13799" max="13799" width="29.6333333333333" style="71" customWidth="1"/>
    <col min="13800" max="13800" width="12.25" style="71" customWidth="1"/>
    <col min="13801" max="13801" width="12" style="71" customWidth="1"/>
    <col min="13802" max="13802" width="10.75" style="71" customWidth="1"/>
    <col min="13803" max="13803" width="19.1333333333333" style="71" customWidth="1"/>
    <col min="13804" max="13804" width="21.5" style="71" customWidth="1"/>
    <col min="13805" max="13820" width="9.13333333333333" style="71"/>
    <col min="13821" max="13821" width="56.25" style="71" customWidth="1"/>
    <col min="13822" max="13822" width="14.6333333333333" style="71" customWidth="1"/>
    <col min="13823" max="13823" width="13.8833333333333" style="71" customWidth="1"/>
    <col min="13824" max="13824" width="22.3833333333333" style="71" customWidth="1"/>
    <col min="13825" max="14054" width="9.13333333333333" style="71"/>
    <col min="14055" max="14055" width="29.6333333333333" style="71" customWidth="1"/>
    <col min="14056" max="14056" width="12.25" style="71" customWidth="1"/>
    <col min="14057" max="14057" width="12" style="71" customWidth="1"/>
    <col min="14058" max="14058" width="10.75" style="71" customWidth="1"/>
    <col min="14059" max="14059" width="19.1333333333333" style="71" customWidth="1"/>
    <col min="14060" max="14060" width="21.5" style="71" customWidth="1"/>
    <col min="14061" max="14076" width="9.13333333333333" style="71"/>
    <col min="14077" max="14077" width="56.25" style="71" customWidth="1"/>
    <col min="14078" max="14078" width="14.6333333333333" style="71" customWidth="1"/>
    <col min="14079" max="14079" width="13.8833333333333" style="71" customWidth="1"/>
    <col min="14080" max="14080" width="22.3833333333333" style="71" customWidth="1"/>
    <col min="14081" max="14310" width="9.13333333333333" style="71"/>
    <col min="14311" max="14311" width="29.6333333333333" style="71" customWidth="1"/>
    <col min="14312" max="14312" width="12.25" style="71" customWidth="1"/>
    <col min="14313" max="14313" width="12" style="71" customWidth="1"/>
    <col min="14314" max="14314" width="10.75" style="71" customWidth="1"/>
    <col min="14315" max="14315" width="19.1333333333333" style="71" customWidth="1"/>
    <col min="14316" max="14316" width="21.5" style="71" customWidth="1"/>
    <col min="14317" max="14332" width="9.13333333333333" style="71"/>
    <col min="14333" max="14333" width="56.25" style="71" customWidth="1"/>
    <col min="14334" max="14334" width="14.6333333333333" style="71" customWidth="1"/>
    <col min="14335" max="14335" width="13.8833333333333" style="71" customWidth="1"/>
    <col min="14336" max="14336" width="22.3833333333333" style="71" customWidth="1"/>
    <col min="14337" max="14566" width="9.13333333333333" style="71"/>
    <col min="14567" max="14567" width="29.6333333333333" style="71" customWidth="1"/>
    <col min="14568" max="14568" width="12.25" style="71" customWidth="1"/>
    <col min="14569" max="14569" width="12" style="71" customWidth="1"/>
    <col min="14570" max="14570" width="10.75" style="71" customWidth="1"/>
    <col min="14571" max="14571" width="19.1333333333333" style="71" customWidth="1"/>
    <col min="14572" max="14572" width="21.5" style="71" customWidth="1"/>
    <col min="14573" max="14588" width="9.13333333333333" style="71"/>
    <col min="14589" max="14589" width="56.25" style="71" customWidth="1"/>
    <col min="14590" max="14590" width="14.6333333333333" style="71" customWidth="1"/>
    <col min="14591" max="14591" width="13.8833333333333" style="71" customWidth="1"/>
    <col min="14592" max="14592" width="22.3833333333333" style="71" customWidth="1"/>
    <col min="14593" max="14822" width="9.13333333333333" style="71"/>
    <col min="14823" max="14823" width="29.6333333333333" style="71" customWidth="1"/>
    <col min="14824" max="14824" width="12.25" style="71" customWidth="1"/>
    <col min="14825" max="14825" width="12" style="71" customWidth="1"/>
    <col min="14826" max="14826" width="10.75" style="71" customWidth="1"/>
    <col min="14827" max="14827" width="19.1333333333333" style="71" customWidth="1"/>
    <col min="14828" max="14828" width="21.5" style="71" customWidth="1"/>
    <col min="14829" max="14844" width="9.13333333333333" style="71"/>
    <col min="14845" max="14845" width="56.25" style="71" customWidth="1"/>
    <col min="14846" max="14846" width="14.6333333333333" style="71" customWidth="1"/>
    <col min="14847" max="14847" width="13.8833333333333" style="71" customWidth="1"/>
    <col min="14848" max="14848" width="22.3833333333333" style="71" customWidth="1"/>
    <col min="14849" max="15078" width="9.13333333333333" style="71"/>
    <col min="15079" max="15079" width="29.6333333333333" style="71" customWidth="1"/>
    <col min="15080" max="15080" width="12.25" style="71" customWidth="1"/>
    <col min="15081" max="15081" width="12" style="71" customWidth="1"/>
    <col min="15082" max="15082" width="10.75" style="71" customWidth="1"/>
    <col min="15083" max="15083" width="19.1333333333333" style="71" customWidth="1"/>
    <col min="15084" max="15084" width="21.5" style="71" customWidth="1"/>
    <col min="15085" max="15100" width="9.13333333333333" style="71"/>
    <col min="15101" max="15101" width="56.25" style="71" customWidth="1"/>
    <col min="15102" max="15102" width="14.6333333333333" style="71" customWidth="1"/>
    <col min="15103" max="15103" width="13.8833333333333" style="71" customWidth="1"/>
    <col min="15104" max="15104" width="22.3833333333333" style="71" customWidth="1"/>
    <col min="15105" max="15334" width="9.13333333333333" style="71"/>
    <col min="15335" max="15335" width="29.6333333333333" style="71" customWidth="1"/>
    <col min="15336" max="15336" width="12.25" style="71" customWidth="1"/>
    <col min="15337" max="15337" width="12" style="71" customWidth="1"/>
    <col min="15338" max="15338" width="10.75" style="71" customWidth="1"/>
    <col min="15339" max="15339" width="19.1333333333333" style="71" customWidth="1"/>
    <col min="15340" max="15340" width="21.5" style="71" customWidth="1"/>
    <col min="15341" max="15356" width="9.13333333333333" style="71"/>
    <col min="15357" max="15357" width="56.25" style="71" customWidth="1"/>
    <col min="15358" max="15358" width="14.6333333333333" style="71" customWidth="1"/>
    <col min="15359" max="15359" width="13.8833333333333" style="71" customWidth="1"/>
    <col min="15360" max="15360" width="22.3833333333333" style="71" customWidth="1"/>
    <col min="15361" max="15590" width="9.13333333333333" style="71"/>
    <col min="15591" max="15591" width="29.6333333333333" style="71" customWidth="1"/>
    <col min="15592" max="15592" width="12.25" style="71" customWidth="1"/>
    <col min="15593" max="15593" width="12" style="71" customWidth="1"/>
    <col min="15594" max="15594" width="10.75" style="71" customWidth="1"/>
    <col min="15595" max="15595" width="19.1333333333333" style="71" customWidth="1"/>
    <col min="15596" max="15596" width="21.5" style="71" customWidth="1"/>
    <col min="15597" max="15612" width="9.13333333333333" style="71"/>
    <col min="15613" max="15613" width="56.25" style="71" customWidth="1"/>
    <col min="15614" max="15614" width="14.6333333333333" style="71" customWidth="1"/>
    <col min="15615" max="15615" width="13.8833333333333" style="71" customWidth="1"/>
    <col min="15616" max="15616" width="22.3833333333333" style="71" customWidth="1"/>
    <col min="15617" max="15846" width="9.13333333333333" style="71"/>
    <col min="15847" max="15847" width="29.6333333333333" style="71" customWidth="1"/>
    <col min="15848" max="15848" width="12.25" style="71" customWidth="1"/>
    <col min="15849" max="15849" width="12" style="71" customWidth="1"/>
    <col min="15850" max="15850" width="10.75" style="71" customWidth="1"/>
    <col min="15851" max="15851" width="19.1333333333333" style="71" customWidth="1"/>
    <col min="15852" max="15852" width="21.5" style="71" customWidth="1"/>
    <col min="15853" max="15868" width="9.13333333333333" style="71"/>
    <col min="15869" max="15869" width="56.25" style="71" customWidth="1"/>
    <col min="15870" max="15870" width="14.6333333333333" style="71" customWidth="1"/>
    <col min="15871" max="15871" width="13.8833333333333" style="71" customWidth="1"/>
    <col min="15872" max="15872" width="22.3833333333333" style="71" customWidth="1"/>
    <col min="15873" max="16102" width="9.13333333333333" style="71"/>
    <col min="16103" max="16103" width="29.6333333333333" style="71" customWidth="1"/>
    <col min="16104" max="16104" width="12.25" style="71" customWidth="1"/>
    <col min="16105" max="16105" width="12" style="71" customWidth="1"/>
    <col min="16106" max="16106" width="10.75" style="71" customWidth="1"/>
    <col min="16107" max="16107" width="19.1333333333333" style="71" customWidth="1"/>
    <col min="16108" max="16108" width="21.5" style="71" customWidth="1"/>
    <col min="16109" max="16124" width="9.13333333333333" style="71"/>
    <col min="16125" max="16125" width="56.25" style="71" customWidth="1"/>
    <col min="16126" max="16126" width="14.6333333333333" style="71" customWidth="1"/>
    <col min="16127" max="16127" width="13.8833333333333" style="71" customWidth="1"/>
    <col min="16128" max="16128" width="22.3833333333333" style="71" customWidth="1"/>
    <col min="16129" max="16358" width="9.13333333333333" style="71"/>
    <col min="16359" max="16359" width="29.6333333333333" style="71" customWidth="1"/>
    <col min="16360" max="16360" width="12.25" style="71" customWidth="1"/>
    <col min="16361" max="16361" width="12" style="71" customWidth="1"/>
    <col min="16362" max="16362" width="10.75" style="71" customWidth="1"/>
    <col min="16363" max="16363" width="19.1333333333333" style="71" customWidth="1"/>
    <col min="16364" max="16364" width="21.5" style="71" customWidth="1"/>
    <col min="16365" max="16384" width="9.13333333333333" style="71"/>
  </cols>
  <sheetData>
    <row r="1" ht="19.5" customHeight="1" spans="1:3">
      <c r="A1" s="161" t="s">
        <v>1316</v>
      </c>
      <c r="B1" s="162"/>
      <c r="C1" s="161"/>
    </row>
    <row r="2" ht="37.5" customHeight="1" spans="1:3">
      <c r="A2" s="163" t="s">
        <v>1317</v>
      </c>
      <c r="B2" s="164"/>
      <c r="C2" s="163"/>
    </row>
    <row r="3" ht="19.5" customHeight="1" spans="1:3">
      <c r="A3" s="165"/>
      <c r="B3" s="166"/>
      <c r="C3" s="167" t="s">
        <v>2</v>
      </c>
    </row>
    <row r="4" ht="36" customHeight="1" spans="1:3">
      <c r="A4" s="168" t="s">
        <v>1318</v>
      </c>
      <c r="B4" s="169" t="s">
        <v>1279</v>
      </c>
      <c r="C4" s="169" t="s">
        <v>92</v>
      </c>
    </row>
    <row r="5" ht="19.5" customHeight="1" spans="1:3">
      <c r="A5" s="170" t="s">
        <v>492</v>
      </c>
      <c r="B5" s="171">
        <f>SUM(B6:B7)</f>
        <v>60</v>
      </c>
      <c r="C5" s="168"/>
    </row>
    <row r="6" ht="19.5" customHeight="1" spans="1:3">
      <c r="A6" s="172" t="s">
        <v>1319</v>
      </c>
      <c r="B6" s="173">
        <v>60</v>
      </c>
      <c r="C6" s="174"/>
    </row>
    <row r="7" ht="19.5" customHeight="1" spans="1:3">
      <c r="A7" s="172" t="s">
        <v>1320</v>
      </c>
      <c r="B7" s="175"/>
      <c r="C7" s="174"/>
    </row>
    <row r="8" ht="19.5" customHeight="1" spans="1:3">
      <c r="A8" s="170" t="s">
        <v>1321</v>
      </c>
      <c r="B8" s="171">
        <f>B9+B13</f>
        <v>1840</v>
      </c>
      <c r="C8" s="171">
        <f>C9+C13</f>
        <v>1763</v>
      </c>
    </row>
    <row r="9" ht="19.5" customHeight="1" spans="1:3">
      <c r="A9" s="176" t="s">
        <v>1322</v>
      </c>
      <c r="B9" s="171">
        <f>SUM(B10:B12)</f>
        <v>1840</v>
      </c>
      <c r="C9" s="171">
        <f>SUM(C10:C12)</f>
        <v>1757</v>
      </c>
    </row>
    <row r="10" ht="19.5" customHeight="1" spans="1:3">
      <c r="A10" s="172" t="s">
        <v>1323</v>
      </c>
      <c r="B10" s="173">
        <v>840</v>
      </c>
      <c r="C10" s="173">
        <v>1066</v>
      </c>
    </row>
    <row r="11" ht="19.5" customHeight="1" spans="1:3">
      <c r="A11" s="172" t="s">
        <v>1324</v>
      </c>
      <c r="B11" s="173">
        <v>1000</v>
      </c>
      <c r="C11" s="173">
        <v>691</v>
      </c>
    </row>
    <row r="12" ht="19.5" customHeight="1" spans="1:3">
      <c r="A12" s="177" t="s">
        <v>1325</v>
      </c>
      <c r="B12" s="178"/>
      <c r="C12" s="179"/>
    </row>
    <row r="13" ht="19.5" customHeight="1" spans="1:3">
      <c r="A13" s="176" t="s">
        <v>1326</v>
      </c>
      <c r="B13" s="180"/>
      <c r="C13" s="181">
        <v>6</v>
      </c>
    </row>
    <row r="14" ht="19.5" customHeight="1" spans="1:3">
      <c r="A14" s="177" t="s">
        <v>1324</v>
      </c>
      <c r="B14" s="178"/>
      <c r="C14" s="173">
        <v>6</v>
      </c>
    </row>
    <row r="15" ht="19.5" customHeight="1" spans="1:3">
      <c r="A15" s="170" t="s">
        <v>1327</v>
      </c>
      <c r="B15" s="171">
        <f>B16+B27+B29</f>
        <v>95000</v>
      </c>
      <c r="C15" s="171">
        <f>C16+C27+C29</f>
        <v>141096</v>
      </c>
    </row>
    <row r="16" ht="19.5" customHeight="1" spans="1:3">
      <c r="A16" s="176" t="s">
        <v>1328</v>
      </c>
      <c r="B16" s="171">
        <f>SUM(B17:B26)</f>
        <v>90100</v>
      </c>
      <c r="C16" s="171">
        <f>SUM(C17:C26)</f>
        <v>138783</v>
      </c>
    </row>
    <row r="17" ht="19.5" customHeight="1" spans="1:3">
      <c r="A17" s="172" t="s">
        <v>1329</v>
      </c>
      <c r="B17" s="173">
        <v>3000</v>
      </c>
      <c r="C17" s="173">
        <v>2617</v>
      </c>
    </row>
    <row r="18" ht="19.5" customHeight="1" spans="1:3">
      <c r="A18" s="172" t="s">
        <v>1330</v>
      </c>
      <c r="B18" s="173">
        <v>5000</v>
      </c>
      <c r="C18" s="173">
        <v>23070</v>
      </c>
    </row>
    <row r="19" ht="19.5" customHeight="1" spans="1:3">
      <c r="A19" s="172" t="s">
        <v>1331</v>
      </c>
      <c r="B19" s="173">
        <f>43800</f>
        <v>43800</v>
      </c>
      <c r="C19" s="173">
        <v>41107</v>
      </c>
    </row>
    <row r="20" ht="19.5" customHeight="1" spans="1:3">
      <c r="A20" s="172" t="s">
        <v>1332</v>
      </c>
      <c r="B20" s="178"/>
      <c r="C20" s="179"/>
    </row>
    <row r="21" ht="19.5" customHeight="1" spans="1:3">
      <c r="A21" s="177" t="s">
        <v>1333</v>
      </c>
      <c r="B21" s="178"/>
      <c r="C21" s="173"/>
    </row>
    <row r="22" ht="19.5" customHeight="1" spans="1:3">
      <c r="A22" s="177" t="s">
        <v>1334</v>
      </c>
      <c r="B22" s="178"/>
      <c r="C22" s="173">
        <v>57</v>
      </c>
    </row>
    <row r="23" ht="19.5" customHeight="1" spans="1:3">
      <c r="A23" s="177" t="s">
        <v>1335</v>
      </c>
      <c r="B23" s="178"/>
      <c r="C23" s="179"/>
    </row>
    <row r="24" ht="19.5" customHeight="1" spans="1:3">
      <c r="A24" s="177" t="s">
        <v>1336</v>
      </c>
      <c r="B24" s="178"/>
      <c r="C24" s="179"/>
    </row>
    <row r="25" ht="19.5" customHeight="1" spans="1:3">
      <c r="A25" s="182" t="s">
        <v>1337</v>
      </c>
      <c r="B25" s="173">
        <f>42760-101-300-431+694-521-700-11-90-3000</f>
        <v>38300</v>
      </c>
      <c r="C25" s="173">
        <v>71932</v>
      </c>
    </row>
    <row r="26" ht="19.5" customHeight="1" spans="1:3">
      <c r="A26" s="172" t="s">
        <v>1338</v>
      </c>
      <c r="B26" s="178"/>
      <c r="C26" s="179"/>
    </row>
    <row r="27" ht="19.5" customHeight="1" spans="1:3">
      <c r="A27" s="176" t="s">
        <v>1339</v>
      </c>
      <c r="B27" s="171">
        <f>B28</f>
        <v>3900</v>
      </c>
      <c r="C27" s="171">
        <f>C28</f>
        <v>2305</v>
      </c>
    </row>
    <row r="28" ht="19.5" customHeight="1" spans="1:3">
      <c r="A28" s="172" t="s">
        <v>1340</v>
      </c>
      <c r="B28" s="173">
        <v>3900</v>
      </c>
      <c r="C28" s="173">
        <v>2305</v>
      </c>
    </row>
    <row r="29" ht="19.5" customHeight="1" spans="1:3">
      <c r="A29" s="183" t="s">
        <v>1341</v>
      </c>
      <c r="B29" s="171">
        <f>B30</f>
        <v>1000</v>
      </c>
      <c r="C29" s="168">
        <f>C30</f>
        <v>8</v>
      </c>
    </row>
    <row r="30" ht="19.5" customHeight="1" spans="1:3">
      <c r="A30" s="177" t="s">
        <v>1342</v>
      </c>
      <c r="B30" s="173">
        <v>1000</v>
      </c>
      <c r="C30" s="173">
        <v>8</v>
      </c>
    </row>
    <row r="31" ht="19.5" customHeight="1" spans="1:3">
      <c r="A31" s="170" t="s">
        <v>154</v>
      </c>
      <c r="B31" s="171">
        <f>B32+B34+B41</f>
        <v>1232</v>
      </c>
      <c r="C31" s="171">
        <f>C32+C34+C41</f>
        <v>201557</v>
      </c>
    </row>
    <row r="32" ht="19.5" customHeight="1" spans="1:3">
      <c r="A32" s="176" t="s">
        <v>1343</v>
      </c>
      <c r="B32" s="180"/>
      <c r="C32" s="179"/>
    </row>
    <row r="33" ht="19.5" customHeight="1" spans="1:3">
      <c r="A33" s="177" t="s">
        <v>1344</v>
      </c>
      <c r="B33" s="178"/>
      <c r="C33" s="179"/>
    </row>
    <row r="34" ht="19.5" customHeight="1" spans="1:3">
      <c r="A34" s="184" t="s">
        <v>1345</v>
      </c>
      <c r="B34" s="171">
        <f>SUM(B35:B40)</f>
        <v>1232</v>
      </c>
      <c r="C34" s="171">
        <f>SUM(C35:C40)</f>
        <v>1357</v>
      </c>
    </row>
    <row r="35" ht="19.5" customHeight="1" spans="1:3">
      <c r="A35" s="185" t="s">
        <v>1346</v>
      </c>
      <c r="B35" s="173">
        <v>584</v>
      </c>
      <c r="C35" s="173">
        <v>325</v>
      </c>
    </row>
    <row r="36" ht="19.5" customHeight="1" spans="1:3">
      <c r="A36" s="185" t="s">
        <v>1347</v>
      </c>
      <c r="B36" s="173">
        <v>340</v>
      </c>
      <c r="C36" s="173">
        <v>922</v>
      </c>
    </row>
    <row r="37" ht="19.5" customHeight="1" spans="1:3">
      <c r="A37" s="185" t="s">
        <v>1348</v>
      </c>
      <c r="B37" s="179"/>
      <c r="C37" s="174"/>
    </row>
    <row r="38" ht="19.5" customHeight="1" spans="1:3">
      <c r="A38" s="185" t="s">
        <v>1349</v>
      </c>
      <c r="B38" s="173">
        <v>66</v>
      </c>
      <c r="C38" s="173">
        <v>101</v>
      </c>
    </row>
    <row r="39" ht="19.5" customHeight="1" spans="1:3">
      <c r="A39" s="185" t="s">
        <v>1350</v>
      </c>
      <c r="B39" s="173">
        <v>182</v>
      </c>
      <c r="C39" s="173"/>
    </row>
    <row r="40" ht="19.5" customHeight="1" spans="1:3">
      <c r="A40" s="185" t="s">
        <v>1351</v>
      </c>
      <c r="B40" s="173">
        <v>60</v>
      </c>
      <c r="C40" s="173">
        <v>9</v>
      </c>
    </row>
    <row r="41" ht="19.5" customHeight="1" spans="1:3">
      <c r="A41" s="176" t="s">
        <v>1352</v>
      </c>
      <c r="B41" s="186"/>
      <c r="C41" s="171">
        <f>SUM(C42:C43)</f>
        <v>200200</v>
      </c>
    </row>
    <row r="42" ht="19.5" customHeight="1" spans="1:3">
      <c r="A42" s="182" t="s">
        <v>1353</v>
      </c>
      <c r="B42" s="187"/>
      <c r="C42" s="171">
        <v>200200</v>
      </c>
    </row>
    <row r="43" ht="27" customHeight="1" spans="1:3">
      <c r="A43" s="172" t="s">
        <v>1354</v>
      </c>
      <c r="B43" s="175"/>
      <c r="C43" s="174"/>
    </row>
    <row r="44" ht="18.75" spans="1:3">
      <c r="A44" s="170" t="s">
        <v>78</v>
      </c>
      <c r="B44" s="188"/>
      <c r="C44" s="179"/>
    </row>
    <row r="45" ht="18.75" spans="1:3">
      <c r="A45" s="172" t="s">
        <v>1355</v>
      </c>
      <c r="B45" s="178"/>
      <c r="C45" s="179"/>
    </row>
    <row r="46" ht="18.75" spans="1:3">
      <c r="A46" s="172" t="s">
        <v>1356</v>
      </c>
      <c r="B46" s="178"/>
      <c r="C46" s="179"/>
    </row>
    <row r="47" ht="18.75" spans="1:3">
      <c r="A47" s="172" t="s">
        <v>1357</v>
      </c>
      <c r="B47" s="178"/>
      <c r="C47" s="179"/>
    </row>
    <row r="48" ht="18.75" spans="1:3">
      <c r="A48" s="172" t="s">
        <v>1358</v>
      </c>
      <c r="B48" s="178"/>
      <c r="C48" s="179"/>
    </row>
    <row r="49" ht="18.75" spans="1:3">
      <c r="A49" s="170" t="s">
        <v>1164</v>
      </c>
      <c r="B49" s="171">
        <f>B50</f>
        <v>17073</v>
      </c>
      <c r="C49" s="171">
        <f>C50</f>
        <v>12300</v>
      </c>
    </row>
    <row r="50" ht="18.75" spans="1:3">
      <c r="A50" s="176" t="s">
        <v>1359</v>
      </c>
      <c r="B50" s="173">
        <f>SUM(B51:B61)</f>
        <v>17073</v>
      </c>
      <c r="C50" s="173">
        <f>SUM(C51:C61)</f>
        <v>12300</v>
      </c>
    </row>
    <row r="51" ht="18.75" spans="1:3">
      <c r="A51" s="172" t="s">
        <v>1360</v>
      </c>
      <c r="B51" s="175"/>
      <c r="C51" s="174"/>
    </row>
    <row r="52" ht="18.75" spans="1:3">
      <c r="A52" s="172" t="s">
        <v>1361</v>
      </c>
      <c r="B52" s="175"/>
      <c r="C52" s="174"/>
    </row>
    <row r="53" ht="18.75" spans="1:3">
      <c r="A53" s="172" t="s">
        <v>1362</v>
      </c>
      <c r="B53" s="175"/>
      <c r="C53" s="174"/>
    </row>
    <row r="54" ht="18.75" spans="1:3">
      <c r="A54" s="172" t="s">
        <v>1363</v>
      </c>
      <c r="B54" s="175"/>
      <c r="C54" s="174"/>
    </row>
    <row r="55" ht="18.75" spans="1:3">
      <c r="A55" s="172" t="s">
        <v>1364</v>
      </c>
      <c r="B55" s="175"/>
      <c r="C55" s="174"/>
    </row>
    <row r="56" ht="18.75" spans="1:3">
      <c r="A56" s="172" t="s">
        <v>1365</v>
      </c>
      <c r="B56" s="175"/>
      <c r="C56" s="174"/>
    </row>
    <row r="57" ht="18.75" spans="1:3">
      <c r="A57" s="172" t="s">
        <v>1366</v>
      </c>
      <c r="B57" s="175"/>
      <c r="C57" s="174"/>
    </row>
    <row r="58" ht="18.75" spans="1:3">
      <c r="A58" s="172" t="s">
        <v>1367</v>
      </c>
      <c r="B58" s="175"/>
      <c r="C58" s="174"/>
    </row>
    <row r="59" ht="18.75" spans="1:3">
      <c r="A59" s="172" t="s">
        <v>1368</v>
      </c>
      <c r="B59" s="175"/>
      <c r="C59" s="174"/>
    </row>
    <row r="60" ht="18.75" spans="1:3">
      <c r="A60" s="172" t="s">
        <v>1369</v>
      </c>
      <c r="B60" s="173">
        <v>17073</v>
      </c>
      <c r="C60" s="173">
        <v>12300</v>
      </c>
    </row>
    <row r="61" ht="18.75" spans="1:3">
      <c r="A61" s="172" t="s">
        <v>1370</v>
      </c>
      <c r="B61" s="175"/>
      <c r="C61" s="174"/>
    </row>
    <row r="62" ht="18.75" spans="1:3">
      <c r="A62" s="168" t="s">
        <v>1371</v>
      </c>
      <c r="B62" s="171">
        <f>SUM(B5,B8,B15,B31,B49,B44)</f>
        <v>115205</v>
      </c>
      <c r="C62" s="171">
        <f>SUM(C5,C8,C15,C31,C49,C44)+1</f>
        <v>356717</v>
      </c>
    </row>
    <row r="63" ht="15" spans="1:3">
      <c r="A63" s="189"/>
      <c r="B63" s="190"/>
      <c r="C63" s="179"/>
    </row>
    <row r="64" ht="18.75" spans="1:3">
      <c r="A64" s="184" t="s">
        <v>1372</v>
      </c>
      <c r="B64" s="191">
        <v>300</v>
      </c>
      <c r="C64" s="168">
        <v>169</v>
      </c>
    </row>
    <row r="65" ht="18.75" spans="1:3">
      <c r="A65" s="184" t="s">
        <v>1156</v>
      </c>
      <c r="B65" s="191"/>
      <c r="C65" s="171">
        <f>C66</f>
        <v>5800</v>
      </c>
    </row>
    <row r="66" ht="18.75" spans="1:3">
      <c r="A66" s="172" t="s">
        <v>1373</v>
      </c>
      <c r="B66" s="175"/>
      <c r="C66" s="173">
        <v>5800</v>
      </c>
    </row>
    <row r="67" ht="18.75" spans="1:3">
      <c r="A67" s="184" t="s">
        <v>1374</v>
      </c>
      <c r="B67" s="171">
        <v>55527</v>
      </c>
      <c r="C67" s="171">
        <v>55012</v>
      </c>
    </row>
    <row r="68" ht="18.75" spans="1:3">
      <c r="A68" s="184" t="s">
        <v>1375</v>
      </c>
      <c r="B68" s="168"/>
      <c r="C68" s="168">
        <v>1503</v>
      </c>
    </row>
    <row r="69" ht="15" spans="1:3">
      <c r="A69" s="192" t="s">
        <v>1211</v>
      </c>
      <c r="B69" s="193"/>
      <c r="C69" s="179"/>
    </row>
    <row r="70" ht="15" spans="1:3">
      <c r="A70" s="194"/>
      <c r="B70" s="195"/>
      <c r="C70" s="195"/>
    </row>
    <row r="71" ht="15" spans="1:3">
      <c r="A71" s="194"/>
      <c r="B71" s="195"/>
      <c r="C71" s="195"/>
    </row>
    <row r="72" ht="18.75" spans="1:3">
      <c r="A72" s="168" t="s">
        <v>1376</v>
      </c>
      <c r="B72" s="171">
        <f>SUM(B67,B64,B65,B62)</f>
        <v>171032</v>
      </c>
      <c r="C72" s="171">
        <f>SUM(C67,C64,C65,C62,C68)</f>
        <v>419201</v>
      </c>
    </row>
  </sheetData>
  <mergeCells count="2">
    <mergeCell ref="A1:C1"/>
    <mergeCell ref="A2:C2"/>
  </mergeCells>
  <pageMargins left="0.75" right="0.75" top="1" bottom="1" header="0.5" footer="0.5"/>
  <pageSetup paperSize="9" scale="75"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H230"/>
  <sheetViews>
    <sheetView showZeros="0" zoomScale="110" zoomScaleNormal="110" workbookViewId="0">
      <selection activeCell="I15" sqref="I15"/>
    </sheetView>
  </sheetViews>
  <sheetFormatPr defaultColWidth="12.25" defaultRowHeight="15.6" customHeight="1"/>
  <cols>
    <col min="1" max="1" width="9.38333333333333" style="137" customWidth="1"/>
    <col min="2" max="2" width="59" style="137" customWidth="1"/>
    <col min="3" max="3" width="13.875" style="137" customWidth="1"/>
    <col min="4" max="4" width="15.75" style="138" customWidth="1"/>
    <col min="5" max="5" width="11.75" style="139" customWidth="1"/>
    <col min="6" max="6" width="10.875" style="137" customWidth="1"/>
    <col min="7" max="242" width="12.25" style="137"/>
    <col min="243" max="16384" width="12.25" style="1"/>
  </cols>
  <sheetData>
    <row r="1" s="1" customFormat="1" customHeight="1" spans="1:242">
      <c r="A1" s="140" t="s">
        <v>1377</v>
      </c>
      <c r="B1" s="140"/>
      <c r="C1" s="140"/>
      <c r="D1" s="138"/>
      <c r="E1" s="140"/>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row>
    <row r="2" s="137" customFormat="1" ht="44.25" customHeight="1" spans="1:5">
      <c r="A2" s="141" t="s">
        <v>1378</v>
      </c>
      <c r="B2" s="141"/>
      <c r="C2" s="141"/>
      <c r="D2" s="141"/>
      <c r="E2" s="142"/>
    </row>
    <row r="3" s="137" customFormat="1" ht="16.9" customHeight="1" spans="1:5">
      <c r="A3" s="143"/>
      <c r="B3" s="143"/>
      <c r="C3" s="143"/>
      <c r="D3" s="138"/>
      <c r="E3" s="144" t="s">
        <v>89</v>
      </c>
    </row>
    <row r="4" s="137" customFormat="1" ht="29" customHeight="1" spans="1:5">
      <c r="A4" s="145" t="s">
        <v>90</v>
      </c>
      <c r="B4" s="145" t="s">
        <v>91</v>
      </c>
      <c r="C4" s="145" t="s">
        <v>50</v>
      </c>
      <c r="D4" s="145" t="s">
        <v>51</v>
      </c>
      <c r="E4" s="146" t="s">
        <v>52</v>
      </c>
    </row>
    <row r="5" s="137" customFormat="1" ht="16.9" customHeight="1" spans="1:5">
      <c r="A5" s="147"/>
      <c r="B5" s="145" t="s">
        <v>1379</v>
      </c>
      <c r="C5" s="145">
        <f>SUM(C6,C14,C20,C40,C142,C168,C206)</f>
        <v>356717</v>
      </c>
      <c r="D5" s="145">
        <f>SUM(D6,D14,D20,D40,D142,D168,D206)</f>
        <v>115205</v>
      </c>
      <c r="E5" s="148">
        <f>D5/C5</f>
        <v>0.322959096426579</v>
      </c>
    </row>
    <row r="6" s="137" customFormat="1" ht="16.9" customHeight="1" spans="1:5">
      <c r="A6" s="149">
        <v>206</v>
      </c>
      <c r="B6" s="150" t="s">
        <v>443</v>
      </c>
      <c r="C6" s="145">
        <v>0</v>
      </c>
      <c r="D6" s="151">
        <v>0</v>
      </c>
      <c r="E6" s="148">
        <v>0</v>
      </c>
    </row>
    <row r="7" s="137" customFormat="1" ht="16.9" customHeight="1" spans="1:5">
      <c r="A7" s="149">
        <v>20610</v>
      </c>
      <c r="B7" s="150" t="s">
        <v>1380</v>
      </c>
      <c r="C7" s="145">
        <v>0</v>
      </c>
      <c r="D7" s="151">
        <v>0</v>
      </c>
      <c r="E7" s="148">
        <v>0</v>
      </c>
    </row>
    <row r="8" s="137" customFormat="1" ht="16.9" customHeight="1" spans="1:5">
      <c r="A8" s="149">
        <v>2061001</v>
      </c>
      <c r="B8" s="152" t="s">
        <v>1381</v>
      </c>
      <c r="C8" s="145">
        <v>0</v>
      </c>
      <c r="D8" s="151">
        <v>0</v>
      </c>
      <c r="E8" s="148">
        <v>0</v>
      </c>
    </row>
    <row r="9" s="137" customFormat="1" ht="16.9" customHeight="1" spans="1:5">
      <c r="A9" s="149">
        <v>2061002</v>
      </c>
      <c r="B9" s="152" t="s">
        <v>1382</v>
      </c>
      <c r="C9" s="145">
        <v>0</v>
      </c>
      <c r="D9" s="151">
        <v>0</v>
      </c>
      <c r="E9" s="148">
        <v>0</v>
      </c>
    </row>
    <row r="10" s="137" customFormat="1" ht="16.9" customHeight="1" spans="1:5">
      <c r="A10" s="149">
        <v>2061003</v>
      </c>
      <c r="B10" s="152" t="s">
        <v>1383</v>
      </c>
      <c r="C10" s="145">
        <v>0</v>
      </c>
      <c r="D10" s="151">
        <v>0</v>
      </c>
      <c r="E10" s="148">
        <v>0</v>
      </c>
    </row>
    <row r="11" s="137" customFormat="1" ht="16.9" customHeight="1" spans="1:5">
      <c r="A11" s="149">
        <v>2061004</v>
      </c>
      <c r="B11" s="152" t="s">
        <v>1384</v>
      </c>
      <c r="C11" s="145">
        <v>0</v>
      </c>
      <c r="D11" s="151">
        <v>0</v>
      </c>
      <c r="E11" s="148"/>
    </row>
    <row r="12" s="137" customFormat="1" ht="16.9" customHeight="1" spans="1:5">
      <c r="A12" s="149">
        <v>2061005</v>
      </c>
      <c r="B12" s="152" t="s">
        <v>1385</v>
      </c>
      <c r="C12" s="145">
        <v>0</v>
      </c>
      <c r="D12" s="151">
        <v>0</v>
      </c>
      <c r="E12" s="148"/>
    </row>
    <row r="13" s="137" customFormat="1" ht="16.9" customHeight="1" spans="1:5">
      <c r="A13" s="149">
        <v>2061099</v>
      </c>
      <c r="B13" s="152" t="s">
        <v>1386</v>
      </c>
      <c r="C13" s="145">
        <v>0</v>
      </c>
      <c r="D13" s="151">
        <v>0</v>
      </c>
      <c r="E13" s="148"/>
    </row>
    <row r="14" s="137" customFormat="1" ht="16.9" customHeight="1" spans="1:5">
      <c r="A14" s="149">
        <v>207</v>
      </c>
      <c r="B14" s="150" t="s">
        <v>1387</v>
      </c>
      <c r="C14" s="153">
        <f>C15</f>
        <v>0</v>
      </c>
      <c r="D14" s="154">
        <f>SUM(D15)</f>
        <v>60</v>
      </c>
      <c r="E14" s="155">
        <v>1</v>
      </c>
    </row>
    <row r="15" s="137" customFormat="1" ht="16.9" customHeight="1" spans="1:5">
      <c r="A15" s="149">
        <v>20707</v>
      </c>
      <c r="B15" s="150" t="s">
        <v>1388</v>
      </c>
      <c r="C15" s="153">
        <f>SUM(C16:C19)</f>
        <v>0</v>
      </c>
      <c r="D15" s="151">
        <f>SUM(D16:D19)</f>
        <v>60</v>
      </c>
      <c r="E15" s="155">
        <v>1</v>
      </c>
    </row>
    <row r="16" s="137" customFormat="1" ht="16.9" customHeight="1" spans="1:5">
      <c r="A16" s="149">
        <v>2070701</v>
      </c>
      <c r="B16" s="152" t="s">
        <v>1389</v>
      </c>
      <c r="C16" s="153"/>
      <c r="D16" s="151">
        <v>0</v>
      </c>
      <c r="E16" s="148"/>
    </row>
    <row r="17" s="137" customFormat="1" ht="16.9" customHeight="1" spans="1:5">
      <c r="A17" s="149">
        <v>2070702</v>
      </c>
      <c r="B17" s="152" t="s">
        <v>1390</v>
      </c>
      <c r="C17" s="145"/>
      <c r="D17" s="151">
        <v>0</v>
      </c>
      <c r="E17" s="148"/>
    </row>
    <row r="18" s="137" customFormat="1" ht="16.9" customHeight="1" spans="1:5">
      <c r="A18" s="149">
        <v>2070703</v>
      </c>
      <c r="B18" s="152" t="s">
        <v>1391</v>
      </c>
      <c r="C18" s="145">
        <v>0</v>
      </c>
      <c r="D18" s="151">
        <v>0</v>
      </c>
      <c r="E18" s="148"/>
    </row>
    <row r="19" s="137" customFormat="1" ht="16.9" customHeight="1" spans="1:5">
      <c r="A19" s="149">
        <v>2070799</v>
      </c>
      <c r="B19" s="152" t="s">
        <v>1392</v>
      </c>
      <c r="C19" s="153">
        <v>0</v>
      </c>
      <c r="D19" s="151">
        <v>60</v>
      </c>
      <c r="E19" s="155">
        <v>1</v>
      </c>
    </row>
    <row r="20" s="137" customFormat="1" ht="16.9" customHeight="1" spans="1:5">
      <c r="A20" s="149">
        <v>208</v>
      </c>
      <c r="B20" s="150" t="s">
        <v>534</v>
      </c>
      <c r="C20" s="154">
        <f>SUM(C21,C25)</f>
        <v>1763</v>
      </c>
      <c r="D20" s="154">
        <f>SUM(D21)</f>
        <v>1840</v>
      </c>
      <c r="E20" s="148">
        <f>D20/C20</f>
        <v>1.0436755530346</v>
      </c>
    </row>
    <row r="21" s="137" customFormat="1" ht="16.9" customHeight="1" spans="1:5">
      <c r="A21" s="149">
        <v>20822</v>
      </c>
      <c r="B21" s="150" t="s">
        <v>1322</v>
      </c>
      <c r="C21" s="156">
        <f>SUM(C22:C24)</f>
        <v>1757</v>
      </c>
      <c r="D21" s="151">
        <f>SUM(D22:D24)</f>
        <v>1840</v>
      </c>
      <c r="E21" s="148">
        <f>D21/C21</f>
        <v>1.04723961297666</v>
      </c>
    </row>
    <row r="22" s="137" customFormat="1" ht="16.9" customHeight="1" spans="1:5">
      <c r="A22" s="149">
        <v>2082201</v>
      </c>
      <c r="B22" s="152" t="s">
        <v>1323</v>
      </c>
      <c r="C22" s="156">
        <v>1066</v>
      </c>
      <c r="D22" s="151">
        <v>840</v>
      </c>
      <c r="E22" s="148">
        <f>D22/C22</f>
        <v>0.787992495309568</v>
      </c>
    </row>
    <row r="23" s="137" customFormat="1" ht="16.9" customHeight="1" spans="1:5">
      <c r="A23" s="149">
        <v>2082202</v>
      </c>
      <c r="B23" s="152" t="s">
        <v>1324</v>
      </c>
      <c r="C23" s="156">
        <v>691</v>
      </c>
      <c r="D23" s="151">
        <v>1000</v>
      </c>
      <c r="E23" s="148">
        <f>D23/C23</f>
        <v>1.44717800289436</v>
      </c>
    </row>
    <row r="24" s="137" customFormat="1" ht="16.9" customHeight="1" spans="1:5">
      <c r="A24" s="149">
        <v>2082299</v>
      </c>
      <c r="B24" s="152" t="s">
        <v>1325</v>
      </c>
      <c r="C24" s="156">
        <v>0</v>
      </c>
      <c r="D24" s="151">
        <v>0</v>
      </c>
      <c r="E24" s="148"/>
    </row>
    <row r="25" s="137" customFormat="1" ht="16.9" customHeight="1" spans="1:5">
      <c r="A25" s="149">
        <v>20823</v>
      </c>
      <c r="B25" s="150" t="s">
        <v>1393</v>
      </c>
      <c r="C25" s="145">
        <f>SUM(C26:C28)</f>
        <v>6</v>
      </c>
      <c r="D25" s="151">
        <v>0</v>
      </c>
      <c r="E25" s="148"/>
    </row>
    <row r="26" s="137" customFormat="1" ht="16.9" customHeight="1" spans="1:5">
      <c r="A26" s="149">
        <v>2082301</v>
      </c>
      <c r="B26" s="152" t="s">
        <v>1323</v>
      </c>
      <c r="C26" s="145"/>
      <c r="D26" s="151">
        <v>0</v>
      </c>
      <c r="E26" s="148"/>
    </row>
    <row r="27" s="137" customFormat="1" ht="16.9" customHeight="1" spans="1:5">
      <c r="A27" s="149">
        <v>2082302</v>
      </c>
      <c r="B27" s="152" t="s">
        <v>1324</v>
      </c>
      <c r="C27" s="145">
        <v>6</v>
      </c>
      <c r="D27" s="151">
        <v>0</v>
      </c>
      <c r="E27" s="148"/>
    </row>
    <row r="28" s="137" customFormat="1" ht="16.9" customHeight="1" spans="1:5">
      <c r="A28" s="149">
        <v>2082399</v>
      </c>
      <c r="B28" s="152" t="s">
        <v>1394</v>
      </c>
      <c r="C28" s="145"/>
      <c r="D28" s="151">
        <v>0</v>
      </c>
      <c r="E28" s="148"/>
    </row>
    <row r="29" s="137" customFormat="1" ht="16.9" customHeight="1" spans="1:5">
      <c r="A29" s="149">
        <v>211</v>
      </c>
      <c r="B29" s="150" t="s">
        <v>707</v>
      </c>
      <c r="C29" s="145">
        <v>0</v>
      </c>
      <c r="D29" s="151">
        <v>0</v>
      </c>
      <c r="E29" s="148"/>
    </row>
    <row r="30" s="137" customFormat="1" ht="16.9" customHeight="1" spans="1:5">
      <c r="A30" s="149">
        <v>21160</v>
      </c>
      <c r="B30" s="150" t="s">
        <v>1395</v>
      </c>
      <c r="C30" s="145">
        <v>0</v>
      </c>
      <c r="D30" s="151">
        <v>0</v>
      </c>
      <c r="E30" s="148"/>
    </row>
    <row r="31" s="137" customFormat="1" ht="16.9" customHeight="1" spans="1:5">
      <c r="A31" s="149">
        <v>2116001</v>
      </c>
      <c r="B31" s="152" t="s">
        <v>1396</v>
      </c>
      <c r="C31" s="145">
        <v>0</v>
      </c>
      <c r="D31" s="151">
        <v>0</v>
      </c>
      <c r="E31" s="148"/>
    </row>
    <row r="32" s="137" customFormat="1" ht="16.9" customHeight="1" spans="1:5">
      <c r="A32" s="149">
        <v>2116002</v>
      </c>
      <c r="B32" s="152" t="s">
        <v>1397</v>
      </c>
      <c r="C32" s="145">
        <v>0</v>
      </c>
      <c r="D32" s="151">
        <v>0</v>
      </c>
      <c r="E32" s="148"/>
    </row>
    <row r="33" s="137" customFormat="1" ht="16.9" customHeight="1" spans="1:5">
      <c r="A33" s="149">
        <v>2116003</v>
      </c>
      <c r="B33" s="152" t="s">
        <v>1398</v>
      </c>
      <c r="C33" s="145">
        <v>0</v>
      </c>
      <c r="D33" s="151">
        <v>0</v>
      </c>
      <c r="E33" s="148"/>
    </row>
    <row r="34" s="137" customFormat="1" ht="16.9" customHeight="1" spans="1:5">
      <c r="A34" s="149">
        <v>2116099</v>
      </c>
      <c r="B34" s="152" t="s">
        <v>1399</v>
      </c>
      <c r="C34" s="145">
        <v>0</v>
      </c>
      <c r="D34" s="151">
        <v>0</v>
      </c>
      <c r="E34" s="148"/>
    </row>
    <row r="35" s="137" customFormat="1" ht="16.9" customHeight="1" spans="1:5">
      <c r="A35" s="149">
        <v>21161</v>
      </c>
      <c r="B35" s="150" t="s">
        <v>1400</v>
      </c>
      <c r="C35" s="145">
        <v>0</v>
      </c>
      <c r="D35" s="151">
        <v>0</v>
      </c>
      <c r="E35" s="148"/>
    </row>
    <row r="36" s="137" customFormat="1" ht="16.9" customHeight="1" spans="1:5">
      <c r="A36" s="149">
        <v>2116101</v>
      </c>
      <c r="B36" s="152" t="s">
        <v>1401</v>
      </c>
      <c r="C36" s="145">
        <v>0</v>
      </c>
      <c r="D36" s="151">
        <v>0</v>
      </c>
      <c r="E36" s="148"/>
    </row>
    <row r="37" s="137" customFormat="1" ht="16.9" customHeight="1" spans="1:5">
      <c r="A37" s="149">
        <v>2116102</v>
      </c>
      <c r="B37" s="152" t="s">
        <v>1402</v>
      </c>
      <c r="C37" s="145">
        <v>0</v>
      </c>
      <c r="D37" s="151">
        <v>0</v>
      </c>
      <c r="E37" s="148"/>
    </row>
    <row r="38" s="137" customFormat="1" ht="16.9" customHeight="1" spans="1:5">
      <c r="A38" s="149">
        <v>2116103</v>
      </c>
      <c r="B38" s="152" t="s">
        <v>1403</v>
      </c>
      <c r="C38" s="145">
        <v>0</v>
      </c>
      <c r="D38" s="151">
        <v>0</v>
      </c>
      <c r="E38" s="148"/>
    </row>
    <row r="39" s="137" customFormat="1" ht="16.9" customHeight="1" spans="1:5">
      <c r="A39" s="149">
        <v>2116104</v>
      </c>
      <c r="B39" s="152" t="s">
        <v>1404</v>
      </c>
      <c r="C39" s="145">
        <v>0</v>
      </c>
      <c r="D39" s="151">
        <v>0</v>
      </c>
      <c r="E39" s="148"/>
    </row>
    <row r="40" s="137" customFormat="1" ht="16.9" customHeight="1" spans="1:5">
      <c r="A40" s="149">
        <v>212</v>
      </c>
      <c r="B40" s="150" t="s">
        <v>776</v>
      </c>
      <c r="C40" s="145">
        <f>SUM(C41,C54,C59,C65)</f>
        <v>141097</v>
      </c>
      <c r="D40" s="145">
        <f>SUM(D41,D54,D59,D65)</f>
        <v>95000</v>
      </c>
      <c r="E40" s="148">
        <f t="shared" ref="E40:E45" si="0">D40/C40</f>
        <v>0.673295676024295</v>
      </c>
    </row>
    <row r="41" s="137" customFormat="1" ht="16.9" customHeight="1" spans="1:5">
      <c r="A41" s="149">
        <v>21208</v>
      </c>
      <c r="B41" s="150" t="s">
        <v>1405</v>
      </c>
      <c r="C41" s="156">
        <f>SUM(C42:C53)</f>
        <v>138784</v>
      </c>
      <c r="D41" s="156">
        <f>SUM(D42:D53)</f>
        <v>90100</v>
      </c>
      <c r="E41" s="148">
        <f t="shared" si="0"/>
        <v>0.649210283606179</v>
      </c>
    </row>
    <row r="42" s="137" customFormat="1" ht="16.9" customHeight="1" spans="1:5">
      <c r="A42" s="149">
        <v>2120801</v>
      </c>
      <c r="B42" s="152" t="s">
        <v>1329</v>
      </c>
      <c r="C42" s="156">
        <v>2617</v>
      </c>
      <c r="D42" s="151">
        <v>3000</v>
      </c>
      <c r="E42" s="148">
        <f t="shared" si="0"/>
        <v>1.1463507833397</v>
      </c>
    </row>
    <row r="43" s="137" customFormat="1" ht="16.9" customHeight="1" spans="1:5">
      <c r="A43" s="149">
        <v>2120802</v>
      </c>
      <c r="B43" s="152" t="s">
        <v>1330</v>
      </c>
      <c r="C43" s="156">
        <v>23070</v>
      </c>
      <c r="D43" s="151">
        <v>5000</v>
      </c>
      <c r="E43" s="148">
        <f t="shared" si="0"/>
        <v>0.216731686172518</v>
      </c>
    </row>
    <row r="44" s="137" customFormat="1" ht="16.9" customHeight="1" spans="1:5">
      <c r="A44" s="149">
        <v>2120803</v>
      </c>
      <c r="B44" s="152" t="s">
        <v>1332</v>
      </c>
      <c r="C44" s="156"/>
      <c r="D44" s="151">
        <v>0</v>
      </c>
      <c r="E44" s="148"/>
    </row>
    <row r="45" s="137" customFormat="1" ht="16.9" customHeight="1" spans="1:5">
      <c r="A45" s="149">
        <v>2120804</v>
      </c>
      <c r="B45" s="152" t="s">
        <v>1331</v>
      </c>
      <c r="C45" s="156">
        <v>41107</v>
      </c>
      <c r="D45" s="151">
        <v>43800</v>
      </c>
      <c r="E45" s="148">
        <f t="shared" si="0"/>
        <v>1.06551195660107</v>
      </c>
    </row>
    <row r="46" s="137" customFormat="1" ht="16.9" customHeight="1" spans="1:5">
      <c r="A46" s="149">
        <v>2120805</v>
      </c>
      <c r="B46" s="152" t="s">
        <v>1333</v>
      </c>
      <c r="C46" s="156"/>
      <c r="D46" s="151">
        <v>0</v>
      </c>
      <c r="E46" s="148"/>
    </row>
    <row r="47" s="137" customFormat="1" ht="16.9" customHeight="1" spans="1:5">
      <c r="A47" s="149">
        <v>2120806</v>
      </c>
      <c r="B47" s="152" t="s">
        <v>1334</v>
      </c>
      <c r="C47" s="156">
        <v>57</v>
      </c>
      <c r="D47" s="151">
        <v>0</v>
      </c>
      <c r="E47" s="148">
        <v>0</v>
      </c>
    </row>
    <row r="48" s="137" customFormat="1" ht="16.9" customHeight="1" spans="1:5">
      <c r="A48" s="149">
        <v>2120807</v>
      </c>
      <c r="B48" s="152" t="s">
        <v>1335</v>
      </c>
      <c r="C48" s="145">
        <v>0</v>
      </c>
      <c r="D48" s="151">
        <v>0</v>
      </c>
      <c r="E48" s="148"/>
    </row>
    <row r="49" s="137" customFormat="1" ht="16.9" customHeight="1" spans="1:5">
      <c r="A49" s="149">
        <v>2120809</v>
      </c>
      <c r="B49" s="152" t="s">
        <v>1406</v>
      </c>
      <c r="C49" s="145">
        <v>0</v>
      </c>
      <c r="D49" s="151">
        <v>0</v>
      </c>
      <c r="E49" s="148"/>
    </row>
    <row r="50" s="137" customFormat="1" ht="16.9" customHeight="1" spans="1:5">
      <c r="A50" s="149">
        <v>2120810</v>
      </c>
      <c r="B50" s="152" t="s">
        <v>1336</v>
      </c>
      <c r="C50" s="145"/>
      <c r="D50" s="151">
        <v>0</v>
      </c>
      <c r="E50" s="148"/>
    </row>
    <row r="51" s="137" customFormat="1" ht="16.9" customHeight="1" spans="1:5">
      <c r="A51" s="149">
        <v>2120811</v>
      </c>
      <c r="B51" s="152" t="s">
        <v>1407</v>
      </c>
      <c r="C51" s="145">
        <v>0</v>
      </c>
      <c r="D51" s="151">
        <v>0</v>
      </c>
      <c r="E51" s="148"/>
    </row>
    <row r="52" s="137" customFormat="1" ht="16.9" customHeight="1" spans="1:5">
      <c r="A52" s="149">
        <v>2120813</v>
      </c>
      <c r="B52" s="152" t="s">
        <v>1065</v>
      </c>
      <c r="C52" s="145">
        <v>0</v>
      </c>
      <c r="D52" s="151">
        <v>0</v>
      </c>
      <c r="E52" s="148"/>
    </row>
    <row r="53" s="137" customFormat="1" ht="16.9" customHeight="1" spans="1:5">
      <c r="A53" s="149">
        <v>2120899</v>
      </c>
      <c r="B53" s="152" t="s">
        <v>1408</v>
      </c>
      <c r="C53" s="156">
        <v>71933</v>
      </c>
      <c r="D53" s="151">
        <v>38300</v>
      </c>
      <c r="E53" s="148">
        <f>D53/C53</f>
        <v>0.532439909360099</v>
      </c>
    </row>
    <row r="54" s="137" customFormat="1" ht="16.9" customHeight="1" spans="1:5">
      <c r="A54" s="149">
        <v>21210</v>
      </c>
      <c r="B54" s="150" t="s">
        <v>1409</v>
      </c>
      <c r="C54" s="145">
        <v>0</v>
      </c>
      <c r="D54" s="151">
        <v>0</v>
      </c>
      <c r="E54" s="148"/>
    </row>
    <row r="55" s="137" customFormat="1" ht="16.9" customHeight="1" spans="1:5">
      <c r="A55" s="149">
        <v>2121001</v>
      </c>
      <c r="B55" s="152" t="s">
        <v>1329</v>
      </c>
      <c r="C55" s="145">
        <v>0</v>
      </c>
      <c r="D55" s="151">
        <v>0</v>
      </c>
      <c r="E55" s="148"/>
    </row>
    <row r="56" s="137" customFormat="1" ht="16.9" customHeight="1" spans="1:5">
      <c r="A56" s="149">
        <v>2121002</v>
      </c>
      <c r="B56" s="152" t="s">
        <v>1330</v>
      </c>
      <c r="C56" s="145">
        <v>0</v>
      </c>
      <c r="D56" s="151">
        <v>0</v>
      </c>
      <c r="E56" s="148"/>
    </row>
    <row r="57" s="137" customFormat="1" ht="16.9" customHeight="1" spans="1:5">
      <c r="A57" s="149">
        <v>2121099</v>
      </c>
      <c r="B57" s="152" t="s">
        <v>1410</v>
      </c>
      <c r="C57" s="156">
        <v>0</v>
      </c>
      <c r="D57" s="151">
        <v>0</v>
      </c>
      <c r="E57" s="148"/>
    </row>
    <row r="58" s="137" customFormat="1" ht="16.9" customHeight="1" spans="1:5">
      <c r="A58" s="149">
        <v>21211</v>
      </c>
      <c r="B58" s="150" t="s">
        <v>1411</v>
      </c>
      <c r="C58" s="156">
        <v>0</v>
      </c>
      <c r="D58" s="151"/>
      <c r="E58" s="148"/>
    </row>
    <row r="59" s="137" customFormat="1" ht="16.9" customHeight="1" spans="1:5">
      <c r="A59" s="149">
        <v>21213</v>
      </c>
      <c r="B59" s="150" t="s">
        <v>1412</v>
      </c>
      <c r="C59" s="156">
        <f>SUM(C60:C64)</f>
        <v>2305</v>
      </c>
      <c r="D59" s="151">
        <f>SUM(D60:D64)</f>
        <v>3900</v>
      </c>
      <c r="E59" s="148">
        <f>D59/C59</f>
        <v>1.69197396963124</v>
      </c>
    </row>
    <row r="60" s="137" customFormat="1" ht="16.9" customHeight="1" spans="1:5">
      <c r="A60" s="149">
        <v>2121301</v>
      </c>
      <c r="B60" s="152" t="s">
        <v>1413</v>
      </c>
      <c r="C60" s="156">
        <v>0</v>
      </c>
      <c r="D60" s="151">
        <v>0</v>
      </c>
      <c r="E60" s="148"/>
    </row>
    <row r="61" s="137" customFormat="1" ht="16.9" customHeight="1" spans="1:5">
      <c r="A61" s="149">
        <v>2121302</v>
      </c>
      <c r="B61" s="152" t="s">
        <v>1414</v>
      </c>
      <c r="C61" s="156">
        <v>0</v>
      </c>
      <c r="D61" s="151">
        <v>0</v>
      </c>
      <c r="E61" s="148"/>
    </row>
    <row r="62" s="137" customFormat="1" ht="16.9" customHeight="1" spans="1:5">
      <c r="A62" s="149">
        <v>2121303</v>
      </c>
      <c r="B62" s="152" t="s">
        <v>1415</v>
      </c>
      <c r="C62" s="156">
        <v>0</v>
      </c>
      <c r="D62" s="151">
        <v>0</v>
      </c>
      <c r="E62" s="148"/>
    </row>
    <row r="63" s="137" customFormat="1" ht="16.9" customHeight="1" spans="1:5">
      <c r="A63" s="149">
        <v>2121304</v>
      </c>
      <c r="B63" s="152" t="s">
        <v>1416</v>
      </c>
      <c r="C63" s="156">
        <v>0</v>
      </c>
      <c r="D63" s="151">
        <v>0</v>
      </c>
      <c r="E63" s="148"/>
    </row>
    <row r="64" s="137" customFormat="1" ht="16.9" customHeight="1" spans="1:5">
      <c r="A64" s="149">
        <v>2121399</v>
      </c>
      <c r="B64" s="152" t="s">
        <v>1340</v>
      </c>
      <c r="C64" s="156">
        <v>2305</v>
      </c>
      <c r="D64" s="151">
        <v>3900</v>
      </c>
      <c r="E64" s="148">
        <f t="shared" ref="E64:E68" si="1">D64/C64</f>
        <v>1.69197396963124</v>
      </c>
    </row>
    <row r="65" s="137" customFormat="1" ht="16.9" customHeight="1" spans="1:5">
      <c r="A65" s="149">
        <v>21214</v>
      </c>
      <c r="B65" s="150" t="s">
        <v>1417</v>
      </c>
      <c r="C65" s="156">
        <f>SUM(C66:C68)</f>
        <v>8</v>
      </c>
      <c r="D65" s="151">
        <f>SUM(D66:D68)</f>
        <v>1000</v>
      </c>
      <c r="E65" s="148">
        <f t="shared" si="1"/>
        <v>125</v>
      </c>
    </row>
    <row r="66" s="137" customFormat="1" ht="16.9" customHeight="1" spans="1:5">
      <c r="A66" s="149">
        <v>2121401</v>
      </c>
      <c r="B66" s="152" t="s">
        <v>1418</v>
      </c>
      <c r="C66" s="156">
        <v>0</v>
      </c>
      <c r="D66" s="151">
        <v>0</v>
      </c>
      <c r="E66" s="148"/>
    </row>
    <row r="67" s="137" customFormat="1" ht="16.9" customHeight="1" spans="1:5">
      <c r="A67" s="149">
        <v>2121402</v>
      </c>
      <c r="B67" s="152" t="s">
        <v>1419</v>
      </c>
      <c r="C67" s="156">
        <v>0</v>
      </c>
      <c r="D67" s="151">
        <v>0</v>
      </c>
      <c r="E67" s="148"/>
    </row>
    <row r="68" s="137" customFormat="1" ht="16.9" customHeight="1" spans="1:5">
      <c r="A68" s="149">
        <v>2121499</v>
      </c>
      <c r="B68" s="152" t="s">
        <v>1342</v>
      </c>
      <c r="C68" s="156">
        <v>8</v>
      </c>
      <c r="D68" s="151">
        <v>1000</v>
      </c>
      <c r="E68" s="148">
        <f t="shared" si="1"/>
        <v>125</v>
      </c>
    </row>
    <row r="69" s="137" customFormat="1" ht="16.9" customHeight="1" spans="1:5">
      <c r="A69" s="149">
        <v>213</v>
      </c>
      <c r="B69" s="150" t="s">
        <v>796</v>
      </c>
      <c r="C69" s="145">
        <v>0</v>
      </c>
      <c r="D69" s="151">
        <v>0</v>
      </c>
      <c r="E69" s="148"/>
    </row>
    <row r="70" s="137" customFormat="1" ht="16.5" customHeight="1" spans="1:5">
      <c r="A70" s="149">
        <v>21366</v>
      </c>
      <c r="B70" s="150" t="s">
        <v>1420</v>
      </c>
      <c r="C70" s="145">
        <v>0</v>
      </c>
      <c r="D70" s="151">
        <v>0</v>
      </c>
      <c r="E70" s="148"/>
    </row>
    <row r="71" s="137" customFormat="1" ht="16.9" customHeight="1" spans="1:5">
      <c r="A71" s="149">
        <v>2136601</v>
      </c>
      <c r="B71" s="152" t="s">
        <v>1324</v>
      </c>
      <c r="C71" s="145">
        <v>0</v>
      </c>
      <c r="D71" s="151">
        <v>0</v>
      </c>
      <c r="E71" s="148"/>
    </row>
    <row r="72" s="137" customFormat="1" ht="16.9" customHeight="1" spans="1:5">
      <c r="A72" s="149">
        <v>2136602</v>
      </c>
      <c r="B72" s="152" t="s">
        <v>1421</v>
      </c>
      <c r="C72" s="145">
        <v>0</v>
      </c>
      <c r="D72" s="151">
        <v>0</v>
      </c>
      <c r="E72" s="148"/>
    </row>
    <row r="73" s="137" customFormat="1" ht="16.9" customHeight="1" spans="1:5">
      <c r="A73" s="149">
        <v>2136603</v>
      </c>
      <c r="B73" s="152" t="s">
        <v>1422</v>
      </c>
      <c r="C73" s="145">
        <v>0</v>
      </c>
      <c r="D73" s="151">
        <v>0</v>
      </c>
      <c r="E73" s="148"/>
    </row>
    <row r="74" s="137" customFormat="1" ht="16.9" customHeight="1" spans="1:5">
      <c r="A74" s="149">
        <v>2136699</v>
      </c>
      <c r="B74" s="152" t="s">
        <v>1423</v>
      </c>
      <c r="C74" s="145">
        <v>0</v>
      </c>
      <c r="D74" s="151">
        <v>0</v>
      </c>
      <c r="E74" s="148"/>
    </row>
    <row r="75" s="137" customFormat="1" ht="16.9" customHeight="1" spans="1:5">
      <c r="A75" s="149">
        <v>21367</v>
      </c>
      <c r="B75" s="150" t="s">
        <v>1424</v>
      </c>
      <c r="C75" s="145">
        <v>0</v>
      </c>
      <c r="D75" s="151">
        <v>0</v>
      </c>
      <c r="E75" s="148"/>
    </row>
    <row r="76" s="137" customFormat="1" ht="16.9" customHeight="1" spans="1:5">
      <c r="A76" s="149">
        <v>2136701</v>
      </c>
      <c r="B76" s="152" t="s">
        <v>1324</v>
      </c>
      <c r="C76" s="145">
        <v>0</v>
      </c>
      <c r="D76" s="151">
        <v>0</v>
      </c>
      <c r="E76" s="148"/>
    </row>
    <row r="77" s="137" customFormat="1" ht="16.9" customHeight="1" spans="1:5">
      <c r="A77" s="149">
        <v>2136702</v>
      </c>
      <c r="B77" s="152" t="s">
        <v>1421</v>
      </c>
      <c r="C77" s="145">
        <v>0</v>
      </c>
      <c r="D77" s="151">
        <v>0</v>
      </c>
      <c r="E77" s="148"/>
    </row>
    <row r="78" s="137" customFormat="1" ht="16.9" customHeight="1" spans="1:5">
      <c r="A78" s="149">
        <v>2136703</v>
      </c>
      <c r="B78" s="152" t="s">
        <v>1425</v>
      </c>
      <c r="C78" s="145">
        <v>0</v>
      </c>
      <c r="D78" s="151">
        <v>0</v>
      </c>
      <c r="E78" s="148"/>
    </row>
    <row r="79" s="137" customFormat="1" ht="16.9" customHeight="1" spans="1:5">
      <c r="A79" s="149">
        <v>2136799</v>
      </c>
      <c r="B79" s="152" t="s">
        <v>1426</v>
      </c>
      <c r="C79" s="145">
        <v>0</v>
      </c>
      <c r="D79" s="151">
        <v>0</v>
      </c>
      <c r="E79" s="148"/>
    </row>
    <row r="80" s="137" customFormat="1" ht="16.9" customHeight="1" spans="1:5">
      <c r="A80" s="149">
        <v>21369</v>
      </c>
      <c r="B80" s="150" t="s">
        <v>1427</v>
      </c>
      <c r="C80" s="145">
        <v>0</v>
      </c>
      <c r="D80" s="151">
        <v>0</v>
      </c>
      <c r="E80" s="148"/>
    </row>
    <row r="81" s="137" customFormat="1" ht="16.9" customHeight="1" spans="1:5">
      <c r="A81" s="149">
        <v>2136901</v>
      </c>
      <c r="B81" s="152" t="s">
        <v>858</v>
      </c>
      <c r="C81" s="145">
        <v>0</v>
      </c>
      <c r="D81" s="151">
        <v>0</v>
      </c>
      <c r="E81" s="148"/>
    </row>
    <row r="82" s="137" customFormat="1" ht="16.9" customHeight="1" spans="1:5">
      <c r="A82" s="149">
        <v>2136902</v>
      </c>
      <c r="B82" s="152" t="s">
        <v>1428</v>
      </c>
      <c r="C82" s="145">
        <v>0</v>
      </c>
      <c r="D82" s="151">
        <v>0</v>
      </c>
      <c r="E82" s="148"/>
    </row>
    <row r="83" s="137" customFormat="1" ht="16.9" customHeight="1" spans="1:5">
      <c r="A83" s="149">
        <v>2136903</v>
      </c>
      <c r="B83" s="152" t="s">
        <v>1429</v>
      </c>
      <c r="C83" s="145">
        <v>0</v>
      </c>
      <c r="D83" s="151">
        <v>0</v>
      </c>
      <c r="E83" s="148"/>
    </row>
    <row r="84" s="137" customFormat="1" ht="16.9" customHeight="1" spans="1:5">
      <c r="A84" s="149">
        <v>2136999</v>
      </c>
      <c r="B84" s="152" t="s">
        <v>1430</v>
      </c>
      <c r="C84" s="145">
        <v>0</v>
      </c>
      <c r="D84" s="151">
        <v>0</v>
      </c>
      <c r="E84" s="148"/>
    </row>
    <row r="85" s="137" customFormat="1" ht="16.9" customHeight="1" spans="1:5">
      <c r="A85" s="149">
        <v>214</v>
      </c>
      <c r="B85" s="150" t="s">
        <v>887</v>
      </c>
      <c r="C85" s="145">
        <v>0</v>
      </c>
      <c r="D85" s="151">
        <v>0</v>
      </c>
      <c r="E85" s="148"/>
    </row>
    <row r="86" s="137" customFormat="1" ht="16.9" customHeight="1" spans="1:5">
      <c r="A86" s="149">
        <v>21460</v>
      </c>
      <c r="B86" s="150" t="s">
        <v>1431</v>
      </c>
      <c r="C86" s="145">
        <v>0</v>
      </c>
      <c r="D86" s="151">
        <v>0</v>
      </c>
      <c r="E86" s="148"/>
    </row>
    <row r="87" s="137" customFormat="1" ht="16.9" customHeight="1" spans="1:5">
      <c r="A87" s="149">
        <v>2146001</v>
      </c>
      <c r="B87" s="152" t="s">
        <v>889</v>
      </c>
      <c r="C87" s="145">
        <v>0</v>
      </c>
      <c r="D87" s="151">
        <v>0</v>
      </c>
      <c r="E87" s="148"/>
    </row>
    <row r="88" s="137" customFormat="1" ht="16.9" customHeight="1" spans="1:5">
      <c r="A88" s="149">
        <v>2146002</v>
      </c>
      <c r="B88" s="152" t="s">
        <v>890</v>
      </c>
      <c r="C88" s="145">
        <v>0</v>
      </c>
      <c r="D88" s="151">
        <v>0</v>
      </c>
      <c r="E88" s="148"/>
    </row>
    <row r="89" s="137" customFormat="1" ht="16.9" customHeight="1" spans="1:5">
      <c r="A89" s="149">
        <v>2146003</v>
      </c>
      <c r="B89" s="152" t="s">
        <v>1432</v>
      </c>
      <c r="C89" s="145">
        <v>0</v>
      </c>
      <c r="D89" s="151">
        <v>0</v>
      </c>
      <c r="E89" s="148"/>
    </row>
    <row r="90" s="137" customFormat="1" ht="16.9" customHeight="1" spans="1:5">
      <c r="A90" s="149">
        <v>2146099</v>
      </c>
      <c r="B90" s="152" t="s">
        <v>1433</v>
      </c>
      <c r="C90" s="145">
        <v>0</v>
      </c>
      <c r="D90" s="151">
        <v>0</v>
      </c>
      <c r="E90" s="148"/>
    </row>
    <row r="91" s="137" customFormat="1" ht="16.9" customHeight="1" spans="1:5">
      <c r="A91" s="149">
        <v>21462</v>
      </c>
      <c r="B91" s="150" t="s">
        <v>1434</v>
      </c>
      <c r="C91" s="145">
        <v>0</v>
      </c>
      <c r="D91" s="151">
        <v>0</v>
      </c>
      <c r="E91" s="148"/>
    </row>
    <row r="92" s="137" customFormat="1" ht="16.9" customHeight="1" spans="1:5">
      <c r="A92" s="149">
        <v>2146201</v>
      </c>
      <c r="B92" s="152" t="s">
        <v>1432</v>
      </c>
      <c r="C92" s="145">
        <v>0</v>
      </c>
      <c r="D92" s="151">
        <v>0</v>
      </c>
      <c r="E92" s="148"/>
    </row>
    <row r="93" s="137" customFormat="1" ht="16.9" customHeight="1" spans="1:5">
      <c r="A93" s="149">
        <v>2146202</v>
      </c>
      <c r="B93" s="152" t="s">
        <v>1435</v>
      </c>
      <c r="C93" s="145">
        <v>0</v>
      </c>
      <c r="D93" s="151">
        <v>0</v>
      </c>
      <c r="E93" s="148"/>
    </row>
    <row r="94" s="137" customFormat="1" ht="16.9" customHeight="1" spans="1:5">
      <c r="A94" s="149">
        <v>2146203</v>
      </c>
      <c r="B94" s="152" t="s">
        <v>1436</v>
      </c>
      <c r="C94" s="145">
        <v>0</v>
      </c>
      <c r="D94" s="151">
        <v>0</v>
      </c>
      <c r="E94" s="148"/>
    </row>
    <row r="95" s="137" customFormat="1" ht="16.9" customHeight="1" spans="1:5">
      <c r="A95" s="149">
        <v>2146299</v>
      </c>
      <c r="B95" s="152" t="s">
        <v>1437</v>
      </c>
      <c r="C95" s="145">
        <v>0</v>
      </c>
      <c r="D95" s="151">
        <v>0</v>
      </c>
      <c r="E95" s="148"/>
    </row>
    <row r="96" s="137" customFormat="1" ht="16.9" customHeight="1" spans="1:5">
      <c r="A96" s="149">
        <v>21463</v>
      </c>
      <c r="B96" s="150" t="s">
        <v>1438</v>
      </c>
      <c r="C96" s="145">
        <v>0</v>
      </c>
      <c r="D96" s="151">
        <v>0</v>
      </c>
      <c r="E96" s="148"/>
    </row>
    <row r="97" s="137" customFormat="1" ht="16.9" customHeight="1" spans="1:5">
      <c r="A97" s="149">
        <v>2146301</v>
      </c>
      <c r="B97" s="152" t="s">
        <v>896</v>
      </c>
      <c r="C97" s="145">
        <v>0</v>
      </c>
      <c r="D97" s="151">
        <v>0</v>
      </c>
      <c r="E97" s="148"/>
    </row>
    <row r="98" s="137" customFormat="1" ht="16.9" customHeight="1" spans="1:5">
      <c r="A98" s="149">
        <v>2146302</v>
      </c>
      <c r="B98" s="152" t="s">
        <v>1439</v>
      </c>
      <c r="C98" s="145">
        <v>0</v>
      </c>
      <c r="D98" s="151">
        <v>0</v>
      </c>
      <c r="E98" s="148"/>
    </row>
    <row r="99" s="137" customFormat="1" ht="16.9" customHeight="1" spans="1:5">
      <c r="A99" s="149">
        <v>2146303</v>
      </c>
      <c r="B99" s="152" t="s">
        <v>1440</v>
      </c>
      <c r="C99" s="145">
        <v>0</v>
      </c>
      <c r="D99" s="151">
        <v>0</v>
      </c>
      <c r="E99" s="148"/>
    </row>
    <row r="100" s="137" customFormat="1" ht="16.9" customHeight="1" spans="1:5">
      <c r="A100" s="149">
        <v>2146399</v>
      </c>
      <c r="B100" s="152" t="s">
        <v>1441</v>
      </c>
      <c r="C100" s="145">
        <v>0</v>
      </c>
      <c r="D100" s="151">
        <v>0</v>
      </c>
      <c r="E100" s="148"/>
    </row>
    <row r="101" s="137" customFormat="1" ht="16.9" customHeight="1" spans="1:5">
      <c r="A101" s="149">
        <v>21464</v>
      </c>
      <c r="B101" s="150" t="s">
        <v>1442</v>
      </c>
      <c r="C101" s="145">
        <v>0</v>
      </c>
      <c r="D101" s="151">
        <v>0</v>
      </c>
      <c r="E101" s="148"/>
    </row>
    <row r="102" s="137" customFormat="1" ht="16.9" customHeight="1" spans="1:5">
      <c r="A102" s="149">
        <v>2146401</v>
      </c>
      <c r="B102" s="152" t="s">
        <v>1443</v>
      </c>
      <c r="C102" s="145">
        <v>0</v>
      </c>
      <c r="D102" s="151">
        <v>0</v>
      </c>
      <c r="E102" s="148"/>
    </row>
    <row r="103" s="137" customFormat="1" ht="16.9" customHeight="1" spans="1:5">
      <c r="A103" s="149">
        <v>2146402</v>
      </c>
      <c r="B103" s="152" t="s">
        <v>1444</v>
      </c>
      <c r="C103" s="145">
        <v>0</v>
      </c>
      <c r="D103" s="151">
        <v>0</v>
      </c>
      <c r="E103" s="148"/>
    </row>
    <row r="104" s="137" customFormat="1" ht="16.9" customHeight="1" spans="1:5">
      <c r="A104" s="149">
        <v>2146403</v>
      </c>
      <c r="B104" s="152" t="s">
        <v>1445</v>
      </c>
      <c r="C104" s="145">
        <v>0</v>
      </c>
      <c r="D104" s="151">
        <v>0</v>
      </c>
      <c r="E104" s="148"/>
    </row>
    <row r="105" s="137" customFormat="1" ht="16.9" customHeight="1" spans="1:5">
      <c r="A105" s="149">
        <v>2146404</v>
      </c>
      <c r="B105" s="152" t="s">
        <v>1446</v>
      </c>
      <c r="C105" s="145">
        <v>0</v>
      </c>
      <c r="D105" s="151">
        <v>0</v>
      </c>
      <c r="E105" s="148"/>
    </row>
    <row r="106" s="137" customFormat="1" ht="16.9" customHeight="1" spans="1:5">
      <c r="A106" s="149">
        <v>2146405</v>
      </c>
      <c r="B106" s="152" t="s">
        <v>1447</v>
      </c>
      <c r="C106" s="145">
        <v>0</v>
      </c>
      <c r="D106" s="151">
        <v>0</v>
      </c>
      <c r="E106" s="148"/>
    </row>
    <row r="107" s="137" customFormat="1" ht="16.9" customHeight="1" spans="1:5">
      <c r="A107" s="149">
        <v>2146406</v>
      </c>
      <c r="B107" s="152" t="s">
        <v>1448</v>
      </c>
      <c r="C107" s="145">
        <v>0</v>
      </c>
      <c r="D107" s="151">
        <v>0</v>
      </c>
      <c r="E107" s="148"/>
    </row>
    <row r="108" s="137" customFormat="1" ht="16.9" customHeight="1" spans="1:5">
      <c r="A108" s="149">
        <v>2146407</v>
      </c>
      <c r="B108" s="152" t="s">
        <v>1449</v>
      </c>
      <c r="C108" s="145">
        <v>0</v>
      </c>
      <c r="D108" s="151">
        <v>0</v>
      </c>
      <c r="E108" s="148"/>
    </row>
    <row r="109" s="137" customFormat="1" ht="16.9" customHeight="1" spans="1:5">
      <c r="A109" s="149">
        <v>2146499</v>
      </c>
      <c r="B109" s="152" t="s">
        <v>1450</v>
      </c>
      <c r="C109" s="145">
        <v>0</v>
      </c>
      <c r="D109" s="151">
        <v>0</v>
      </c>
      <c r="E109" s="148"/>
    </row>
    <row r="110" s="137" customFormat="1" ht="16.9" customHeight="1" spans="1:5">
      <c r="A110" s="149">
        <v>21468</v>
      </c>
      <c r="B110" s="150" t="s">
        <v>1451</v>
      </c>
      <c r="C110" s="145">
        <v>0</v>
      </c>
      <c r="D110" s="151">
        <v>0</v>
      </c>
      <c r="E110" s="148"/>
    </row>
    <row r="111" s="137" customFormat="1" ht="16.9" customHeight="1" spans="1:5">
      <c r="A111" s="149">
        <v>2146801</v>
      </c>
      <c r="B111" s="152" t="s">
        <v>1452</v>
      </c>
      <c r="C111" s="145">
        <v>0</v>
      </c>
      <c r="D111" s="151">
        <v>0</v>
      </c>
      <c r="E111" s="148"/>
    </row>
    <row r="112" s="137" customFormat="1" ht="16.9" customHeight="1" spans="1:5">
      <c r="A112" s="149">
        <v>2146802</v>
      </c>
      <c r="B112" s="152" t="s">
        <v>1453</v>
      </c>
      <c r="C112" s="145">
        <v>0</v>
      </c>
      <c r="D112" s="151">
        <v>0</v>
      </c>
      <c r="E112" s="148"/>
    </row>
    <row r="113" s="137" customFormat="1" ht="16.9" customHeight="1" spans="1:5">
      <c r="A113" s="149">
        <v>2146803</v>
      </c>
      <c r="B113" s="152" t="s">
        <v>1454</v>
      </c>
      <c r="C113" s="145">
        <v>0</v>
      </c>
      <c r="D113" s="151">
        <v>0</v>
      </c>
      <c r="E113" s="148"/>
    </row>
    <row r="114" s="137" customFormat="1" ht="16.9" customHeight="1" spans="1:5">
      <c r="A114" s="149">
        <v>2146804</v>
      </c>
      <c r="B114" s="152" t="s">
        <v>1455</v>
      </c>
      <c r="C114" s="145">
        <v>0</v>
      </c>
      <c r="D114" s="151">
        <v>0</v>
      </c>
      <c r="E114" s="148"/>
    </row>
    <row r="115" s="137" customFormat="1" ht="16.9" customHeight="1" spans="1:5">
      <c r="A115" s="149">
        <v>2146805</v>
      </c>
      <c r="B115" s="152" t="s">
        <v>1456</v>
      </c>
      <c r="C115" s="145">
        <v>0</v>
      </c>
      <c r="D115" s="151">
        <v>0</v>
      </c>
      <c r="E115" s="148"/>
    </row>
    <row r="116" s="137" customFormat="1" ht="16.9" customHeight="1" spans="1:5">
      <c r="A116" s="149">
        <v>2146899</v>
      </c>
      <c r="B116" s="152" t="s">
        <v>1457</v>
      </c>
      <c r="C116" s="145">
        <v>0</v>
      </c>
      <c r="D116" s="151">
        <v>0</v>
      </c>
      <c r="E116" s="148"/>
    </row>
    <row r="117" s="137" customFormat="1" ht="16.9" customHeight="1" spans="1:5">
      <c r="A117" s="149">
        <v>21469</v>
      </c>
      <c r="B117" s="150" t="s">
        <v>1458</v>
      </c>
      <c r="C117" s="145">
        <v>0</v>
      </c>
      <c r="D117" s="151">
        <v>0</v>
      </c>
      <c r="E117" s="148"/>
    </row>
    <row r="118" s="137" customFormat="1" ht="16.9" customHeight="1" spans="1:5">
      <c r="A118" s="149">
        <v>2146901</v>
      </c>
      <c r="B118" s="152" t="s">
        <v>1459</v>
      </c>
      <c r="C118" s="145">
        <v>0</v>
      </c>
      <c r="D118" s="151">
        <v>0</v>
      </c>
      <c r="E118" s="148"/>
    </row>
    <row r="119" s="137" customFormat="1" ht="16.9" customHeight="1" spans="1:5">
      <c r="A119" s="149">
        <v>2146902</v>
      </c>
      <c r="B119" s="152" t="s">
        <v>916</v>
      </c>
      <c r="C119" s="145">
        <v>0</v>
      </c>
      <c r="D119" s="151">
        <v>0</v>
      </c>
      <c r="E119" s="148"/>
    </row>
    <row r="120" s="137" customFormat="1" ht="16.9" customHeight="1" spans="1:5">
      <c r="A120" s="149">
        <v>2146903</v>
      </c>
      <c r="B120" s="152" t="s">
        <v>1460</v>
      </c>
      <c r="C120" s="145">
        <v>0</v>
      </c>
      <c r="D120" s="151">
        <v>0</v>
      </c>
      <c r="E120" s="148"/>
    </row>
    <row r="121" s="137" customFormat="1" ht="16.9" customHeight="1" spans="1:5">
      <c r="A121" s="149">
        <v>2146904</v>
      </c>
      <c r="B121" s="152" t="s">
        <v>1461</v>
      </c>
      <c r="C121" s="145">
        <v>0</v>
      </c>
      <c r="D121" s="151">
        <v>0</v>
      </c>
      <c r="E121" s="148"/>
    </row>
    <row r="122" s="137" customFormat="1" ht="16.9" customHeight="1" spans="1:5">
      <c r="A122" s="149">
        <v>2146906</v>
      </c>
      <c r="B122" s="152" t="s">
        <v>1462</v>
      </c>
      <c r="C122" s="145">
        <v>0</v>
      </c>
      <c r="D122" s="151">
        <v>0</v>
      </c>
      <c r="E122" s="148"/>
    </row>
    <row r="123" s="137" customFormat="1" ht="16.9" customHeight="1" spans="1:5">
      <c r="A123" s="149">
        <v>2146907</v>
      </c>
      <c r="B123" s="152" t="s">
        <v>1463</v>
      </c>
      <c r="C123" s="145">
        <v>0</v>
      </c>
      <c r="D123" s="151">
        <v>0</v>
      </c>
      <c r="E123" s="148"/>
    </row>
    <row r="124" s="137" customFormat="1" ht="16.9" customHeight="1" spans="1:5">
      <c r="A124" s="149">
        <v>2146908</v>
      </c>
      <c r="B124" s="152" t="s">
        <v>1464</v>
      </c>
      <c r="C124" s="145">
        <v>0</v>
      </c>
      <c r="D124" s="151">
        <v>0</v>
      </c>
      <c r="E124" s="148"/>
    </row>
    <row r="125" s="137" customFormat="1" ht="16.9" customHeight="1" spans="1:5">
      <c r="A125" s="149">
        <v>2146999</v>
      </c>
      <c r="B125" s="152" t="s">
        <v>1465</v>
      </c>
      <c r="C125" s="145">
        <v>0</v>
      </c>
      <c r="D125" s="151">
        <v>0</v>
      </c>
      <c r="E125" s="148"/>
    </row>
    <row r="126" s="137" customFormat="1" ht="16.9" customHeight="1" spans="1:5">
      <c r="A126" s="149">
        <v>215</v>
      </c>
      <c r="B126" s="150" t="s">
        <v>1466</v>
      </c>
      <c r="C126" s="145">
        <v>0</v>
      </c>
      <c r="D126" s="151">
        <v>0</v>
      </c>
      <c r="E126" s="148"/>
    </row>
    <row r="127" s="137" customFormat="1" ht="16.9" customHeight="1" spans="1:5">
      <c r="A127" s="149">
        <v>21562</v>
      </c>
      <c r="B127" s="150" t="s">
        <v>1467</v>
      </c>
      <c r="C127" s="145">
        <v>0</v>
      </c>
      <c r="D127" s="151">
        <v>0</v>
      </c>
      <c r="E127" s="148"/>
    </row>
    <row r="128" s="137" customFormat="1" ht="16.9" customHeight="1" spans="1:5">
      <c r="A128" s="149">
        <v>2156201</v>
      </c>
      <c r="B128" s="152" t="s">
        <v>1468</v>
      </c>
      <c r="C128" s="145">
        <v>0</v>
      </c>
      <c r="D128" s="151">
        <v>0</v>
      </c>
      <c r="E128" s="148"/>
    </row>
    <row r="129" s="137" customFormat="1" ht="16.9" customHeight="1" spans="1:5">
      <c r="A129" s="149">
        <v>2156202</v>
      </c>
      <c r="B129" s="152" t="s">
        <v>1469</v>
      </c>
      <c r="C129" s="145">
        <v>0</v>
      </c>
      <c r="D129" s="151">
        <v>0</v>
      </c>
      <c r="E129" s="148"/>
    </row>
    <row r="130" s="137" customFormat="1" ht="16.9" customHeight="1" spans="1:5">
      <c r="A130" s="149">
        <v>2156299</v>
      </c>
      <c r="B130" s="152" t="s">
        <v>1470</v>
      </c>
      <c r="C130" s="145">
        <v>0</v>
      </c>
      <c r="D130" s="151">
        <v>0</v>
      </c>
      <c r="E130" s="148"/>
    </row>
    <row r="131" s="137" customFormat="1" ht="16.9" customHeight="1" spans="1:5">
      <c r="A131" s="149">
        <v>216</v>
      </c>
      <c r="B131" s="150" t="s">
        <v>972</v>
      </c>
      <c r="C131" s="145">
        <v>0</v>
      </c>
      <c r="D131" s="151">
        <v>0</v>
      </c>
      <c r="E131" s="148"/>
    </row>
    <row r="132" s="137" customFormat="1" ht="16.9" customHeight="1" spans="1:5">
      <c r="A132" s="149">
        <v>21660</v>
      </c>
      <c r="B132" s="150" t="s">
        <v>1471</v>
      </c>
      <c r="C132" s="145">
        <v>0</v>
      </c>
      <c r="D132" s="151">
        <v>0</v>
      </c>
      <c r="E132" s="148"/>
    </row>
    <row r="133" s="137" customFormat="1" ht="16.9" customHeight="1" spans="1:5">
      <c r="A133" s="149">
        <v>2166001</v>
      </c>
      <c r="B133" s="152" t="s">
        <v>1472</v>
      </c>
      <c r="C133" s="145">
        <v>0</v>
      </c>
      <c r="D133" s="151">
        <v>0</v>
      </c>
      <c r="E133" s="148"/>
    </row>
    <row r="134" s="137" customFormat="1" ht="16.9" customHeight="1" spans="1:5">
      <c r="A134" s="149">
        <v>2166002</v>
      </c>
      <c r="B134" s="152" t="s">
        <v>1473</v>
      </c>
      <c r="C134" s="145">
        <v>0</v>
      </c>
      <c r="D134" s="151">
        <v>0</v>
      </c>
      <c r="E134" s="148"/>
    </row>
    <row r="135" s="137" customFormat="1" ht="16.9" customHeight="1" spans="1:5">
      <c r="A135" s="149">
        <v>2166003</v>
      </c>
      <c r="B135" s="152" t="s">
        <v>1474</v>
      </c>
      <c r="C135" s="145">
        <v>0</v>
      </c>
      <c r="D135" s="151">
        <v>0</v>
      </c>
      <c r="E135" s="148"/>
    </row>
    <row r="136" s="137" customFormat="1" ht="16.9" customHeight="1" spans="1:5">
      <c r="A136" s="149">
        <v>2166004</v>
      </c>
      <c r="B136" s="152" t="s">
        <v>1475</v>
      </c>
      <c r="C136" s="145">
        <v>0</v>
      </c>
      <c r="D136" s="151">
        <v>0</v>
      </c>
      <c r="E136" s="148"/>
    </row>
    <row r="137" s="137" customFormat="1" ht="16.9" customHeight="1" spans="1:5">
      <c r="A137" s="149">
        <v>2166099</v>
      </c>
      <c r="B137" s="152" t="s">
        <v>1476</v>
      </c>
      <c r="C137" s="145">
        <v>0</v>
      </c>
      <c r="D137" s="151">
        <v>0</v>
      </c>
      <c r="E137" s="148"/>
    </row>
    <row r="138" s="137" customFormat="1" ht="16.9" customHeight="1" spans="1:5">
      <c r="A138" s="149">
        <v>217</v>
      </c>
      <c r="B138" s="150" t="s">
        <v>985</v>
      </c>
      <c r="C138" s="145">
        <v>0</v>
      </c>
      <c r="D138" s="151">
        <v>0</v>
      </c>
      <c r="E138" s="148"/>
    </row>
    <row r="139" s="137" customFormat="1" ht="16.9" customHeight="1" spans="1:5">
      <c r="A139" s="149">
        <v>21704</v>
      </c>
      <c r="B139" s="150" t="s">
        <v>1005</v>
      </c>
      <c r="C139" s="145">
        <v>0</v>
      </c>
      <c r="D139" s="151">
        <v>0</v>
      </c>
      <c r="E139" s="148"/>
    </row>
    <row r="140" s="137" customFormat="1" ht="16.9" customHeight="1" spans="1:5">
      <c r="A140" s="149">
        <v>2170402</v>
      </c>
      <c r="B140" s="152" t="s">
        <v>1477</v>
      </c>
      <c r="C140" s="145">
        <v>0</v>
      </c>
      <c r="D140" s="151">
        <v>0</v>
      </c>
      <c r="E140" s="148"/>
    </row>
    <row r="141" s="137" customFormat="1" ht="16.9" customHeight="1" spans="1:5">
      <c r="A141" s="149">
        <v>2170403</v>
      </c>
      <c r="B141" s="152" t="s">
        <v>1478</v>
      </c>
      <c r="C141" s="145">
        <v>0</v>
      </c>
      <c r="D141" s="151">
        <v>0</v>
      </c>
      <c r="E141" s="148"/>
    </row>
    <row r="142" s="137" customFormat="1" ht="16.9" customHeight="1" spans="1:5">
      <c r="A142" s="149">
        <v>229</v>
      </c>
      <c r="B142" s="150" t="s">
        <v>154</v>
      </c>
      <c r="C142" s="145">
        <f>SUM(C143,C156)</f>
        <v>201557</v>
      </c>
      <c r="D142" s="145">
        <f>SUM(D143,D156)</f>
        <v>1232</v>
      </c>
      <c r="E142" s="148">
        <f>D142/C142</f>
        <v>0.00611241485038972</v>
      </c>
    </row>
    <row r="143" s="137" customFormat="1" ht="16.9" customHeight="1" spans="1:5">
      <c r="A143" s="149">
        <v>22904</v>
      </c>
      <c r="B143" s="150" t="s">
        <v>1479</v>
      </c>
      <c r="C143" s="156">
        <f>SUM(C144:C146)</f>
        <v>200200</v>
      </c>
      <c r="D143" s="151">
        <f>SUM(D145)</f>
        <v>0</v>
      </c>
      <c r="E143" s="148">
        <f>D143/C143</f>
        <v>0</v>
      </c>
    </row>
    <row r="144" s="137" customFormat="1" ht="16.9" customHeight="1" spans="1:5">
      <c r="A144" s="149">
        <v>2290401</v>
      </c>
      <c r="B144" s="152" t="s">
        <v>1480</v>
      </c>
      <c r="D144" s="151"/>
      <c r="E144" s="148">
        <f>D144/C145</f>
        <v>0</v>
      </c>
    </row>
    <row r="145" s="137" customFormat="1" ht="16.9" customHeight="1" spans="1:5">
      <c r="A145" s="149">
        <v>2290402</v>
      </c>
      <c r="B145" s="152" t="s">
        <v>1481</v>
      </c>
      <c r="C145" s="156">
        <v>200200</v>
      </c>
      <c r="D145" s="151"/>
      <c r="E145" s="148">
        <v>0</v>
      </c>
    </row>
    <row r="146" s="137" customFormat="1" ht="16.9" customHeight="1" spans="1:5">
      <c r="A146" s="149">
        <v>2290403</v>
      </c>
      <c r="B146" s="152" t="s">
        <v>1482</v>
      </c>
      <c r="C146" s="156"/>
      <c r="D146" s="151"/>
      <c r="E146" s="148"/>
    </row>
    <row r="147" s="137" customFormat="1" ht="16.9" customHeight="1" spans="1:5">
      <c r="A147" s="149">
        <v>22908</v>
      </c>
      <c r="B147" s="150" t="s">
        <v>1343</v>
      </c>
      <c r="C147" s="156">
        <v>0</v>
      </c>
      <c r="D147" s="151">
        <v>0</v>
      </c>
      <c r="E147" s="148"/>
    </row>
    <row r="148" s="137" customFormat="1" ht="16.9" customHeight="1" spans="1:5">
      <c r="A148" s="149">
        <v>2290802</v>
      </c>
      <c r="B148" s="152" t="s">
        <v>1483</v>
      </c>
      <c r="C148" s="156">
        <v>0</v>
      </c>
      <c r="D148" s="151">
        <v>0</v>
      </c>
      <c r="E148" s="148"/>
    </row>
    <row r="149" s="137" customFormat="1" ht="16.9" customHeight="1" spans="1:5">
      <c r="A149" s="149">
        <v>2290803</v>
      </c>
      <c r="B149" s="152" t="s">
        <v>1484</v>
      </c>
      <c r="C149" s="156">
        <v>0</v>
      </c>
      <c r="D149" s="151">
        <v>0</v>
      </c>
      <c r="E149" s="148"/>
    </row>
    <row r="150" s="137" customFormat="1" ht="16.9" customHeight="1" spans="1:5">
      <c r="A150" s="149">
        <v>2290804</v>
      </c>
      <c r="B150" s="152" t="s">
        <v>1485</v>
      </c>
      <c r="C150" s="156">
        <v>0</v>
      </c>
      <c r="D150" s="151">
        <v>0</v>
      </c>
      <c r="E150" s="148"/>
    </row>
    <row r="151" s="137" customFormat="1" ht="16.9" customHeight="1" spans="1:5">
      <c r="A151" s="149">
        <v>2290805</v>
      </c>
      <c r="B151" s="152" t="s">
        <v>1486</v>
      </c>
      <c r="C151" s="156">
        <v>0</v>
      </c>
      <c r="D151" s="151">
        <v>0</v>
      </c>
      <c r="E151" s="148"/>
    </row>
    <row r="152" s="137" customFormat="1" ht="16.9" customHeight="1" spans="1:5">
      <c r="A152" s="149">
        <v>2290806</v>
      </c>
      <c r="B152" s="152" t="s">
        <v>1487</v>
      </c>
      <c r="C152" s="156">
        <v>0</v>
      </c>
      <c r="D152" s="151">
        <v>0</v>
      </c>
      <c r="E152" s="148"/>
    </row>
    <row r="153" s="137" customFormat="1" ht="16.9" customHeight="1" spans="1:5">
      <c r="A153" s="149">
        <v>2290807</v>
      </c>
      <c r="B153" s="152" t="s">
        <v>1488</v>
      </c>
      <c r="C153" s="156">
        <v>0</v>
      </c>
      <c r="D153" s="151">
        <v>0</v>
      </c>
      <c r="E153" s="148"/>
    </row>
    <row r="154" s="137" customFormat="1" ht="16.9" customHeight="1" spans="1:5">
      <c r="A154" s="149">
        <v>2290808</v>
      </c>
      <c r="B154" s="152" t="s">
        <v>1344</v>
      </c>
      <c r="C154" s="156">
        <v>0</v>
      </c>
      <c r="D154" s="151">
        <v>0</v>
      </c>
      <c r="E154" s="148"/>
    </row>
    <row r="155" s="137" customFormat="1" ht="16.9" customHeight="1" spans="1:5">
      <c r="A155" s="149">
        <v>2290899</v>
      </c>
      <c r="B155" s="152" t="s">
        <v>1489</v>
      </c>
      <c r="C155" s="156">
        <v>0</v>
      </c>
      <c r="D155" s="151">
        <v>0</v>
      </c>
      <c r="E155" s="148"/>
    </row>
    <row r="156" s="137" customFormat="1" ht="16.9" customHeight="1" spans="1:5">
      <c r="A156" s="149">
        <v>22960</v>
      </c>
      <c r="B156" s="150" t="s">
        <v>1490</v>
      </c>
      <c r="C156" s="156">
        <f>SUM(C157:C167)</f>
        <v>1357</v>
      </c>
      <c r="D156" s="151">
        <f>SUM(D157:D167)</f>
        <v>1232</v>
      </c>
      <c r="E156" s="148">
        <f t="shared" ref="E156:E159" si="2">D156/C156</f>
        <v>0.907885040530582</v>
      </c>
    </row>
    <row r="157" s="137" customFormat="1" ht="16.9" customHeight="1" spans="1:5">
      <c r="A157" s="149">
        <v>2296001</v>
      </c>
      <c r="B157" s="152" t="s">
        <v>1491</v>
      </c>
      <c r="C157" s="156">
        <v>0</v>
      </c>
      <c r="D157" s="151">
        <v>0</v>
      </c>
      <c r="E157" s="148"/>
    </row>
    <row r="158" s="137" customFormat="1" ht="16.9" customHeight="1" spans="1:5">
      <c r="A158" s="149">
        <v>2296002</v>
      </c>
      <c r="B158" s="152" t="s">
        <v>1346</v>
      </c>
      <c r="C158" s="156">
        <v>325</v>
      </c>
      <c r="D158" s="151">
        <v>584</v>
      </c>
      <c r="E158" s="148">
        <f t="shared" si="2"/>
        <v>1.79692307692308</v>
      </c>
    </row>
    <row r="159" s="137" customFormat="1" ht="16.9" customHeight="1" spans="1:5">
      <c r="A159" s="149">
        <v>2296003</v>
      </c>
      <c r="B159" s="152" t="s">
        <v>1347</v>
      </c>
      <c r="C159" s="156">
        <v>922</v>
      </c>
      <c r="D159" s="151">
        <v>340</v>
      </c>
      <c r="E159" s="148">
        <f t="shared" si="2"/>
        <v>0.368763557483731</v>
      </c>
    </row>
    <row r="160" s="137" customFormat="1" ht="16.9" customHeight="1" spans="1:5">
      <c r="A160" s="149">
        <v>2296004</v>
      </c>
      <c r="B160" s="152" t="s">
        <v>1348</v>
      </c>
      <c r="C160" s="156"/>
      <c r="D160" s="151"/>
      <c r="E160" s="148"/>
    </row>
    <row r="161" s="137" customFormat="1" ht="16.9" customHeight="1" spans="1:5">
      <c r="A161" s="149">
        <v>2296005</v>
      </c>
      <c r="B161" s="152" t="s">
        <v>1492</v>
      </c>
      <c r="C161" s="156"/>
      <c r="D161" s="151"/>
      <c r="E161" s="148"/>
    </row>
    <row r="162" s="137" customFormat="1" ht="16.9" customHeight="1" spans="1:5">
      <c r="A162" s="149">
        <v>2296006</v>
      </c>
      <c r="B162" s="152" t="s">
        <v>1349</v>
      </c>
      <c r="C162" s="156">
        <v>101</v>
      </c>
      <c r="D162" s="151">
        <v>66</v>
      </c>
      <c r="E162" s="148">
        <f>D162/C162</f>
        <v>0.653465346534653</v>
      </c>
    </row>
    <row r="163" s="137" customFormat="1" ht="16.9" customHeight="1" spans="1:5">
      <c r="A163" s="149">
        <v>2296010</v>
      </c>
      <c r="B163" s="152" t="s">
        <v>1493</v>
      </c>
      <c r="C163" s="156"/>
      <c r="D163" s="151"/>
      <c r="E163" s="148"/>
    </row>
    <row r="164" s="137" customFormat="1" ht="16.9" customHeight="1" spans="1:5">
      <c r="A164" s="149">
        <v>2296011</v>
      </c>
      <c r="B164" s="152" t="s">
        <v>1494</v>
      </c>
      <c r="C164" s="156"/>
      <c r="D164" s="151">
        <v>0</v>
      </c>
      <c r="E164" s="148"/>
    </row>
    <row r="165" s="137" customFormat="1" ht="16.9" customHeight="1" spans="1:5">
      <c r="A165" s="149">
        <v>2296012</v>
      </c>
      <c r="B165" s="152" t="s">
        <v>1495</v>
      </c>
      <c r="C165" s="156"/>
      <c r="D165" s="151">
        <v>0</v>
      </c>
      <c r="E165" s="148"/>
    </row>
    <row r="166" s="137" customFormat="1" ht="16.9" customHeight="1" spans="1:5">
      <c r="A166" s="149">
        <v>2296013</v>
      </c>
      <c r="B166" s="152" t="s">
        <v>1350</v>
      </c>
      <c r="C166" s="156"/>
      <c r="D166" s="151">
        <v>182</v>
      </c>
      <c r="E166" s="148">
        <v>0</v>
      </c>
    </row>
    <row r="167" s="137" customFormat="1" ht="16.9" customHeight="1" spans="1:5">
      <c r="A167" s="149">
        <v>2296099</v>
      </c>
      <c r="B167" s="152" t="s">
        <v>1351</v>
      </c>
      <c r="C167" s="156">
        <v>9</v>
      </c>
      <c r="D167" s="151">
        <v>60</v>
      </c>
      <c r="E167" s="148">
        <f>D167/C167</f>
        <v>6.66666666666667</v>
      </c>
    </row>
    <row r="168" s="137" customFormat="1" ht="16.9" customHeight="1" spans="1:5">
      <c r="A168" s="149">
        <v>232</v>
      </c>
      <c r="B168" s="150" t="s">
        <v>1164</v>
      </c>
      <c r="C168" s="154">
        <f>SUM(C169)</f>
        <v>12300</v>
      </c>
      <c r="D168" s="154">
        <f>SUM(D169)</f>
        <v>17073</v>
      </c>
      <c r="E168" s="148">
        <f>D168/C168</f>
        <v>1.3880487804878</v>
      </c>
    </row>
    <row r="169" s="137" customFormat="1" ht="16.9" customHeight="1" spans="1:5">
      <c r="A169" s="149">
        <v>23204</v>
      </c>
      <c r="B169" s="150" t="s">
        <v>1359</v>
      </c>
      <c r="C169" s="151">
        <f>SUM(C170:C186)</f>
        <v>12300</v>
      </c>
      <c r="D169" s="151">
        <f>SUM(D170:D186)</f>
        <v>17073</v>
      </c>
      <c r="E169" s="148">
        <f>D169/C169</f>
        <v>1.3880487804878</v>
      </c>
    </row>
    <row r="170" s="137" customFormat="1" ht="16.9" customHeight="1" spans="1:5">
      <c r="A170" s="149">
        <v>2320401</v>
      </c>
      <c r="B170" s="152" t="s">
        <v>1496</v>
      </c>
      <c r="C170" s="156">
        <v>0</v>
      </c>
      <c r="D170" s="151">
        <v>0</v>
      </c>
      <c r="E170" s="148"/>
    </row>
    <row r="171" s="137" customFormat="1" ht="16.9" customHeight="1" spans="1:5">
      <c r="A171" s="149">
        <v>2320402</v>
      </c>
      <c r="B171" s="152" t="s">
        <v>1497</v>
      </c>
      <c r="C171" s="156">
        <v>0</v>
      </c>
      <c r="D171" s="151">
        <v>0</v>
      </c>
      <c r="E171" s="148"/>
    </row>
    <row r="172" s="137" customFormat="1" ht="16.9" customHeight="1" spans="1:5">
      <c r="A172" s="149">
        <v>2320405</v>
      </c>
      <c r="B172" s="152" t="s">
        <v>1360</v>
      </c>
      <c r="C172" s="156">
        <v>0</v>
      </c>
      <c r="D172" s="151">
        <v>0</v>
      </c>
      <c r="E172" s="148"/>
    </row>
    <row r="173" s="137" customFormat="1" ht="17.25" customHeight="1" spans="1:5">
      <c r="A173" s="149">
        <v>2320411</v>
      </c>
      <c r="B173" s="152" t="s">
        <v>1361</v>
      </c>
      <c r="C173" s="156"/>
      <c r="D173" s="151">
        <v>0</v>
      </c>
      <c r="E173" s="148"/>
    </row>
    <row r="174" s="137" customFormat="1" ht="17.25" customHeight="1" spans="1:5">
      <c r="A174" s="149">
        <v>2320412</v>
      </c>
      <c r="B174" s="152" t="s">
        <v>1498</v>
      </c>
      <c r="C174" s="156">
        <v>0</v>
      </c>
      <c r="D174" s="151">
        <v>0</v>
      </c>
      <c r="E174" s="148"/>
    </row>
    <row r="175" s="137" customFormat="1" ht="17.25" customHeight="1" spans="1:5">
      <c r="A175" s="149">
        <v>2320413</v>
      </c>
      <c r="B175" s="152" t="s">
        <v>1362</v>
      </c>
      <c r="C175" s="156">
        <v>0</v>
      </c>
      <c r="D175" s="151">
        <v>0</v>
      </c>
      <c r="E175" s="148"/>
    </row>
    <row r="176" s="137" customFormat="1" ht="17.25" customHeight="1" spans="1:5">
      <c r="A176" s="149">
        <v>2320414</v>
      </c>
      <c r="B176" s="152" t="s">
        <v>1363</v>
      </c>
      <c r="C176" s="156">
        <v>0</v>
      </c>
      <c r="D176" s="151">
        <v>0</v>
      </c>
      <c r="E176" s="148"/>
    </row>
    <row r="177" s="137" customFormat="1" ht="17.25" customHeight="1" spans="1:5">
      <c r="A177" s="149">
        <v>2320415</v>
      </c>
      <c r="B177" s="152" t="s">
        <v>1499</v>
      </c>
      <c r="C177" s="156">
        <v>0</v>
      </c>
      <c r="D177" s="151">
        <v>0</v>
      </c>
      <c r="E177" s="148"/>
    </row>
    <row r="178" s="137" customFormat="1" ht="17.25" customHeight="1" spans="1:5">
      <c r="A178" s="149">
        <v>2320416</v>
      </c>
      <c r="B178" s="152" t="s">
        <v>1364</v>
      </c>
      <c r="C178" s="156">
        <v>0</v>
      </c>
      <c r="D178" s="151">
        <v>0</v>
      </c>
      <c r="E178" s="148"/>
    </row>
    <row r="179" s="137" customFormat="1" ht="17.25" customHeight="1" spans="1:5">
      <c r="A179" s="149">
        <v>2320417</v>
      </c>
      <c r="B179" s="152" t="s">
        <v>1365</v>
      </c>
      <c r="C179" s="156">
        <v>0</v>
      </c>
      <c r="D179" s="151">
        <v>0</v>
      </c>
      <c r="E179" s="148"/>
    </row>
    <row r="180" s="137" customFormat="1" ht="17.25" customHeight="1" spans="1:5">
      <c r="A180" s="149">
        <v>2320418</v>
      </c>
      <c r="B180" s="152" t="s">
        <v>1500</v>
      </c>
      <c r="C180" s="156">
        <v>0</v>
      </c>
      <c r="D180" s="151">
        <v>0</v>
      </c>
      <c r="E180" s="148"/>
    </row>
    <row r="181" s="137" customFormat="1" ht="17.25" customHeight="1" spans="1:5">
      <c r="A181" s="149">
        <v>2320419</v>
      </c>
      <c r="B181" s="152" t="s">
        <v>1501</v>
      </c>
      <c r="C181" s="156">
        <v>0</v>
      </c>
      <c r="D181" s="151">
        <v>0</v>
      </c>
      <c r="E181" s="148"/>
    </row>
    <row r="182" s="137" customFormat="1" ht="17.25" customHeight="1" spans="1:5">
      <c r="A182" s="149">
        <v>2320420</v>
      </c>
      <c r="B182" s="152" t="s">
        <v>1502</v>
      </c>
      <c r="C182" s="156">
        <v>0</v>
      </c>
      <c r="D182" s="151">
        <v>0</v>
      </c>
      <c r="E182" s="148"/>
    </row>
    <row r="183" s="137" customFormat="1" ht="17.25" customHeight="1" spans="1:5">
      <c r="A183" s="149">
        <v>2320431</v>
      </c>
      <c r="B183" s="152" t="s">
        <v>1366</v>
      </c>
      <c r="C183" s="156">
        <v>0</v>
      </c>
      <c r="D183" s="151">
        <v>0</v>
      </c>
      <c r="E183" s="148"/>
    </row>
    <row r="184" s="137" customFormat="1" ht="16.9" customHeight="1" spans="1:5">
      <c r="A184" s="149">
        <v>2320432</v>
      </c>
      <c r="B184" s="152" t="s">
        <v>1367</v>
      </c>
      <c r="C184" s="156">
        <v>0</v>
      </c>
      <c r="D184" s="151">
        <v>0</v>
      </c>
      <c r="E184" s="148"/>
    </row>
    <row r="185" s="137" customFormat="1" ht="16.9" customHeight="1" spans="1:5">
      <c r="A185" s="149">
        <v>2320498</v>
      </c>
      <c r="B185" s="152" t="s">
        <v>1369</v>
      </c>
      <c r="C185" s="156">
        <v>12300</v>
      </c>
      <c r="D185" s="151">
        <v>17073</v>
      </c>
      <c r="E185" s="148">
        <f>D185/C185</f>
        <v>1.3880487804878</v>
      </c>
    </row>
    <row r="186" s="137" customFormat="1" ht="16.9" customHeight="1" spans="1:5">
      <c r="A186" s="149">
        <v>2320499</v>
      </c>
      <c r="B186" s="152" t="s">
        <v>1370</v>
      </c>
      <c r="C186" s="145"/>
      <c r="E186" s="148"/>
    </row>
    <row r="187" s="137" customFormat="1" ht="16.9" customHeight="1" spans="1:5">
      <c r="A187" s="149">
        <v>233</v>
      </c>
      <c r="B187" s="150" t="s">
        <v>1172</v>
      </c>
      <c r="C187" s="145">
        <v>0</v>
      </c>
      <c r="D187" s="151">
        <v>0</v>
      </c>
      <c r="E187" s="148"/>
    </row>
    <row r="188" s="137" customFormat="1" ht="16.9" customHeight="1" spans="1:5">
      <c r="A188" s="149">
        <v>23304</v>
      </c>
      <c r="B188" s="150" t="s">
        <v>1503</v>
      </c>
      <c r="C188" s="145">
        <v>0</v>
      </c>
      <c r="D188" s="151">
        <v>0</v>
      </c>
      <c r="E188" s="148"/>
    </row>
    <row r="189" s="137" customFormat="1" ht="16.9" customHeight="1" spans="1:5">
      <c r="A189" s="149">
        <v>2330401</v>
      </c>
      <c r="B189" s="152" t="s">
        <v>1504</v>
      </c>
      <c r="C189" s="145">
        <v>0</v>
      </c>
      <c r="D189" s="151">
        <v>0</v>
      </c>
      <c r="E189" s="148"/>
    </row>
    <row r="190" s="137" customFormat="1" ht="16.9" customHeight="1" spans="1:5">
      <c r="A190" s="149">
        <v>2330402</v>
      </c>
      <c r="B190" s="152" t="s">
        <v>1505</v>
      </c>
      <c r="C190" s="145">
        <v>0</v>
      </c>
      <c r="D190" s="151">
        <v>0</v>
      </c>
      <c r="E190" s="148"/>
    </row>
    <row r="191" s="137" customFormat="1" ht="16.9" customHeight="1" spans="1:5">
      <c r="A191" s="149">
        <v>2330405</v>
      </c>
      <c r="B191" s="152" t="s">
        <v>1506</v>
      </c>
      <c r="C191" s="145">
        <v>0</v>
      </c>
      <c r="D191" s="151">
        <v>0</v>
      </c>
      <c r="E191" s="148"/>
    </row>
    <row r="192" s="137" customFormat="1" ht="16.9" customHeight="1" spans="1:5">
      <c r="A192" s="149">
        <v>2330411</v>
      </c>
      <c r="B192" s="152" t="s">
        <v>1507</v>
      </c>
      <c r="C192" s="145">
        <v>0</v>
      </c>
      <c r="D192" s="151">
        <v>0</v>
      </c>
      <c r="E192" s="148"/>
    </row>
    <row r="193" s="137" customFormat="1" ht="16.9" customHeight="1" spans="1:5">
      <c r="A193" s="149">
        <v>2330412</v>
      </c>
      <c r="B193" s="152" t="s">
        <v>1508</v>
      </c>
      <c r="C193" s="145">
        <v>0</v>
      </c>
      <c r="D193" s="151">
        <v>0</v>
      </c>
      <c r="E193" s="148"/>
    </row>
    <row r="194" s="137" customFormat="1" ht="16.9" customHeight="1" spans="1:5">
      <c r="A194" s="149">
        <v>2330413</v>
      </c>
      <c r="B194" s="152" t="s">
        <v>1509</v>
      </c>
      <c r="C194" s="145">
        <v>0</v>
      </c>
      <c r="D194" s="151">
        <v>0</v>
      </c>
      <c r="E194" s="148"/>
    </row>
    <row r="195" s="137" customFormat="1" ht="16.9" customHeight="1" spans="1:5">
      <c r="A195" s="149">
        <v>2330414</v>
      </c>
      <c r="B195" s="152" t="s">
        <v>1510</v>
      </c>
      <c r="C195" s="145">
        <v>0</v>
      </c>
      <c r="D195" s="151">
        <v>0</v>
      </c>
      <c r="E195" s="148"/>
    </row>
    <row r="196" s="137" customFormat="1" ht="16.9" customHeight="1" spans="1:5">
      <c r="A196" s="149">
        <v>2330415</v>
      </c>
      <c r="B196" s="152" t="s">
        <v>1511</v>
      </c>
      <c r="C196" s="145">
        <v>0</v>
      </c>
      <c r="D196" s="151">
        <v>0</v>
      </c>
      <c r="E196" s="148"/>
    </row>
    <row r="197" s="137" customFormat="1" ht="16.9" customHeight="1" spans="1:5">
      <c r="A197" s="149">
        <v>2330416</v>
      </c>
      <c r="B197" s="152" t="s">
        <v>1512</v>
      </c>
      <c r="C197" s="145">
        <v>0</v>
      </c>
      <c r="D197" s="151">
        <v>0</v>
      </c>
      <c r="E197" s="148"/>
    </row>
    <row r="198" s="137" customFormat="1" ht="16.9" customHeight="1" spans="1:5">
      <c r="A198" s="149">
        <v>2330417</v>
      </c>
      <c r="B198" s="152" t="s">
        <v>1513</v>
      </c>
      <c r="C198" s="145">
        <v>0</v>
      </c>
      <c r="D198" s="151">
        <v>0</v>
      </c>
      <c r="E198" s="148"/>
    </row>
    <row r="199" s="137" customFormat="1" ht="16.9" customHeight="1" spans="1:5">
      <c r="A199" s="149">
        <v>2330418</v>
      </c>
      <c r="B199" s="152" t="s">
        <v>1514</v>
      </c>
      <c r="C199" s="145">
        <v>0</v>
      </c>
      <c r="D199" s="151">
        <v>0</v>
      </c>
      <c r="E199" s="148"/>
    </row>
    <row r="200" s="137" customFormat="1" ht="16.9" customHeight="1" spans="1:5">
      <c r="A200" s="149">
        <v>2330419</v>
      </c>
      <c r="B200" s="152" t="s">
        <v>1515</v>
      </c>
      <c r="C200" s="145">
        <v>0</v>
      </c>
      <c r="D200" s="151">
        <v>0</v>
      </c>
      <c r="E200" s="148"/>
    </row>
    <row r="201" s="137" customFormat="1" ht="16.9" customHeight="1" spans="1:5">
      <c r="A201" s="149">
        <v>2330420</v>
      </c>
      <c r="B201" s="152" t="s">
        <v>1516</v>
      </c>
      <c r="C201" s="145">
        <v>0</v>
      </c>
      <c r="D201" s="151">
        <v>0</v>
      </c>
      <c r="E201" s="148"/>
    </row>
    <row r="202" s="137" customFormat="1" ht="16.9" customHeight="1" spans="1:5">
      <c r="A202" s="149">
        <v>2330431</v>
      </c>
      <c r="B202" s="152" t="s">
        <v>1517</v>
      </c>
      <c r="C202" s="145">
        <v>0</v>
      </c>
      <c r="D202" s="151">
        <v>0</v>
      </c>
      <c r="E202" s="148"/>
    </row>
    <row r="203" s="137" customFormat="1" ht="16.9" customHeight="1" spans="1:5">
      <c r="A203" s="149">
        <v>2330432</v>
      </c>
      <c r="B203" s="152" t="s">
        <v>1518</v>
      </c>
      <c r="C203" s="145">
        <v>0</v>
      </c>
      <c r="D203" s="151">
        <v>0</v>
      </c>
      <c r="E203" s="148"/>
    </row>
    <row r="204" s="137" customFormat="1" ht="16.9" customHeight="1" spans="1:5">
      <c r="A204" s="149">
        <v>2330498</v>
      </c>
      <c r="B204" s="152" t="s">
        <v>1519</v>
      </c>
      <c r="C204" s="145">
        <v>0</v>
      </c>
      <c r="D204" s="151">
        <v>0</v>
      </c>
      <c r="E204" s="148"/>
    </row>
    <row r="205" s="137" customFormat="1" ht="16.9" customHeight="1" spans="1:5">
      <c r="A205" s="149">
        <v>2330499</v>
      </c>
      <c r="B205" s="152" t="s">
        <v>1520</v>
      </c>
      <c r="C205" s="145">
        <v>0</v>
      </c>
      <c r="D205" s="151">
        <v>0</v>
      </c>
      <c r="E205" s="148"/>
    </row>
    <row r="206" s="1" customFormat="1" customHeight="1" spans="1:237">
      <c r="A206" s="149">
        <v>234</v>
      </c>
      <c r="B206" s="150" t="s">
        <v>1521</v>
      </c>
      <c r="C206" s="157"/>
      <c r="D206" s="151"/>
      <c r="E206" s="148"/>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c r="CN206" s="137"/>
      <c r="CO206" s="137"/>
      <c r="CP206" s="137"/>
      <c r="CQ206" s="137"/>
      <c r="CR206" s="137"/>
      <c r="CS206" s="137"/>
      <c r="CT206" s="137"/>
      <c r="CU206" s="137"/>
      <c r="CV206" s="137"/>
      <c r="CW206" s="137"/>
      <c r="CX206" s="137"/>
      <c r="CY206" s="137"/>
      <c r="CZ206" s="137"/>
      <c r="DA206" s="137"/>
      <c r="DB206" s="137"/>
      <c r="DC206" s="137"/>
      <c r="DD206" s="137"/>
      <c r="DE206" s="137"/>
      <c r="DF206" s="137"/>
      <c r="DG206" s="137"/>
      <c r="DH206" s="137"/>
      <c r="DI206" s="137"/>
      <c r="DJ206" s="137"/>
      <c r="DK206" s="137"/>
      <c r="DL206" s="137"/>
      <c r="DM206" s="137"/>
      <c r="DN206" s="137"/>
      <c r="DO206" s="137"/>
      <c r="DP206" s="137"/>
      <c r="DQ206" s="137"/>
      <c r="DR206" s="137"/>
      <c r="DS206" s="137"/>
      <c r="DT206" s="137"/>
      <c r="DU206" s="137"/>
      <c r="DV206" s="137"/>
      <c r="DW206" s="137"/>
      <c r="DX206" s="137"/>
      <c r="DY206" s="137"/>
      <c r="DZ206" s="137"/>
      <c r="EA206" s="137"/>
      <c r="EB206" s="137"/>
      <c r="EC206" s="137"/>
      <c r="ED206" s="137"/>
      <c r="EE206" s="137"/>
      <c r="EF206" s="137"/>
      <c r="EG206" s="137"/>
      <c r="EH206" s="137"/>
      <c r="EI206" s="137"/>
      <c r="EJ206" s="137"/>
      <c r="EK206" s="137"/>
      <c r="EL206" s="137"/>
      <c r="EM206" s="137"/>
      <c r="EN206" s="137"/>
      <c r="EO206" s="137"/>
      <c r="EP206" s="137"/>
      <c r="EQ206" s="137"/>
      <c r="ER206" s="137"/>
      <c r="ES206" s="137"/>
      <c r="ET206" s="137"/>
      <c r="EU206" s="137"/>
      <c r="EV206" s="137"/>
      <c r="EW206" s="137"/>
      <c r="EX206" s="137"/>
      <c r="EY206" s="137"/>
      <c r="EZ206" s="137"/>
      <c r="FA206" s="137"/>
      <c r="FB206" s="137"/>
      <c r="FC206" s="137"/>
      <c r="FD206" s="137"/>
      <c r="FE206" s="137"/>
      <c r="FF206" s="137"/>
      <c r="FG206" s="137"/>
      <c r="FH206" s="137"/>
      <c r="FI206" s="137"/>
      <c r="FJ206" s="137"/>
      <c r="FK206" s="137"/>
      <c r="FL206" s="137"/>
      <c r="FM206" s="137"/>
      <c r="FN206" s="137"/>
      <c r="FO206" s="137"/>
      <c r="FP206" s="137"/>
      <c r="FQ206" s="137"/>
      <c r="FR206" s="137"/>
      <c r="FS206" s="137"/>
      <c r="FT206" s="137"/>
      <c r="FU206" s="137"/>
      <c r="FV206" s="137"/>
      <c r="FW206" s="137"/>
      <c r="FX206" s="137"/>
      <c r="FY206" s="137"/>
      <c r="FZ206" s="137"/>
      <c r="GA206" s="137"/>
      <c r="GB206" s="137"/>
      <c r="GC206" s="137"/>
      <c r="GD206" s="137"/>
      <c r="GE206" s="137"/>
      <c r="GF206" s="137"/>
      <c r="GG206" s="137"/>
      <c r="GH206" s="137"/>
      <c r="GI206" s="137"/>
      <c r="GJ206" s="137"/>
      <c r="GK206" s="137"/>
      <c r="GL206" s="137"/>
      <c r="GM206" s="137"/>
      <c r="GN206" s="137"/>
      <c r="GO206" s="137"/>
      <c r="GP206" s="137"/>
      <c r="GQ206" s="137"/>
      <c r="GR206" s="137"/>
      <c r="GS206" s="137"/>
      <c r="GT206" s="137"/>
      <c r="GU206" s="137"/>
      <c r="GV206" s="137"/>
      <c r="GW206" s="137"/>
      <c r="GX206" s="137"/>
      <c r="GY206" s="137"/>
      <c r="GZ206" s="137"/>
      <c r="HA206" s="137"/>
      <c r="HB206" s="137"/>
      <c r="HC206" s="137"/>
      <c r="HD206" s="137"/>
      <c r="HE206" s="137"/>
      <c r="HF206" s="137"/>
      <c r="HG206" s="137"/>
      <c r="HH206" s="137"/>
      <c r="HI206" s="137"/>
      <c r="HJ206" s="137"/>
      <c r="HK206" s="137"/>
      <c r="HL206" s="137"/>
      <c r="HM206" s="137"/>
      <c r="HN206" s="137"/>
      <c r="HO206" s="137"/>
      <c r="HP206" s="137"/>
      <c r="HQ206" s="137"/>
      <c r="HR206" s="137"/>
      <c r="HS206" s="137"/>
      <c r="HT206" s="137"/>
      <c r="HU206" s="137"/>
      <c r="HV206" s="137"/>
      <c r="HW206" s="137"/>
      <c r="HX206" s="137"/>
      <c r="HY206" s="137"/>
      <c r="HZ206" s="137"/>
      <c r="IA206" s="137"/>
      <c r="IB206" s="137"/>
      <c r="IC206" s="137"/>
    </row>
    <row r="207" s="1" customFormat="1" customHeight="1" spans="1:237">
      <c r="A207" s="149">
        <v>23401</v>
      </c>
      <c r="B207" s="150" t="s">
        <v>1522</v>
      </c>
      <c r="C207" s="157">
        <v>0</v>
      </c>
      <c r="D207" s="151"/>
      <c r="E207" s="148"/>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c r="CN207" s="137"/>
      <c r="CO207" s="137"/>
      <c r="CP207" s="137"/>
      <c r="CQ207" s="137"/>
      <c r="CR207" s="137"/>
      <c r="CS207" s="137"/>
      <c r="CT207" s="137"/>
      <c r="CU207" s="137"/>
      <c r="CV207" s="137"/>
      <c r="CW207" s="137"/>
      <c r="CX207" s="137"/>
      <c r="CY207" s="137"/>
      <c r="CZ207" s="137"/>
      <c r="DA207" s="137"/>
      <c r="DB207" s="137"/>
      <c r="DC207" s="137"/>
      <c r="DD207" s="137"/>
      <c r="DE207" s="137"/>
      <c r="DF207" s="137"/>
      <c r="DG207" s="137"/>
      <c r="DH207" s="137"/>
      <c r="DI207" s="137"/>
      <c r="DJ207" s="137"/>
      <c r="DK207" s="137"/>
      <c r="DL207" s="137"/>
      <c r="DM207" s="137"/>
      <c r="DN207" s="137"/>
      <c r="DO207" s="137"/>
      <c r="DP207" s="137"/>
      <c r="DQ207" s="137"/>
      <c r="DR207" s="137"/>
      <c r="DS207" s="137"/>
      <c r="DT207" s="137"/>
      <c r="DU207" s="137"/>
      <c r="DV207" s="137"/>
      <c r="DW207" s="137"/>
      <c r="DX207" s="137"/>
      <c r="DY207" s="137"/>
      <c r="DZ207" s="137"/>
      <c r="EA207" s="137"/>
      <c r="EB207" s="137"/>
      <c r="EC207" s="137"/>
      <c r="ED207" s="137"/>
      <c r="EE207" s="137"/>
      <c r="EF207" s="137"/>
      <c r="EG207" s="137"/>
      <c r="EH207" s="137"/>
      <c r="EI207" s="137"/>
      <c r="EJ207" s="137"/>
      <c r="EK207" s="137"/>
      <c r="EL207" s="137"/>
      <c r="EM207" s="137"/>
      <c r="EN207" s="137"/>
      <c r="EO207" s="137"/>
      <c r="EP207" s="137"/>
      <c r="EQ207" s="137"/>
      <c r="ER207" s="137"/>
      <c r="ES207" s="137"/>
      <c r="ET207" s="137"/>
      <c r="EU207" s="137"/>
      <c r="EV207" s="137"/>
      <c r="EW207" s="137"/>
      <c r="EX207" s="137"/>
      <c r="EY207" s="137"/>
      <c r="EZ207" s="137"/>
      <c r="FA207" s="137"/>
      <c r="FB207" s="137"/>
      <c r="FC207" s="137"/>
      <c r="FD207" s="137"/>
      <c r="FE207" s="137"/>
      <c r="FF207" s="137"/>
      <c r="FG207" s="137"/>
      <c r="FH207" s="137"/>
      <c r="FI207" s="137"/>
      <c r="FJ207" s="137"/>
      <c r="FK207" s="137"/>
      <c r="FL207" s="137"/>
      <c r="FM207" s="137"/>
      <c r="FN207" s="137"/>
      <c r="FO207" s="137"/>
      <c r="FP207" s="137"/>
      <c r="FQ207" s="137"/>
      <c r="FR207" s="137"/>
      <c r="FS207" s="137"/>
      <c r="FT207" s="137"/>
      <c r="FU207" s="137"/>
      <c r="FV207" s="137"/>
      <c r="FW207" s="137"/>
      <c r="FX207" s="137"/>
      <c r="FY207" s="137"/>
      <c r="FZ207" s="137"/>
      <c r="GA207" s="137"/>
      <c r="GB207" s="137"/>
      <c r="GC207" s="137"/>
      <c r="GD207" s="137"/>
      <c r="GE207" s="137"/>
      <c r="GF207" s="137"/>
      <c r="GG207" s="137"/>
      <c r="GH207" s="137"/>
      <c r="GI207" s="137"/>
      <c r="GJ207" s="137"/>
      <c r="GK207" s="137"/>
      <c r="GL207" s="137"/>
      <c r="GM207" s="137"/>
      <c r="GN207" s="137"/>
      <c r="GO207" s="137"/>
      <c r="GP207" s="137"/>
      <c r="GQ207" s="137"/>
      <c r="GR207" s="137"/>
      <c r="GS207" s="137"/>
      <c r="GT207" s="137"/>
      <c r="GU207" s="137"/>
      <c r="GV207" s="137"/>
      <c r="GW207" s="137"/>
      <c r="GX207" s="137"/>
      <c r="GY207" s="137"/>
      <c r="GZ207" s="137"/>
      <c r="HA207" s="137"/>
      <c r="HB207" s="137"/>
      <c r="HC207" s="137"/>
      <c r="HD207" s="137"/>
      <c r="HE207" s="137"/>
      <c r="HF207" s="137"/>
      <c r="HG207" s="137"/>
      <c r="HH207" s="137"/>
      <c r="HI207" s="137"/>
      <c r="HJ207" s="137"/>
      <c r="HK207" s="137"/>
      <c r="HL207" s="137"/>
      <c r="HM207" s="137"/>
      <c r="HN207" s="137"/>
      <c r="HO207" s="137"/>
      <c r="HP207" s="137"/>
      <c r="HQ207" s="137"/>
      <c r="HR207" s="137"/>
      <c r="HS207" s="137"/>
      <c r="HT207" s="137"/>
      <c r="HU207" s="137"/>
      <c r="HV207" s="137"/>
      <c r="HW207" s="137"/>
      <c r="HX207" s="137"/>
      <c r="HY207" s="137"/>
      <c r="HZ207" s="137"/>
      <c r="IA207" s="137"/>
      <c r="IB207" s="137"/>
      <c r="IC207" s="137"/>
    </row>
    <row r="208" s="1" customFormat="1" customHeight="1" spans="1:237">
      <c r="A208" s="149">
        <v>2340101</v>
      </c>
      <c r="B208" s="152" t="s">
        <v>1523</v>
      </c>
      <c r="C208" s="157">
        <v>0</v>
      </c>
      <c r="D208" s="151"/>
      <c r="E208" s="148"/>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c r="CN208" s="137"/>
      <c r="CO208" s="137"/>
      <c r="CP208" s="137"/>
      <c r="CQ208" s="137"/>
      <c r="CR208" s="137"/>
      <c r="CS208" s="137"/>
      <c r="CT208" s="137"/>
      <c r="CU208" s="137"/>
      <c r="CV208" s="137"/>
      <c r="CW208" s="137"/>
      <c r="CX208" s="137"/>
      <c r="CY208" s="137"/>
      <c r="CZ208" s="137"/>
      <c r="DA208" s="137"/>
      <c r="DB208" s="137"/>
      <c r="DC208" s="137"/>
      <c r="DD208" s="137"/>
      <c r="DE208" s="137"/>
      <c r="DF208" s="137"/>
      <c r="DG208" s="137"/>
      <c r="DH208" s="137"/>
      <c r="DI208" s="137"/>
      <c r="DJ208" s="137"/>
      <c r="DK208" s="137"/>
      <c r="DL208" s="137"/>
      <c r="DM208" s="137"/>
      <c r="DN208" s="137"/>
      <c r="DO208" s="137"/>
      <c r="DP208" s="137"/>
      <c r="DQ208" s="137"/>
      <c r="DR208" s="137"/>
      <c r="DS208" s="137"/>
      <c r="DT208" s="137"/>
      <c r="DU208" s="137"/>
      <c r="DV208" s="137"/>
      <c r="DW208" s="137"/>
      <c r="DX208" s="137"/>
      <c r="DY208" s="137"/>
      <c r="DZ208" s="137"/>
      <c r="EA208" s="137"/>
      <c r="EB208" s="137"/>
      <c r="EC208" s="137"/>
      <c r="ED208" s="137"/>
      <c r="EE208" s="137"/>
      <c r="EF208" s="137"/>
      <c r="EG208" s="137"/>
      <c r="EH208" s="137"/>
      <c r="EI208" s="137"/>
      <c r="EJ208" s="137"/>
      <c r="EK208" s="137"/>
      <c r="EL208" s="137"/>
      <c r="EM208" s="137"/>
      <c r="EN208" s="137"/>
      <c r="EO208" s="137"/>
      <c r="EP208" s="137"/>
      <c r="EQ208" s="137"/>
      <c r="ER208" s="137"/>
      <c r="ES208" s="137"/>
      <c r="ET208" s="137"/>
      <c r="EU208" s="137"/>
      <c r="EV208" s="137"/>
      <c r="EW208" s="137"/>
      <c r="EX208" s="137"/>
      <c r="EY208" s="137"/>
      <c r="EZ208" s="137"/>
      <c r="FA208" s="137"/>
      <c r="FB208" s="137"/>
      <c r="FC208" s="137"/>
      <c r="FD208" s="137"/>
      <c r="FE208" s="137"/>
      <c r="FF208" s="137"/>
      <c r="FG208" s="137"/>
      <c r="FH208" s="137"/>
      <c r="FI208" s="137"/>
      <c r="FJ208" s="137"/>
      <c r="FK208" s="137"/>
      <c r="FL208" s="137"/>
      <c r="FM208" s="137"/>
      <c r="FN208" s="137"/>
      <c r="FO208" s="137"/>
      <c r="FP208" s="137"/>
      <c r="FQ208" s="137"/>
      <c r="FR208" s="137"/>
      <c r="FS208" s="137"/>
      <c r="FT208" s="137"/>
      <c r="FU208" s="137"/>
      <c r="FV208" s="137"/>
      <c r="FW208" s="137"/>
      <c r="FX208" s="137"/>
      <c r="FY208" s="137"/>
      <c r="FZ208" s="137"/>
      <c r="GA208" s="137"/>
      <c r="GB208" s="137"/>
      <c r="GC208" s="137"/>
      <c r="GD208" s="137"/>
      <c r="GE208" s="137"/>
      <c r="GF208" s="137"/>
      <c r="GG208" s="137"/>
      <c r="GH208" s="137"/>
      <c r="GI208" s="137"/>
      <c r="GJ208" s="137"/>
      <c r="GK208" s="137"/>
      <c r="GL208" s="137"/>
      <c r="GM208" s="137"/>
      <c r="GN208" s="137"/>
      <c r="GO208" s="137"/>
      <c r="GP208" s="137"/>
      <c r="GQ208" s="137"/>
      <c r="GR208" s="137"/>
      <c r="GS208" s="137"/>
      <c r="GT208" s="137"/>
      <c r="GU208" s="137"/>
      <c r="GV208" s="137"/>
      <c r="GW208" s="137"/>
      <c r="GX208" s="137"/>
      <c r="GY208" s="137"/>
      <c r="GZ208" s="137"/>
      <c r="HA208" s="137"/>
      <c r="HB208" s="137"/>
      <c r="HC208" s="137"/>
      <c r="HD208" s="137"/>
      <c r="HE208" s="137"/>
      <c r="HF208" s="137"/>
      <c r="HG208" s="137"/>
      <c r="HH208" s="137"/>
      <c r="HI208" s="137"/>
      <c r="HJ208" s="137"/>
      <c r="HK208" s="137"/>
      <c r="HL208" s="137"/>
      <c r="HM208" s="137"/>
      <c r="HN208" s="137"/>
      <c r="HO208" s="137"/>
      <c r="HP208" s="137"/>
      <c r="HQ208" s="137"/>
      <c r="HR208" s="137"/>
      <c r="HS208" s="137"/>
      <c r="HT208" s="137"/>
      <c r="HU208" s="137"/>
      <c r="HV208" s="137"/>
      <c r="HW208" s="137"/>
      <c r="HX208" s="137"/>
      <c r="HY208" s="137"/>
      <c r="HZ208" s="137"/>
      <c r="IA208" s="137"/>
      <c r="IB208" s="137"/>
      <c r="IC208" s="137"/>
    </row>
    <row r="209" s="1" customFormat="1" customHeight="1" spans="1:237">
      <c r="A209" s="149">
        <v>2340102</v>
      </c>
      <c r="B209" s="152" t="s">
        <v>1524</v>
      </c>
      <c r="C209" s="157"/>
      <c r="D209" s="151"/>
      <c r="E209" s="148"/>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c r="CN209" s="137"/>
      <c r="CO209" s="137"/>
      <c r="CP209" s="137"/>
      <c r="CQ209" s="137"/>
      <c r="CR209" s="137"/>
      <c r="CS209" s="137"/>
      <c r="CT209" s="137"/>
      <c r="CU209" s="137"/>
      <c r="CV209" s="137"/>
      <c r="CW209" s="137"/>
      <c r="CX209" s="137"/>
      <c r="CY209" s="137"/>
      <c r="CZ209" s="137"/>
      <c r="DA209" s="137"/>
      <c r="DB209" s="137"/>
      <c r="DC209" s="137"/>
      <c r="DD209" s="137"/>
      <c r="DE209" s="137"/>
      <c r="DF209" s="137"/>
      <c r="DG209" s="137"/>
      <c r="DH209" s="137"/>
      <c r="DI209" s="137"/>
      <c r="DJ209" s="137"/>
      <c r="DK209" s="137"/>
      <c r="DL209" s="137"/>
      <c r="DM209" s="137"/>
      <c r="DN209" s="137"/>
      <c r="DO209" s="137"/>
      <c r="DP209" s="137"/>
      <c r="DQ209" s="137"/>
      <c r="DR209" s="137"/>
      <c r="DS209" s="137"/>
      <c r="DT209" s="137"/>
      <c r="DU209" s="137"/>
      <c r="DV209" s="137"/>
      <c r="DW209" s="137"/>
      <c r="DX209" s="137"/>
      <c r="DY209" s="137"/>
      <c r="DZ209" s="137"/>
      <c r="EA209" s="137"/>
      <c r="EB209" s="137"/>
      <c r="EC209" s="137"/>
      <c r="ED209" s="137"/>
      <c r="EE209" s="137"/>
      <c r="EF209" s="137"/>
      <c r="EG209" s="137"/>
      <c r="EH209" s="137"/>
      <c r="EI209" s="137"/>
      <c r="EJ209" s="137"/>
      <c r="EK209" s="137"/>
      <c r="EL209" s="137"/>
      <c r="EM209" s="137"/>
      <c r="EN209" s="137"/>
      <c r="EO209" s="137"/>
      <c r="EP209" s="137"/>
      <c r="EQ209" s="137"/>
      <c r="ER209" s="137"/>
      <c r="ES209" s="137"/>
      <c r="ET209" s="137"/>
      <c r="EU209" s="137"/>
      <c r="EV209" s="137"/>
      <c r="EW209" s="137"/>
      <c r="EX209" s="137"/>
      <c r="EY209" s="137"/>
      <c r="EZ209" s="137"/>
      <c r="FA209" s="137"/>
      <c r="FB209" s="137"/>
      <c r="FC209" s="137"/>
      <c r="FD209" s="137"/>
      <c r="FE209" s="137"/>
      <c r="FF209" s="137"/>
      <c r="FG209" s="137"/>
      <c r="FH209" s="137"/>
      <c r="FI209" s="137"/>
      <c r="FJ209" s="137"/>
      <c r="FK209" s="137"/>
      <c r="FL209" s="137"/>
      <c r="FM209" s="137"/>
      <c r="FN209" s="137"/>
      <c r="FO209" s="137"/>
      <c r="FP209" s="137"/>
      <c r="FQ209" s="137"/>
      <c r="FR209" s="137"/>
      <c r="FS209" s="137"/>
      <c r="FT209" s="137"/>
      <c r="FU209" s="137"/>
      <c r="FV209" s="137"/>
      <c r="FW209" s="137"/>
      <c r="FX209" s="137"/>
      <c r="FY209" s="137"/>
      <c r="FZ209" s="137"/>
      <c r="GA209" s="137"/>
      <c r="GB209" s="137"/>
      <c r="GC209" s="137"/>
      <c r="GD209" s="137"/>
      <c r="GE209" s="137"/>
      <c r="GF209" s="137"/>
      <c r="GG209" s="137"/>
      <c r="GH209" s="137"/>
      <c r="GI209" s="137"/>
      <c r="GJ209" s="137"/>
      <c r="GK209" s="137"/>
      <c r="GL209" s="137"/>
      <c r="GM209" s="137"/>
      <c r="GN209" s="137"/>
      <c r="GO209" s="137"/>
      <c r="GP209" s="137"/>
      <c r="GQ209" s="137"/>
      <c r="GR209" s="137"/>
      <c r="GS209" s="137"/>
      <c r="GT209" s="137"/>
      <c r="GU209" s="137"/>
      <c r="GV209" s="137"/>
      <c r="GW209" s="137"/>
      <c r="GX209" s="137"/>
      <c r="GY209" s="137"/>
      <c r="GZ209" s="137"/>
      <c r="HA209" s="137"/>
      <c r="HB209" s="137"/>
      <c r="HC209" s="137"/>
      <c r="HD209" s="137"/>
      <c r="HE209" s="137"/>
      <c r="HF209" s="137"/>
      <c r="HG209" s="137"/>
      <c r="HH209" s="137"/>
      <c r="HI209" s="137"/>
      <c r="HJ209" s="137"/>
      <c r="HK209" s="137"/>
      <c r="HL209" s="137"/>
      <c r="HM209" s="137"/>
      <c r="HN209" s="137"/>
      <c r="HO209" s="137"/>
      <c r="HP209" s="137"/>
      <c r="HQ209" s="137"/>
      <c r="HR209" s="137"/>
      <c r="HS209" s="137"/>
      <c r="HT209" s="137"/>
      <c r="HU209" s="137"/>
      <c r="HV209" s="137"/>
      <c r="HW209" s="137"/>
      <c r="HX209" s="137"/>
      <c r="HY209" s="137"/>
      <c r="HZ209" s="137"/>
      <c r="IA209" s="137"/>
      <c r="IB209" s="137"/>
      <c r="IC209" s="137"/>
    </row>
    <row r="210" s="1" customFormat="1" customHeight="1" spans="1:237">
      <c r="A210" s="149">
        <v>2340103</v>
      </c>
      <c r="B210" s="152" t="s">
        <v>1525</v>
      </c>
      <c r="C210" s="157"/>
      <c r="D210" s="151"/>
      <c r="E210" s="148"/>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c r="CN210" s="137"/>
      <c r="CO210" s="137"/>
      <c r="CP210" s="137"/>
      <c r="CQ210" s="137"/>
      <c r="CR210" s="137"/>
      <c r="CS210" s="137"/>
      <c r="CT210" s="137"/>
      <c r="CU210" s="137"/>
      <c r="CV210" s="137"/>
      <c r="CW210" s="137"/>
      <c r="CX210" s="137"/>
      <c r="CY210" s="137"/>
      <c r="CZ210" s="137"/>
      <c r="DA210" s="137"/>
      <c r="DB210" s="137"/>
      <c r="DC210" s="137"/>
      <c r="DD210" s="137"/>
      <c r="DE210" s="137"/>
      <c r="DF210" s="137"/>
      <c r="DG210" s="137"/>
      <c r="DH210" s="137"/>
      <c r="DI210" s="137"/>
      <c r="DJ210" s="137"/>
      <c r="DK210" s="137"/>
      <c r="DL210" s="137"/>
      <c r="DM210" s="137"/>
      <c r="DN210" s="137"/>
      <c r="DO210" s="137"/>
      <c r="DP210" s="137"/>
      <c r="DQ210" s="137"/>
      <c r="DR210" s="137"/>
      <c r="DS210" s="137"/>
      <c r="DT210" s="137"/>
      <c r="DU210" s="137"/>
      <c r="DV210" s="137"/>
      <c r="DW210" s="137"/>
      <c r="DX210" s="137"/>
      <c r="DY210" s="137"/>
      <c r="DZ210" s="137"/>
      <c r="EA210" s="137"/>
      <c r="EB210" s="137"/>
      <c r="EC210" s="137"/>
      <c r="ED210" s="137"/>
      <c r="EE210" s="137"/>
      <c r="EF210" s="137"/>
      <c r="EG210" s="137"/>
      <c r="EH210" s="137"/>
      <c r="EI210" s="137"/>
      <c r="EJ210" s="137"/>
      <c r="EK210" s="137"/>
      <c r="EL210" s="137"/>
      <c r="EM210" s="137"/>
      <c r="EN210" s="137"/>
      <c r="EO210" s="137"/>
      <c r="EP210" s="137"/>
      <c r="EQ210" s="137"/>
      <c r="ER210" s="137"/>
      <c r="ES210" s="137"/>
      <c r="ET210" s="137"/>
      <c r="EU210" s="137"/>
      <c r="EV210" s="137"/>
      <c r="EW210" s="137"/>
      <c r="EX210" s="137"/>
      <c r="EY210" s="137"/>
      <c r="EZ210" s="137"/>
      <c r="FA210" s="137"/>
      <c r="FB210" s="137"/>
      <c r="FC210" s="137"/>
      <c r="FD210" s="137"/>
      <c r="FE210" s="137"/>
      <c r="FF210" s="137"/>
      <c r="FG210" s="137"/>
      <c r="FH210" s="137"/>
      <c r="FI210" s="137"/>
      <c r="FJ210" s="137"/>
      <c r="FK210" s="137"/>
      <c r="FL210" s="137"/>
      <c r="FM210" s="137"/>
      <c r="FN210" s="137"/>
      <c r="FO210" s="137"/>
      <c r="FP210" s="137"/>
      <c r="FQ210" s="137"/>
      <c r="FR210" s="137"/>
      <c r="FS210" s="137"/>
      <c r="FT210" s="137"/>
      <c r="FU210" s="137"/>
      <c r="FV210" s="137"/>
      <c r="FW210" s="137"/>
      <c r="FX210" s="137"/>
      <c r="FY210" s="137"/>
      <c r="FZ210" s="137"/>
      <c r="GA210" s="137"/>
      <c r="GB210" s="137"/>
      <c r="GC210" s="137"/>
      <c r="GD210" s="137"/>
      <c r="GE210" s="137"/>
      <c r="GF210" s="137"/>
      <c r="GG210" s="137"/>
      <c r="GH210" s="137"/>
      <c r="GI210" s="137"/>
      <c r="GJ210" s="137"/>
      <c r="GK210" s="137"/>
      <c r="GL210" s="137"/>
      <c r="GM210" s="137"/>
      <c r="GN210" s="137"/>
      <c r="GO210" s="137"/>
      <c r="GP210" s="137"/>
      <c r="GQ210" s="137"/>
      <c r="GR210" s="137"/>
      <c r="GS210" s="137"/>
      <c r="GT210" s="137"/>
      <c r="GU210" s="137"/>
      <c r="GV210" s="137"/>
      <c r="GW210" s="137"/>
      <c r="GX210" s="137"/>
      <c r="GY210" s="137"/>
      <c r="GZ210" s="137"/>
      <c r="HA210" s="137"/>
      <c r="HB210" s="137"/>
      <c r="HC210" s="137"/>
      <c r="HD210" s="137"/>
      <c r="HE210" s="137"/>
      <c r="HF210" s="137"/>
      <c r="HG210" s="137"/>
      <c r="HH210" s="137"/>
      <c r="HI210" s="137"/>
      <c r="HJ210" s="137"/>
      <c r="HK210" s="137"/>
      <c r="HL210" s="137"/>
      <c r="HM210" s="137"/>
      <c r="HN210" s="137"/>
      <c r="HO210" s="137"/>
      <c r="HP210" s="137"/>
      <c r="HQ210" s="137"/>
      <c r="HR210" s="137"/>
      <c r="HS210" s="137"/>
      <c r="HT210" s="137"/>
      <c r="HU210" s="137"/>
      <c r="HV210" s="137"/>
      <c r="HW210" s="137"/>
      <c r="HX210" s="137"/>
      <c r="HY210" s="137"/>
      <c r="HZ210" s="137"/>
      <c r="IA210" s="137"/>
      <c r="IB210" s="137"/>
      <c r="IC210" s="137"/>
    </row>
    <row r="211" s="1" customFormat="1" customHeight="1" spans="1:237">
      <c r="A211" s="149">
        <v>2340104</v>
      </c>
      <c r="B211" s="152" t="s">
        <v>1526</v>
      </c>
      <c r="C211" s="157"/>
      <c r="D211" s="151"/>
      <c r="E211" s="148"/>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c r="CN211" s="137"/>
      <c r="CO211" s="137"/>
      <c r="CP211" s="137"/>
      <c r="CQ211" s="137"/>
      <c r="CR211" s="137"/>
      <c r="CS211" s="137"/>
      <c r="CT211" s="137"/>
      <c r="CU211" s="137"/>
      <c r="CV211" s="137"/>
      <c r="CW211" s="137"/>
      <c r="CX211" s="137"/>
      <c r="CY211" s="137"/>
      <c r="CZ211" s="137"/>
      <c r="DA211" s="137"/>
      <c r="DB211" s="137"/>
      <c r="DC211" s="137"/>
      <c r="DD211" s="137"/>
      <c r="DE211" s="137"/>
      <c r="DF211" s="137"/>
      <c r="DG211" s="137"/>
      <c r="DH211" s="137"/>
      <c r="DI211" s="137"/>
      <c r="DJ211" s="137"/>
      <c r="DK211" s="137"/>
      <c r="DL211" s="137"/>
      <c r="DM211" s="137"/>
      <c r="DN211" s="137"/>
      <c r="DO211" s="137"/>
      <c r="DP211" s="137"/>
      <c r="DQ211" s="137"/>
      <c r="DR211" s="137"/>
      <c r="DS211" s="137"/>
      <c r="DT211" s="137"/>
      <c r="DU211" s="137"/>
      <c r="DV211" s="137"/>
      <c r="DW211" s="137"/>
      <c r="DX211" s="137"/>
      <c r="DY211" s="137"/>
      <c r="DZ211" s="137"/>
      <c r="EA211" s="137"/>
      <c r="EB211" s="137"/>
      <c r="EC211" s="137"/>
      <c r="ED211" s="137"/>
      <c r="EE211" s="137"/>
      <c r="EF211" s="137"/>
      <c r="EG211" s="137"/>
      <c r="EH211" s="137"/>
      <c r="EI211" s="137"/>
      <c r="EJ211" s="137"/>
      <c r="EK211" s="137"/>
      <c r="EL211" s="137"/>
      <c r="EM211" s="137"/>
      <c r="EN211" s="137"/>
      <c r="EO211" s="137"/>
      <c r="EP211" s="137"/>
      <c r="EQ211" s="137"/>
      <c r="ER211" s="137"/>
      <c r="ES211" s="137"/>
      <c r="ET211" s="137"/>
      <c r="EU211" s="137"/>
      <c r="EV211" s="137"/>
      <c r="EW211" s="137"/>
      <c r="EX211" s="137"/>
      <c r="EY211" s="137"/>
      <c r="EZ211" s="137"/>
      <c r="FA211" s="137"/>
      <c r="FB211" s="137"/>
      <c r="FC211" s="137"/>
      <c r="FD211" s="137"/>
      <c r="FE211" s="137"/>
      <c r="FF211" s="137"/>
      <c r="FG211" s="137"/>
      <c r="FH211" s="137"/>
      <c r="FI211" s="137"/>
      <c r="FJ211" s="137"/>
      <c r="FK211" s="137"/>
      <c r="FL211" s="137"/>
      <c r="FM211" s="137"/>
      <c r="FN211" s="137"/>
      <c r="FO211" s="137"/>
      <c r="FP211" s="137"/>
      <c r="FQ211" s="137"/>
      <c r="FR211" s="137"/>
      <c r="FS211" s="137"/>
      <c r="FT211" s="137"/>
      <c r="FU211" s="137"/>
      <c r="FV211" s="137"/>
      <c r="FW211" s="137"/>
      <c r="FX211" s="137"/>
      <c r="FY211" s="137"/>
      <c r="FZ211" s="137"/>
      <c r="GA211" s="137"/>
      <c r="GB211" s="137"/>
      <c r="GC211" s="137"/>
      <c r="GD211" s="137"/>
      <c r="GE211" s="137"/>
      <c r="GF211" s="137"/>
      <c r="GG211" s="137"/>
      <c r="GH211" s="137"/>
      <c r="GI211" s="137"/>
      <c r="GJ211" s="137"/>
      <c r="GK211" s="137"/>
      <c r="GL211" s="137"/>
      <c r="GM211" s="137"/>
      <c r="GN211" s="137"/>
      <c r="GO211" s="137"/>
      <c r="GP211" s="137"/>
      <c r="GQ211" s="137"/>
      <c r="GR211" s="137"/>
      <c r="GS211" s="137"/>
      <c r="GT211" s="137"/>
      <c r="GU211" s="137"/>
      <c r="GV211" s="137"/>
      <c r="GW211" s="137"/>
      <c r="GX211" s="137"/>
      <c r="GY211" s="137"/>
      <c r="GZ211" s="137"/>
      <c r="HA211" s="137"/>
      <c r="HB211" s="137"/>
      <c r="HC211" s="137"/>
      <c r="HD211" s="137"/>
      <c r="HE211" s="137"/>
      <c r="HF211" s="137"/>
      <c r="HG211" s="137"/>
      <c r="HH211" s="137"/>
      <c r="HI211" s="137"/>
      <c r="HJ211" s="137"/>
      <c r="HK211" s="137"/>
      <c r="HL211" s="137"/>
      <c r="HM211" s="137"/>
      <c r="HN211" s="137"/>
      <c r="HO211" s="137"/>
      <c r="HP211" s="137"/>
      <c r="HQ211" s="137"/>
      <c r="HR211" s="137"/>
      <c r="HS211" s="137"/>
      <c r="HT211" s="137"/>
      <c r="HU211" s="137"/>
      <c r="HV211" s="137"/>
      <c r="HW211" s="137"/>
      <c r="HX211" s="137"/>
      <c r="HY211" s="137"/>
      <c r="HZ211" s="137"/>
      <c r="IA211" s="137"/>
      <c r="IB211" s="137"/>
      <c r="IC211" s="137"/>
    </row>
    <row r="212" s="1" customFormat="1" customHeight="1" spans="1:237">
      <c r="A212" s="149">
        <v>2340105</v>
      </c>
      <c r="B212" s="152" t="s">
        <v>1527</v>
      </c>
      <c r="C212" s="157"/>
      <c r="D212" s="151"/>
      <c r="E212" s="148"/>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7"/>
      <c r="AY212" s="137"/>
      <c r="AZ212" s="137"/>
      <c r="BA212" s="137"/>
      <c r="BB212" s="137"/>
      <c r="BC212" s="137"/>
      <c r="BD212" s="137"/>
      <c r="BE212" s="137"/>
      <c r="BF212" s="137"/>
      <c r="BG212" s="137"/>
      <c r="BH212" s="137"/>
      <c r="BI212" s="137"/>
      <c r="BJ212" s="137"/>
      <c r="BK212" s="137"/>
      <c r="BL212" s="137"/>
      <c r="BM212" s="137"/>
      <c r="BN212" s="137"/>
      <c r="BO212" s="137"/>
      <c r="BP212" s="137"/>
      <c r="BQ212" s="137"/>
      <c r="BR212" s="137"/>
      <c r="BS212" s="137"/>
      <c r="BT212" s="137"/>
      <c r="BU212" s="137"/>
      <c r="BV212" s="137"/>
      <c r="BW212" s="137"/>
      <c r="BX212" s="137"/>
      <c r="BY212" s="137"/>
      <c r="BZ212" s="137"/>
      <c r="CA212" s="137"/>
      <c r="CB212" s="137"/>
      <c r="CC212" s="137"/>
      <c r="CD212" s="137"/>
      <c r="CE212" s="137"/>
      <c r="CF212" s="137"/>
      <c r="CG212" s="137"/>
      <c r="CH212" s="137"/>
      <c r="CI212" s="137"/>
      <c r="CJ212" s="137"/>
      <c r="CK212" s="137"/>
      <c r="CL212" s="137"/>
      <c r="CM212" s="137"/>
      <c r="CN212" s="137"/>
      <c r="CO212" s="137"/>
      <c r="CP212" s="137"/>
      <c r="CQ212" s="137"/>
      <c r="CR212" s="137"/>
      <c r="CS212" s="137"/>
      <c r="CT212" s="137"/>
      <c r="CU212" s="137"/>
      <c r="CV212" s="137"/>
      <c r="CW212" s="137"/>
      <c r="CX212" s="137"/>
      <c r="CY212" s="137"/>
      <c r="CZ212" s="137"/>
      <c r="DA212" s="137"/>
      <c r="DB212" s="137"/>
      <c r="DC212" s="137"/>
      <c r="DD212" s="137"/>
      <c r="DE212" s="137"/>
      <c r="DF212" s="137"/>
      <c r="DG212" s="137"/>
      <c r="DH212" s="137"/>
      <c r="DI212" s="137"/>
      <c r="DJ212" s="137"/>
      <c r="DK212" s="137"/>
      <c r="DL212" s="137"/>
      <c r="DM212" s="137"/>
      <c r="DN212" s="137"/>
      <c r="DO212" s="137"/>
      <c r="DP212" s="137"/>
      <c r="DQ212" s="137"/>
      <c r="DR212" s="137"/>
      <c r="DS212" s="137"/>
      <c r="DT212" s="137"/>
      <c r="DU212" s="137"/>
      <c r="DV212" s="137"/>
      <c r="DW212" s="137"/>
      <c r="DX212" s="137"/>
      <c r="DY212" s="137"/>
      <c r="DZ212" s="137"/>
      <c r="EA212" s="137"/>
      <c r="EB212" s="137"/>
      <c r="EC212" s="137"/>
      <c r="ED212" s="137"/>
      <c r="EE212" s="137"/>
      <c r="EF212" s="137"/>
      <c r="EG212" s="137"/>
      <c r="EH212" s="137"/>
      <c r="EI212" s="137"/>
      <c r="EJ212" s="137"/>
      <c r="EK212" s="137"/>
      <c r="EL212" s="137"/>
      <c r="EM212" s="137"/>
      <c r="EN212" s="137"/>
      <c r="EO212" s="137"/>
      <c r="EP212" s="137"/>
      <c r="EQ212" s="137"/>
      <c r="ER212" s="137"/>
      <c r="ES212" s="137"/>
      <c r="ET212" s="137"/>
      <c r="EU212" s="137"/>
      <c r="EV212" s="137"/>
      <c r="EW212" s="137"/>
      <c r="EX212" s="137"/>
      <c r="EY212" s="137"/>
      <c r="EZ212" s="137"/>
      <c r="FA212" s="137"/>
      <c r="FB212" s="137"/>
      <c r="FC212" s="137"/>
      <c r="FD212" s="137"/>
      <c r="FE212" s="137"/>
      <c r="FF212" s="137"/>
      <c r="FG212" s="137"/>
      <c r="FH212" s="137"/>
      <c r="FI212" s="137"/>
      <c r="FJ212" s="137"/>
      <c r="FK212" s="137"/>
      <c r="FL212" s="137"/>
      <c r="FM212" s="137"/>
      <c r="FN212" s="137"/>
      <c r="FO212" s="137"/>
      <c r="FP212" s="137"/>
      <c r="FQ212" s="137"/>
      <c r="FR212" s="137"/>
      <c r="FS212" s="137"/>
      <c r="FT212" s="137"/>
      <c r="FU212" s="137"/>
      <c r="FV212" s="137"/>
      <c r="FW212" s="137"/>
      <c r="FX212" s="137"/>
      <c r="FY212" s="137"/>
      <c r="FZ212" s="137"/>
      <c r="GA212" s="137"/>
      <c r="GB212" s="137"/>
      <c r="GC212" s="137"/>
      <c r="GD212" s="137"/>
      <c r="GE212" s="137"/>
      <c r="GF212" s="137"/>
      <c r="GG212" s="137"/>
      <c r="GH212" s="137"/>
      <c r="GI212" s="137"/>
      <c r="GJ212" s="137"/>
      <c r="GK212" s="137"/>
      <c r="GL212" s="137"/>
      <c r="GM212" s="137"/>
      <c r="GN212" s="137"/>
      <c r="GO212" s="137"/>
      <c r="GP212" s="137"/>
      <c r="GQ212" s="137"/>
      <c r="GR212" s="137"/>
      <c r="GS212" s="137"/>
      <c r="GT212" s="137"/>
      <c r="GU212" s="137"/>
      <c r="GV212" s="137"/>
      <c r="GW212" s="137"/>
      <c r="GX212" s="137"/>
      <c r="GY212" s="137"/>
      <c r="GZ212" s="137"/>
      <c r="HA212" s="137"/>
      <c r="HB212" s="137"/>
      <c r="HC212" s="137"/>
      <c r="HD212" s="137"/>
      <c r="HE212" s="137"/>
      <c r="HF212" s="137"/>
      <c r="HG212" s="137"/>
      <c r="HH212" s="137"/>
      <c r="HI212" s="137"/>
      <c r="HJ212" s="137"/>
      <c r="HK212" s="137"/>
      <c r="HL212" s="137"/>
      <c r="HM212" s="137"/>
      <c r="HN212" s="137"/>
      <c r="HO212" s="137"/>
      <c r="HP212" s="137"/>
      <c r="HQ212" s="137"/>
      <c r="HR212" s="137"/>
      <c r="HS212" s="137"/>
      <c r="HT212" s="137"/>
      <c r="HU212" s="137"/>
      <c r="HV212" s="137"/>
      <c r="HW212" s="137"/>
      <c r="HX212" s="137"/>
      <c r="HY212" s="137"/>
      <c r="HZ212" s="137"/>
      <c r="IA212" s="137"/>
      <c r="IB212" s="137"/>
      <c r="IC212" s="137"/>
    </row>
    <row r="213" s="1" customFormat="1" customHeight="1" spans="1:237">
      <c r="A213" s="149">
        <v>2340106</v>
      </c>
      <c r="B213" s="152" t="s">
        <v>1528</v>
      </c>
      <c r="C213" s="157"/>
      <c r="D213" s="151"/>
      <c r="E213" s="148"/>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137"/>
      <c r="AI213" s="137"/>
      <c r="AJ213" s="137"/>
      <c r="AK213" s="137"/>
      <c r="AL213" s="137"/>
      <c r="AM213" s="137"/>
      <c r="AN213" s="137"/>
      <c r="AO213" s="137"/>
      <c r="AP213" s="137"/>
      <c r="AQ213" s="137"/>
      <c r="AR213" s="137"/>
      <c r="AS213" s="137"/>
      <c r="AT213" s="137"/>
      <c r="AU213" s="137"/>
      <c r="AV213" s="137"/>
      <c r="AW213" s="137"/>
      <c r="AX213" s="137"/>
      <c r="AY213" s="137"/>
      <c r="AZ213" s="137"/>
      <c r="BA213" s="137"/>
      <c r="BB213" s="137"/>
      <c r="BC213" s="137"/>
      <c r="BD213" s="137"/>
      <c r="BE213" s="137"/>
      <c r="BF213" s="137"/>
      <c r="BG213" s="137"/>
      <c r="BH213" s="137"/>
      <c r="BI213" s="137"/>
      <c r="BJ213" s="137"/>
      <c r="BK213" s="137"/>
      <c r="BL213" s="137"/>
      <c r="BM213" s="137"/>
      <c r="BN213" s="137"/>
      <c r="BO213" s="137"/>
      <c r="BP213" s="137"/>
      <c r="BQ213" s="137"/>
      <c r="BR213" s="137"/>
      <c r="BS213" s="137"/>
      <c r="BT213" s="137"/>
      <c r="BU213" s="137"/>
      <c r="BV213" s="137"/>
      <c r="BW213" s="137"/>
      <c r="BX213" s="137"/>
      <c r="BY213" s="137"/>
      <c r="BZ213" s="137"/>
      <c r="CA213" s="137"/>
      <c r="CB213" s="137"/>
      <c r="CC213" s="137"/>
      <c r="CD213" s="137"/>
      <c r="CE213" s="137"/>
      <c r="CF213" s="137"/>
      <c r="CG213" s="137"/>
      <c r="CH213" s="137"/>
      <c r="CI213" s="137"/>
      <c r="CJ213" s="137"/>
      <c r="CK213" s="137"/>
      <c r="CL213" s="137"/>
      <c r="CM213" s="137"/>
      <c r="CN213" s="137"/>
      <c r="CO213" s="137"/>
      <c r="CP213" s="137"/>
      <c r="CQ213" s="137"/>
      <c r="CR213" s="137"/>
      <c r="CS213" s="137"/>
      <c r="CT213" s="137"/>
      <c r="CU213" s="137"/>
      <c r="CV213" s="137"/>
      <c r="CW213" s="137"/>
      <c r="CX213" s="137"/>
      <c r="CY213" s="137"/>
      <c r="CZ213" s="137"/>
      <c r="DA213" s="137"/>
      <c r="DB213" s="137"/>
      <c r="DC213" s="137"/>
      <c r="DD213" s="137"/>
      <c r="DE213" s="137"/>
      <c r="DF213" s="137"/>
      <c r="DG213" s="137"/>
      <c r="DH213" s="137"/>
      <c r="DI213" s="137"/>
      <c r="DJ213" s="137"/>
      <c r="DK213" s="137"/>
      <c r="DL213" s="137"/>
      <c r="DM213" s="137"/>
      <c r="DN213" s="137"/>
      <c r="DO213" s="137"/>
      <c r="DP213" s="137"/>
      <c r="DQ213" s="137"/>
      <c r="DR213" s="137"/>
      <c r="DS213" s="137"/>
      <c r="DT213" s="137"/>
      <c r="DU213" s="137"/>
      <c r="DV213" s="137"/>
      <c r="DW213" s="137"/>
      <c r="DX213" s="137"/>
      <c r="DY213" s="137"/>
      <c r="DZ213" s="137"/>
      <c r="EA213" s="137"/>
      <c r="EB213" s="137"/>
      <c r="EC213" s="137"/>
      <c r="ED213" s="137"/>
      <c r="EE213" s="137"/>
      <c r="EF213" s="137"/>
      <c r="EG213" s="137"/>
      <c r="EH213" s="137"/>
      <c r="EI213" s="137"/>
      <c r="EJ213" s="137"/>
      <c r="EK213" s="137"/>
      <c r="EL213" s="137"/>
      <c r="EM213" s="137"/>
      <c r="EN213" s="137"/>
      <c r="EO213" s="137"/>
      <c r="EP213" s="137"/>
      <c r="EQ213" s="137"/>
      <c r="ER213" s="137"/>
      <c r="ES213" s="137"/>
      <c r="ET213" s="137"/>
      <c r="EU213" s="137"/>
      <c r="EV213" s="137"/>
      <c r="EW213" s="137"/>
      <c r="EX213" s="137"/>
      <c r="EY213" s="137"/>
      <c r="EZ213" s="137"/>
      <c r="FA213" s="137"/>
      <c r="FB213" s="137"/>
      <c r="FC213" s="137"/>
      <c r="FD213" s="137"/>
      <c r="FE213" s="137"/>
      <c r="FF213" s="137"/>
      <c r="FG213" s="137"/>
      <c r="FH213" s="137"/>
      <c r="FI213" s="137"/>
      <c r="FJ213" s="137"/>
      <c r="FK213" s="137"/>
      <c r="FL213" s="137"/>
      <c r="FM213" s="137"/>
      <c r="FN213" s="137"/>
      <c r="FO213" s="137"/>
      <c r="FP213" s="137"/>
      <c r="FQ213" s="137"/>
      <c r="FR213" s="137"/>
      <c r="FS213" s="137"/>
      <c r="FT213" s="137"/>
      <c r="FU213" s="137"/>
      <c r="FV213" s="137"/>
      <c r="FW213" s="137"/>
      <c r="FX213" s="137"/>
      <c r="FY213" s="137"/>
      <c r="FZ213" s="137"/>
      <c r="GA213" s="137"/>
      <c r="GB213" s="137"/>
      <c r="GC213" s="137"/>
      <c r="GD213" s="137"/>
      <c r="GE213" s="137"/>
      <c r="GF213" s="137"/>
      <c r="GG213" s="137"/>
      <c r="GH213" s="137"/>
      <c r="GI213" s="137"/>
      <c r="GJ213" s="137"/>
      <c r="GK213" s="137"/>
      <c r="GL213" s="137"/>
      <c r="GM213" s="137"/>
      <c r="GN213" s="137"/>
      <c r="GO213" s="137"/>
      <c r="GP213" s="137"/>
      <c r="GQ213" s="137"/>
      <c r="GR213" s="137"/>
      <c r="GS213" s="137"/>
      <c r="GT213" s="137"/>
      <c r="GU213" s="137"/>
      <c r="GV213" s="137"/>
      <c r="GW213" s="137"/>
      <c r="GX213" s="137"/>
      <c r="GY213" s="137"/>
      <c r="GZ213" s="137"/>
      <c r="HA213" s="137"/>
      <c r="HB213" s="137"/>
      <c r="HC213" s="137"/>
      <c r="HD213" s="137"/>
      <c r="HE213" s="137"/>
      <c r="HF213" s="137"/>
      <c r="HG213" s="137"/>
      <c r="HH213" s="137"/>
      <c r="HI213" s="137"/>
      <c r="HJ213" s="137"/>
      <c r="HK213" s="137"/>
      <c r="HL213" s="137"/>
      <c r="HM213" s="137"/>
      <c r="HN213" s="137"/>
      <c r="HO213" s="137"/>
      <c r="HP213" s="137"/>
      <c r="HQ213" s="137"/>
      <c r="HR213" s="137"/>
      <c r="HS213" s="137"/>
      <c r="HT213" s="137"/>
      <c r="HU213" s="137"/>
      <c r="HV213" s="137"/>
      <c r="HW213" s="137"/>
      <c r="HX213" s="137"/>
      <c r="HY213" s="137"/>
      <c r="HZ213" s="137"/>
      <c r="IA213" s="137"/>
      <c r="IB213" s="137"/>
      <c r="IC213" s="137"/>
    </row>
    <row r="214" s="1" customFormat="1" customHeight="1" spans="1:237">
      <c r="A214" s="149">
        <v>2340107</v>
      </c>
      <c r="B214" s="152" t="s">
        <v>1529</v>
      </c>
      <c r="C214" s="157"/>
      <c r="D214" s="151"/>
      <c r="E214" s="148"/>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137"/>
      <c r="BN214" s="137"/>
      <c r="BO214" s="137"/>
      <c r="BP214" s="137"/>
      <c r="BQ214" s="137"/>
      <c r="BR214" s="137"/>
      <c r="BS214" s="137"/>
      <c r="BT214" s="137"/>
      <c r="BU214" s="137"/>
      <c r="BV214" s="137"/>
      <c r="BW214" s="137"/>
      <c r="BX214" s="137"/>
      <c r="BY214" s="137"/>
      <c r="BZ214" s="137"/>
      <c r="CA214" s="137"/>
      <c r="CB214" s="137"/>
      <c r="CC214" s="137"/>
      <c r="CD214" s="137"/>
      <c r="CE214" s="137"/>
      <c r="CF214" s="137"/>
      <c r="CG214" s="137"/>
      <c r="CH214" s="137"/>
      <c r="CI214" s="137"/>
      <c r="CJ214" s="137"/>
      <c r="CK214" s="137"/>
      <c r="CL214" s="137"/>
      <c r="CM214" s="137"/>
      <c r="CN214" s="137"/>
      <c r="CO214" s="137"/>
      <c r="CP214" s="137"/>
      <c r="CQ214" s="137"/>
      <c r="CR214" s="137"/>
      <c r="CS214" s="137"/>
      <c r="CT214" s="137"/>
      <c r="CU214" s="137"/>
      <c r="CV214" s="137"/>
      <c r="CW214" s="137"/>
      <c r="CX214" s="137"/>
      <c r="CY214" s="137"/>
      <c r="CZ214" s="137"/>
      <c r="DA214" s="137"/>
      <c r="DB214" s="137"/>
      <c r="DC214" s="137"/>
      <c r="DD214" s="137"/>
      <c r="DE214" s="137"/>
      <c r="DF214" s="137"/>
      <c r="DG214" s="137"/>
      <c r="DH214" s="137"/>
      <c r="DI214" s="137"/>
      <c r="DJ214" s="137"/>
      <c r="DK214" s="137"/>
      <c r="DL214" s="137"/>
      <c r="DM214" s="137"/>
      <c r="DN214" s="137"/>
      <c r="DO214" s="137"/>
      <c r="DP214" s="137"/>
      <c r="DQ214" s="137"/>
      <c r="DR214" s="137"/>
      <c r="DS214" s="137"/>
      <c r="DT214" s="137"/>
      <c r="DU214" s="137"/>
      <c r="DV214" s="137"/>
      <c r="DW214" s="137"/>
      <c r="DX214" s="137"/>
      <c r="DY214" s="137"/>
      <c r="DZ214" s="137"/>
      <c r="EA214" s="137"/>
      <c r="EB214" s="137"/>
      <c r="EC214" s="137"/>
      <c r="ED214" s="137"/>
      <c r="EE214" s="137"/>
      <c r="EF214" s="137"/>
      <c r="EG214" s="137"/>
      <c r="EH214" s="137"/>
      <c r="EI214" s="137"/>
      <c r="EJ214" s="137"/>
      <c r="EK214" s="137"/>
      <c r="EL214" s="137"/>
      <c r="EM214" s="137"/>
      <c r="EN214" s="137"/>
      <c r="EO214" s="137"/>
      <c r="EP214" s="137"/>
      <c r="EQ214" s="137"/>
      <c r="ER214" s="137"/>
      <c r="ES214" s="137"/>
      <c r="ET214" s="137"/>
      <c r="EU214" s="137"/>
      <c r="EV214" s="137"/>
      <c r="EW214" s="137"/>
      <c r="EX214" s="137"/>
      <c r="EY214" s="137"/>
      <c r="EZ214" s="137"/>
      <c r="FA214" s="137"/>
      <c r="FB214" s="137"/>
      <c r="FC214" s="137"/>
      <c r="FD214" s="137"/>
      <c r="FE214" s="137"/>
      <c r="FF214" s="137"/>
      <c r="FG214" s="137"/>
      <c r="FH214" s="137"/>
      <c r="FI214" s="137"/>
      <c r="FJ214" s="137"/>
      <c r="FK214" s="137"/>
      <c r="FL214" s="137"/>
      <c r="FM214" s="137"/>
      <c r="FN214" s="137"/>
      <c r="FO214" s="137"/>
      <c r="FP214" s="137"/>
      <c r="FQ214" s="137"/>
      <c r="FR214" s="137"/>
      <c r="FS214" s="137"/>
      <c r="FT214" s="137"/>
      <c r="FU214" s="137"/>
      <c r="FV214" s="137"/>
      <c r="FW214" s="137"/>
      <c r="FX214" s="137"/>
      <c r="FY214" s="137"/>
      <c r="FZ214" s="137"/>
      <c r="GA214" s="137"/>
      <c r="GB214" s="137"/>
      <c r="GC214" s="137"/>
      <c r="GD214" s="137"/>
      <c r="GE214" s="137"/>
      <c r="GF214" s="137"/>
      <c r="GG214" s="137"/>
      <c r="GH214" s="137"/>
      <c r="GI214" s="137"/>
      <c r="GJ214" s="137"/>
      <c r="GK214" s="137"/>
      <c r="GL214" s="137"/>
      <c r="GM214" s="137"/>
      <c r="GN214" s="137"/>
      <c r="GO214" s="137"/>
      <c r="GP214" s="137"/>
      <c r="GQ214" s="137"/>
      <c r="GR214" s="137"/>
      <c r="GS214" s="137"/>
      <c r="GT214" s="137"/>
      <c r="GU214" s="137"/>
      <c r="GV214" s="137"/>
      <c r="GW214" s="137"/>
      <c r="GX214" s="137"/>
      <c r="GY214" s="137"/>
      <c r="GZ214" s="137"/>
      <c r="HA214" s="137"/>
      <c r="HB214" s="137"/>
      <c r="HC214" s="137"/>
      <c r="HD214" s="137"/>
      <c r="HE214" s="137"/>
      <c r="HF214" s="137"/>
      <c r="HG214" s="137"/>
      <c r="HH214" s="137"/>
      <c r="HI214" s="137"/>
      <c r="HJ214" s="137"/>
      <c r="HK214" s="137"/>
      <c r="HL214" s="137"/>
      <c r="HM214" s="137"/>
      <c r="HN214" s="137"/>
      <c r="HO214" s="137"/>
      <c r="HP214" s="137"/>
      <c r="HQ214" s="137"/>
      <c r="HR214" s="137"/>
      <c r="HS214" s="137"/>
      <c r="HT214" s="137"/>
      <c r="HU214" s="137"/>
      <c r="HV214" s="137"/>
      <c r="HW214" s="137"/>
      <c r="HX214" s="137"/>
      <c r="HY214" s="137"/>
      <c r="HZ214" s="137"/>
      <c r="IA214" s="137"/>
      <c r="IB214" s="137"/>
      <c r="IC214" s="137"/>
    </row>
    <row r="215" s="1" customFormat="1" customHeight="1" spans="1:237">
      <c r="A215" s="149">
        <v>2340108</v>
      </c>
      <c r="B215" s="152" t="s">
        <v>1530</v>
      </c>
      <c r="C215" s="157"/>
      <c r="D215" s="151"/>
      <c r="E215" s="148"/>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137"/>
      <c r="AI215" s="137"/>
      <c r="AJ215" s="137"/>
      <c r="AK215" s="137"/>
      <c r="AL215" s="137"/>
      <c r="AM215" s="137"/>
      <c r="AN215" s="137"/>
      <c r="AO215" s="137"/>
      <c r="AP215" s="137"/>
      <c r="AQ215" s="137"/>
      <c r="AR215" s="137"/>
      <c r="AS215" s="137"/>
      <c r="AT215" s="137"/>
      <c r="AU215" s="137"/>
      <c r="AV215" s="137"/>
      <c r="AW215" s="137"/>
      <c r="AX215" s="137"/>
      <c r="AY215" s="137"/>
      <c r="AZ215" s="137"/>
      <c r="BA215" s="137"/>
      <c r="BB215" s="137"/>
      <c r="BC215" s="137"/>
      <c r="BD215" s="137"/>
      <c r="BE215" s="137"/>
      <c r="BF215" s="137"/>
      <c r="BG215" s="137"/>
      <c r="BH215" s="137"/>
      <c r="BI215" s="137"/>
      <c r="BJ215" s="137"/>
      <c r="BK215" s="137"/>
      <c r="BL215" s="137"/>
      <c r="BM215" s="137"/>
      <c r="BN215" s="137"/>
      <c r="BO215" s="137"/>
      <c r="BP215" s="137"/>
      <c r="BQ215" s="137"/>
      <c r="BR215" s="137"/>
      <c r="BS215" s="137"/>
      <c r="BT215" s="137"/>
      <c r="BU215" s="137"/>
      <c r="BV215" s="137"/>
      <c r="BW215" s="137"/>
      <c r="BX215" s="137"/>
      <c r="BY215" s="137"/>
      <c r="BZ215" s="137"/>
      <c r="CA215" s="137"/>
      <c r="CB215" s="137"/>
      <c r="CC215" s="137"/>
      <c r="CD215" s="137"/>
      <c r="CE215" s="137"/>
      <c r="CF215" s="137"/>
      <c r="CG215" s="137"/>
      <c r="CH215" s="137"/>
      <c r="CI215" s="137"/>
      <c r="CJ215" s="137"/>
      <c r="CK215" s="137"/>
      <c r="CL215" s="137"/>
      <c r="CM215" s="137"/>
      <c r="CN215" s="137"/>
      <c r="CO215" s="137"/>
      <c r="CP215" s="137"/>
      <c r="CQ215" s="137"/>
      <c r="CR215" s="137"/>
      <c r="CS215" s="137"/>
      <c r="CT215" s="137"/>
      <c r="CU215" s="137"/>
      <c r="CV215" s="137"/>
      <c r="CW215" s="137"/>
      <c r="CX215" s="137"/>
      <c r="CY215" s="137"/>
      <c r="CZ215" s="137"/>
      <c r="DA215" s="137"/>
      <c r="DB215" s="137"/>
      <c r="DC215" s="137"/>
      <c r="DD215" s="137"/>
      <c r="DE215" s="137"/>
      <c r="DF215" s="137"/>
      <c r="DG215" s="137"/>
      <c r="DH215" s="137"/>
      <c r="DI215" s="137"/>
      <c r="DJ215" s="137"/>
      <c r="DK215" s="137"/>
      <c r="DL215" s="137"/>
      <c r="DM215" s="137"/>
      <c r="DN215" s="137"/>
      <c r="DO215" s="137"/>
      <c r="DP215" s="137"/>
      <c r="DQ215" s="137"/>
      <c r="DR215" s="137"/>
      <c r="DS215" s="137"/>
      <c r="DT215" s="137"/>
      <c r="DU215" s="137"/>
      <c r="DV215" s="137"/>
      <c r="DW215" s="137"/>
      <c r="DX215" s="137"/>
      <c r="DY215" s="137"/>
      <c r="DZ215" s="137"/>
      <c r="EA215" s="137"/>
      <c r="EB215" s="137"/>
      <c r="EC215" s="137"/>
      <c r="ED215" s="137"/>
      <c r="EE215" s="137"/>
      <c r="EF215" s="137"/>
      <c r="EG215" s="137"/>
      <c r="EH215" s="137"/>
      <c r="EI215" s="137"/>
      <c r="EJ215" s="137"/>
      <c r="EK215" s="137"/>
      <c r="EL215" s="137"/>
      <c r="EM215" s="137"/>
      <c r="EN215" s="137"/>
      <c r="EO215" s="137"/>
      <c r="EP215" s="137"/>
      <c r="EQ215" s="137"/>
      <c r="ER215" s="137"/>
      <c r="ES215" s="137"/>
      <c r="ET215" s="137"/>
      <c r="EU215" s="137"/>
      <c r="EV215" s="137"/>
      <c r="EW215" s="137"/>
      <c r="EX215" s="137"/>
      <c r="EY215" s="137"/>
      <c r="EZ215" s="137"/>
      <c r="FA215" s="137"/>
      <c r="FB215" s="137"/>
      <c r="FC215" s="137"/>
      <c r="FD215" s="137"/>
      <c r="FE215" s="137"/>
      <c r="FF215" s="137"/>
      <c r="FG215" s="137"/>
      <c r="FH215" s="137"/>
      <c r="FI215" s="137"/>
      <c r="FJ215" s="137"/>
      <c r="FK215" s="137"/>
      <c r="FL215" s="137"/>
      <c r="FM215" s="137"/>
      <c r="FN215" s="137"/>
      <c r="FO215" s="137"/>
      <c r="FP215" s="137"/>
      <c r="FQ215" s="137"/>
      <c r="FR215" s="137"/>
      <c r="FS215" s="137"/>
      <c r="FT215" s="137"/>
      <c r="FU215" s="137"/>
      <c r="FV215" s="137"/>
      <c r="FW215" s="137"/>
      <c r="FX215" s="137"/>
      <c r="FY215" s="137"/>
      <c r="FZ215" s="137"/>
      <c r="GA215" s="137"/>
      <c r="GB215" s="137"/>
      <c r="GC215" s="137"/>
      <c r="GD215" s="137"/>
      <c r="GE215" s="137"/>
      <c r="GF215" s="137"/>
      <c r="GG215" s="137"/>
      <c r="GH215" s="137"/>
      <c r="GI215" s="137"/>
      <c r="GJ215" s="137"/>
      <c r="GK215" s="137"/>
      <c r="GL215" s="137"/>
      <c r="GM215" s="137"/>
      <c r="GN215" s="137"/>
      <c r="GO215" s="137"/>
      <c r="GP215" s="137"/>
      <c r="GQ215" s="137"/>
      <c r="GR215" s="137"/>
      <c r="GS215" s="137"/>
      <c r="GT215" s="137"/>
      <c r="GU215" s="137"/>
      <c r="GV215" s="137"/>
      <c r="GW215" s="137"/>
      <c r="GX215" s="137"/>
      <c r="GY215" s="137"/>
      <c r="GZ215" s="137"/>
      <c r="HA215" s="137"/>
      <c r="HB215" s="137"/>
      <c r="HC215" s="137"/>
      <c r="HD215" s="137"/>
      <c r="HE215" s="137"/>
      <c r="HF215" s="137"/>
      <c r="HG215" s="137"/>
      <c r="HH215" s="137"/>
      <c r="HI215" s="137"/>
      <c r="HJ215" s="137"/>
      <c r="HK215" s="137"/>
      <c r="HL215" s="137"/>
      <c r="HM215" s="137"/>
      <c r="HN215" s="137"/>
      <c r="HO215" s="137"/>
      <c r="HP215" s="137"/>
      <c r="HQ215" s="137"/>
      <c r="HR215" s="137"/>
      <c r="HS215" s="137"/>
      <c r="HT215" s="137"/>
      <c r="HU215" s="137"/>
      <c r="HV215" s="137"/>
      <c r="HW215" s="137"/>
      <c r="HX215" s="137"/>
      <c r="HY215" s="137"/>
      <c r="HZ215" s="137"/>
      <c r="IA215" s="137"/>
      <c r="IB215" s="137"/>
      <c r="IC215" s="137"/>
    </row>
    <row r="216" s="1" customFormat="1" customHeight="1" spans="1:237">
      <c r="A216" s="149">
        <v>2340109</v>
      </c>
      <c r="B216" s="152" t="s">
        <v>1531</v>
      </c>
      <c r="C216" s="157"/>
      <c r="D216" s="151"/>
      <c r="E216" s="148"/>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37"/>
      <c r="AY216" s="137"/>
      <c r="AZ216" s="137"/>
      <c r="BA216" s="137"/>
      <c r="BB216" s="137"/>
      <c r="BC216" s="137"/>
      <c r="BD216" s="137"/>
      <c r="BE216" s="137"/>
      <c r="BF216" s="137"/>
      <c r="BG216" s="137"/>
      <c r="BH216" s="137"/>
      <c r="BI216" s="137"/>
      <c r="BJ216" s="137"/>
      <c r="BK216" s="137"/>
      <c r="BL216" s="137"/>
      <c r="BM216" s="137"/>
      <c r="BN216" s="137"/>
      <c r="BO216" s="137"/>
      <c r="BP216" s="137"/>
      <c r="BQ216" s="137"/>
      <c r="BR216" s="137"/>
      <c r="BS216" s="137"/>
      <c r="BT216" s="137"/>
      <c r="BU216" s="137"/>
      <c r="BV216" s="137"/>
      <c r="BW216" s="137"/>
      <c r="BX216" s="137"/>
      <c r="BY216" s="137"/>
      <c r="BZ216" s="137"/>
      <c r="CA216" s="137"/>
      <c r="CB216" s="137"/>
      <c r="CC216" s="137"/>
      <c r="CD216" s="137"/>
      <c r="CE216" s="137"/>
      <c r="CF216" s="137"/>
      <c r="CG216" s="137"/>
      <c r="CH216" s="137"/>
      <c r="CI216" s="137"/>
      <c r="CJ216" s="137"/>
      <c r="CK216" s="137"/>
      <c r="CL216" s="137"/>
      <c r="CM216" s="137"/>
      <c r="CN216" s="137"/>
      <c r="CO216" s="137"/>
      <c r="CP216" s="137"/>
      <c r="CQ216" s="137"/>
      <c r="CR216" s="137"/>
      <c r="CS216" s="137"/>
      <c r="CT216" s="137"/>
      <c r="CU216" s="137"/>
      <c r="CV216" s="137"/>
      <c r="CW216" s="137"/>
      <c r="CX216" s="137"/>
      <c r="CY216" s="137"/>
      <c r="CZ216" s="137"/>
      <c r="DA216" s="137"/>
      <c r="DB216" s="137"/>
      <c r="DC216" s="137"/>
      <c r="DD216" s="137"/>
      <c r="DE216" s="137"/>
      <c r="DF216" s="137"/>
      <c r="DG216" s="137"/>
      <c r="DH216" s="137"/>
      <c r="DI216" s="137"/>
      <c r="DJ216" s="137"/>
      <c r="DK216" s="137"/>
      <c r="DL216" s="137"/>
      <c r="DM216" s="137"/>
      <c r="DN216" s="137"/>
      <c r="DO216" s="137"/>
      <c r="DP216" s="137"/>
      <c r="DQ216" s="137"/>
      <c r="DR216" s="137"/>
      <c r="DS216" s="137"/>
      <c r="DT216" s="137"/>
      <c r="DU216" s="137"/>
      <c r="DV216" s="137"/>
      <c r="DW216" s="137"/>
      <c r="DX216" s="137"/>
      <c r="DY216" s="137"/>
      <c r="DZ216" s="137"/>
      <c r="EA216" s="137"/>
      <c r="EB216" s="137"/>
      <c r="EC216" s="137"/>
      <c r="ED216" s="137"/>
      <c r="EE216" s="137"/>
      <c r="EF216" s="137"/>
      <c r="EG216" s="137"/>
      <c r="EH216" s="137"/>
      <c r="EI216" s="137"/>
      <c r="EJ216" s="137"/>
      <c r="EK216" s="137"/>
      <c r="EL216" s="137"/>
      <c r="EM216" s="137"/>
      <c r="EN216" s="137"/>
      <c r="EO216" s="137"/>
      <c r="EP216" s="137"/>
      <c r="EQ216" s="137"/>
      <c r="ER216" s="137"/>
      <c r="ES216" s="137"/>
      <c r="ET216" s="137"/>
      <c r="EU216" s="137"/>
      <c r="EV216" s="137"/>
      <c r="EW216" s="137"/>
      <c r="EX216" s="137"/>
      <c r="EY216" s="137"/>
      <c r="EZ216" s="137"/>
      <c r="FA216" s="137"/>
      <c r="FB216" s="137"/>
      <c r="FC216" s="137"/>
      <c r="FD216" s="137"/>
      <c r="FE216" s="137"/>
      <c r="FF216" s="137"/>
      <c r="FG216" s="137"/>
      <c r="FH216" s="137"/>
      <c r="FI216" s="137"/>
      <c r="FJ216" s="137"/>
      <c r="FK216" s="137"/>
      <c r="FL216" s="137"/>
      <c r="FM216" s="137"/>
      <c r="FN216" s="137"/>
      <c r="FO216" s="137"/>
      <c r="FP216" s="137"/>
      <c r="FQ216" s="137"/>
      <c r="FR216" s="137"/>
      <c r="FS216" s="137"/>
      <c r="FT216" s="137"/>
      <c r="FU216" s="137"/>
      <c r="FV216" s="137"/>
      <c r="FW216" s="137"/>
      <c r="FX216" s="137"/>
      <c r="FY216" s="137"/>
      <c r="FZ216" s="137"/>
      <c r="GA216" s="137"/>
      <c r="GB216" s="137"/>
      <c r="GC216" s="137"/>
      <c r="GD216" s="137"/>
      <c r="GE216" s="137"/>
      <c r="GF216" s="137"/>
      <c r="GG216" s="137"/>
      <c r="GH216" s="137"/>
      <c r="GI216" s="137"/>
      <c r="GJ216" s="137"/>
      <c r="GK216" s="137"/>
      <c r="GL216" s="137"/>
      <c r="GM216" s="137"/>
      <c r="GN216" s="137"/>
      <c r="GO216" s="137"/>
      <c r="GP216" s="137"/>
      <c r="GQ216" s="137"/>
      <c r="GR216" s="137"/>
      <c r="GS216" s="137"/>
      <c r="GT216" s="137"/>
      <c r="GU216" s="137"/>
      <c r="GV216" s="137"/>
      <c r="GW216" s="137"/>
      <c r="GX216" s="137"/>
      <c r="GY216" s="137"/>
      <c r="GZ216" s="137"/>
      <c r="HA216" s="137"/>
      <c r="HB216" s="137"/>
      <c r="HC216" s="137"/>
      <c r="HD216" s="137"/>
      <c r="HE216" s="137"/>
      <c r="HF216" s="137"/>
      <c r="HG216" s="137"/>
      <c r="HH216" s="137"/>
      <c r="HI216" s="137"/>
      <c r="HJ216" s="137"/>
      <c r="HK216" s="137"/>
      <c r="HL216" s="137"/>
      <c r="HM216" s="137"/>
      <c r="HN216" s="137"/>
      <c r="HO216" s="137"/>
      <c r="HP216" s="137"/>
      <c r="HQ216" s="137"/>
      <c r="HR216" s="137"/>
      <c r="HS216" s="137"/>
      <c r="HT216" s="137"/>
      <c r="HU216" s="137"/>
      <c r="HV216" s="137"/>
      <c r="HW216" s="137"/>
      <c r="HX216" s="137"/>
      <c r="HY216" s="137"/>
      <c r="HZ216" s="137"/>
      <c r="IA216" s="137"/>
      <c r="IB216" s="137"/>
      <c r="IC216" s="137"/>
    </row>
    <row r="217" s="1" customFormat="1" customHeight="1" spans="1:237">
      <c r="A217" s="149">
        <v>2340110</v>
      </c>
      <c r="B217" s="152" t="s">
        <v>1532</v>
      </c>
      <c r="C217" s="157"/>
      <c r="D217" s="151"/>
      <c r="E217" s="148"/>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137"/>
      <c r="BN217" s="137"/>
      <c r="BO217" s="137"/>
      <c r="BP217" s="137"/>
      <c r="BQ217" s="137"/>
      <c r="BR217" s="137"/>
      <c r="BS217" s="137"/>
      <c r="BT217" s="137"/>
      <c r="BU217" s="137"/>
      <c r="BV217" s="137"/>
      <c r="BW217" s="137"/>
      <c r="BX217" s="137"/>
      <c r="BY217" s="137"/>
      <c r="BZ217" s="137"/>
      <c r="CA217" s="137"/>
      <c r="CB217" s="137"/>
      <c r="CC217" s="137"/>
      <c r="CD217" s="137"/>
      <c r="CE217" s="137"/>
      <c r="CF217" s="137"/>
      <c r="CG217" s="137"/>
      <c r="CH217" s="137"/>
      <c r="CI217" s="137"/>
      <c r="CJ217" s="137"/>
      <c r="CK217" s="137"/>
      <c r="CL217" s="137"/>
      <c r="CM217" s="137"/>
      <c r="CN217" s="137"/>
      <c r="CO217" s="137"/>
      <c r="CP217" s="137"/>
      <c r="CQ217" s="137"/>
      <c r="CR217" s="137"/>
      <c r="CS217" s="137"/>
      <c r="CT217" s="137"/>
      <c r="CU217" s="137"/>
      <c r="CV217" s="137"/>
      <c r="CW217" s="137"/>
      <c r="CX217" s="137"/>
      <c r="CY217" s="137"/>
      <c r="CZ217" s="137"/>
      <c r="DA217" s="137"/>
      <c r="DB217" s="137"/>
      <c r="DC217" s="137"/>
      <c r="DD217" s="137"/>
      <c r="DE217" s="137"/>
      <c r="DF217" s="137"/>
      <c r="DG217" s="137"/>
      <c r="DH217" s="137"/>
      <c r="DI217" s="137"/>
      <c r="DJ217" s="137"/>
      <c r="DK217" s="137"/>
      <c r="DL217" s="137"/>
      <c r="DM217" s="137"/>
      <c r="DN217" s="137"/>
      <c r="DO217" s="137"/>
      <c r="DP217" s="137"/>
      <c r="DQ217" s="137"/>
      <c r="DR217" s="137"/>
      <c r="DS217" s="137"/>
      <c r="DT217" s="137"/>
      <c r="DU217" s="137"/>
      <c r="DV217" s="137"/>
      <c r="DW217" s="137"/>
      <c r="DX217" s="137"/>
      <c r="DY217" s="137"/>
      <c r="DZ217" s="137"/>
      <c r="EA217" s="137"/>
      <c r="EB217" s="137"/>
      <c r="EC217" s="137"/>
      <c r="ED217" s="137"/>
      <c r="EE217" s="137"/>
      <c r="EF217" s="137"/>
      <c r="EG217" s="137"/>
      <c r="EH217" s="137"/>
      <c r="EI217" s="137"/>
      <c r="EJ217" s="137"/>
      <c r="EK217" s="137"/>
      <c r="EL217" s="137"/>
      <c r="EM217" s="137"/>
      <c r="EN217" s="137"/>
      <c r="EO217" s="137"/>
      <c r="EP217" s="137"/>
      <c r="EQ217" s="137"/>
      <c r="ER217" s="137"/>
      <c r="ES217" s="137"/>
      <c r="ET217" s="137"/>
      <c r="EU217" s="137"/>
      <c r="EV217" s="137"/>
      <c r="EW217" s="137"/>
      <c r="EX217" s="137"/>
      <c r="EY217" s="137"/>
      <c r="EZ217" s="137"/>
      <c r="FA217" s="137"/>
      <c r="FB217" s="137"/>
      <c r="FC217" s="137"/>
      <c r="FD217" s="137"/>
      <c r="FE217" s="137"/>
      <c r="FF217" s="137"/>
      <c r="FG217" s="137"/>
      <c r="FH217" s="137"/>
      <c r="FI217" s="137"/>
      <c r="FJ217" s="137"/>
      <c r="FK217" s="137"/>
      <c r="FL217" s="137"/>
      <c r="FM217" s="137"/>
      <c r="FN217" s="137"/>
      <c r="FO217" s="137"/>
      <c r="FP217" s="137"/>
      <c r="FQ217" s="137"/>
      <c r="FR217" s="137"/>
      <c r="FS217" s="137"/>
      <c r="FT217" s="137"/>
      <c r="FU217" s="137"/>
      <c r="FV217" s="137"/>
      <c r="FW217" s="137"/>
      <c r="FX217" s="137"/>
      <c r="FY217" s="137"/>
      <c r="FZ217" s="137"/>
      <c r="GA217" s="137"/>
      <c r="GB217" s="137"/>
      <c r="GC217" s="137"/>
      <c r="GD217" s="137"/>
      <c r="GE217" s="137"/>
      <c r="GF217" s="137"/>
      <c r="GG217" s="137"/>
      <c r="GH217" s="137"/>
      <c r="GI217" s="137"/>
      <c r="GJ217" s="137"/>
      <c r="GK217" s="137"/>
      <c r="GL217" s="137"/>
      <c r="GM217" s="137"/>
      <c r="GN217" s="137"/>
      <c r="GO217" s="137"/>
      <c r="GP217" s="137"/>
      <c r="GQ217" s="137"/>
      <c r="GR217" s="137"/>
      <c r="GS217" s="137"/>
      <c r="GT217" s="137"/>
      <c r="GU217" s="137"/>
      <c r="GV217" s="137"/>
      <c r="GW217" s="137"/>
      <c r="GX217" s="137"/>
      <c r="GY217" s="137"/>
      <c r="GZ217" s="137"/>
      <c r="HA217" s="137"/>
      <c r="HB217" s="137"/>
      <c r="HC217" s="137"/>
      <c r="HD217" s="137"/>
      <c r="HE217" s="137"/>
      <c r="HF217" s="137"/>
      <c r="HG217" s="137"/>
      <c r="HH217" s="137"/>
      <c r="HI217" s="137"/>
      <c r="HJ217" s="137"/>
      <c r="HK217" s="137"/>
      <c r="HL217" s="137"/>
      <c r="HM217" s="137"/>
      <c r="HN217" s="137"/>
      <c r="HO217" s="137"/>
      <c r="HP217" s="137"/>
      <c r="HQ217" s="137"/>
      <c r="HR217" s="137"/>
      <c r="HS217" s="137"/>
      <c r="HT217" s="137"/>
      <c r="HU217" s="137"/>
      <c r="HV217" s="137"/>
      <c r="HW217" s="137"/>
      <c r="HX217" s="137"/>
      <c r="HY217" s="137"/>
      <c r="HZ217" s="137"/>
      <c r="IA217" s="137"/>
      <c r="IB217" s="137"/>
      <c r="IC217" s="137"/>
    </row>
    <row r="218" s="1" customFormat="1" customHeight="1" spans="1:237">
      <c r="A218" s="149">
        <v>2340111</v>
      </c>
      <c r="B218" s="152" t="s">
        <v>1533</v>
      </c>
      <c r="C218" s="157"/>
      <c r="D218" s="151"/>
      <c r="E218" s="148"/>
      <c r="F218" s="137"/>
      <c r="G218" s="137"/>
      <c r="H218" s="137"/>
      <c r="I218" s="137"/>
      <c r="J218" s="137"/>
      <c r="K218" s="137"/>
      <c r="L218" s="137"/>
      <c r="M218" s="137"/>
      <c r="N218" s="137"/>
      <c r="O218" s="137"/>
      <c r="P218" s="137"/>
      <c r="Q218" s="137"/>
      <c r="R218" s="137"/>
      <c r="S218" s="137"/>
      <c r="T218" s="137"/>
      <c r="U218" s="137"/>
      <c r="V218" s="137"/>
      <c r="W218" s="137"/>
      <c r="X218" s="137"/>
      <c r="Y218" s="137"/>
      <c r="Z218" s="137"/>
      <c r="AA218" s="137"/>
      <c r="AB218" s="137"/>
      <c r="AC218" s="137"/>
      <c r="AD218" s="137"/>
      <c r="AE218" s="137"/>
      <c r="AF218" s="137"/>
      <c r="AG218" s="137"/>
      <c r="AH218" s="137"/>
      <c r="AI218" s="137"/>
      <c r="AJ218" s="137"/>
      <c r="AK218" s="137"/>
      <c r="AL218" s="137"/>
      <c r="AM218" s="137"/>
      <c r="AN218" s="137"/>
      <c r="AO218" s="137"/>
      <c r="AP218" s="137"/>
      <c r="AQ218" s="137"/>
      <c r="AR218" s="137"/>
      <c r="AS218" s="137"/>
      <c r="AT218" s="137"/>
      <c r="AU218" s="137"/>
      <c r="AV218" s="137"/>
      <c r="AW218" s="137"/>
      <c r="AX218" s="137"/>
      <c r="AY218" s="137"/>
      <c r="AZ218" s="137"/>
      <c r="BA218" s="137"/>
      <c r="BB218" s="137"/>
      <c r="BC218" s="137"/>
      <c r="BD218" s="137"/>
      <c r="BE218" s="137"/>
      <c r="BF218" s="137"/>
      <c r="BG218" s="137"/>
      <c r="BH218" s="137"/>
      <c r="BI218" s="137"/>
      <c r="BJ218" s="137"/>
      <c r="BK218" s="137"/>
      <c r="BL218" s="137"/>
      <c r="BM218" s="137"/>
      <c r="BN218" s="137"/>
      <c r="BO218" s="137"/>
      <c r="BP218" s="137"/>
      <c r="BQ218" s="137"/>
      <c r="BR218" s="137"/>
      <c r="BS218" s="137"/>
      <c r="BT218" s="137"/>
      <c r="BU218" s="137"/>
      <c r="BV218" s="137"/>
      <c r="BW218" s="137"/>
      <c r="BX218" s="137"/>
      <c r="BY218" s="137"/>
      <c r="BZ218" s="137"/>
      <c r="CA218" s="137"/>
      <c r="CB218" s="137"/>
      <c r="CC218" s="137"/>
      <c r="CD218" s="137"/>
      <c r="CE218" s="137"/>
      <c r="CF218" s="137"/>
      <c r="CG218" s="137"/>
      <c r="CH218" s="137"/>
      <c r="CI218" s="137"/>
      <c r="CJ218" s="137"/>
      <c r="CK218" s="137"/>
      <c r="CL218" s="137"/>
      <c r="CM218" s="137"/>
      <c r="CN218" s="137"/>
      <c r="CO218" s="137"/>
      <c r="CP218" s="137"/>
      <c r="CQ218" s="137"/>
      <c r="CR218" s="137"/>
      <c r="CS218" s="137"/>
      <c r="CT218" s="137"/>
      <c r="CU218" s="137"/>
      <c r="CV218" s="137"/>
      <c r="CW218" s="137"/>
      <c r="CX218" s="137"/>
      <c r="CY218" s="137"/>
      <c r="CZ218" s="137"/>
      <c r="DA218" s="137"/>
      <c r="DB218" s="137"/>
      <c r="DC218" s="137"/>
      <c r="DD218" s="137"/>
      <c r="DE218" s="137"/>
      <c r="DF218" s="137"/>
      <c r="DG218" s="137"/>
      <c r="DH218" s="137"/>
      <c r="DI218" s="137"/>
      <c r="DJ218" s="137"/>
      <c r="DK218" s="137"/>
      <c r="DL218" s="137"/>
      <c r="DM218" s="137"/>
      <c r="DN218" s="137"/>
      <c r="DO218" s="137"/>
      <c r="DP218" s="137"/>
      <c r="DQ218" s="137"/>
      <c r="DR218" s="137"/>
      <c r="DS218" s="137"/>
      <c r="DT218" s="137"/>
      <c r="DU218" s="137"/>
      <c r="DV218" s="137"/>
      <c r="DW218" s="137"/>
      <c r="DX218" s="137"/>
      <c r="DY218" s="137"/>
      <c r="DZ218" s="137"/>
      <c r="EA218" s="137"/>
      <c r="EB218" s="137"/>
      <c r="EC218" s="137"/>
      <c r="ED218" s="137"/>
      <c r="EE218" s="137"/>
      <c r="EF218" s="137"/>
      <c r="EG218" s="137"/>
      <c r="EH218" s="137"/>
      <c r="EI218" s="137"/>
      <c r="EJ218" s="137"/>
      <c r="EK218" s="137"/>
      <c r="EL218" s="137"/>
      <c r="EM218" s="137"/>
      <c r="EN218" s="137"/>
      <c r="EO218" s="137"/>
      <c r="EP218" s="137"/>
      <c r="EQ218" s="137"/>
      <c r="ER218" s="137"/>
      <c r="ES218" s="137"/>
      <c r="ET218" s="137"/>
      <c r="EU218" s="137"/>
      <c r="EV218" s="137"/>
      <c r="EW218" s="137"/>
      <c r="EX218" s="137"/>
      <c r="EY218" s="137"/>
      <c r="EZ218" s="137"/>
      <c r="FA218" s="137"/>
      <c r="FB218" s="137"/>
      <c r="FC218" s="137"/>
      <c r="FD218" s="137"/>
      <c r="FE218" s="137"/>
      <c r="FF218" s="137"/>
      <c r="FG218" s="137"/>
      <c r="FH218" s="137"/>
      <c r="FI218" s="137"/>
      <c r="FJ218" s="137"/>
      <c r="FK218" s="137"/>
      <c r="FL218" s="137"/>
      <c r="FM218" s="137"/>
      <c r="FN218" s="137"/>
      <c r="FO218" s="137"/>
      <c r="FP218" s="137"/>
      <c r="FQ218" s="137"/>
      <c r="FR218" s="137"/>
      <c r="FS218" s="137"/>
      <c r="FT218" s="137"/>
      <c r="FU218" s="137"/>
      <c r="FV218" s="137"/>
      <c r="FW218" s="137"/>
      <c r="FX218" s="137"/>
      <c r="FY218" s="137"/>
      <c r="FZ218" s="137"/>
      <c r="GA218" s="137"/>
      <c r="GB218" s="137"/>
      <c r="GC218" s="137"/>
      <c r="GD218" s="137"/>
      <c r="GE218" s="137"/>
      <c r="GF218" s="137"/>
      <c r="GG218" s="137"/>
      <c r="GH218" s="137"/>
      <c r="GI218" s="137"/>
      <c r="GJ218" s="137"/>
      <c r="GK218" s="137"/>
      <c r="GL218" s="137"/>
      <c r="GM218" s="137"/>
      <c r="GN218" s="137"/>
      <c r="GO218" s="137"/>
      <c r="GP218" s="137"/>
      <c r="GQ218" s="137"/>
      <c r="GR218" s="137"/>
      <c r="GS218" s="137"/>
      <c r="GT218" s="137"/>
      <c r="GU218" s="137"/>
      <c r="GV218" s="137"/>
      <c r="GW218" s="137"/>
      <c r="GX218" s="137"/>
      <c r="GY218" s="137"/>
      <c r="GZ218" s="137"/>
      <c r="HA218" s="137"/>
      <c r="HB218" s="137"/>
      <c r="HC218" s="137"/>
      <c r="HD218" s="137"/>
      <c r="HE218" s="137"/>
      <c r="HF218" s="137"/>
      <c r="HG218" s="137"/>
      <c r="HH218" s="137"/>
      <c r="HI218" s="137"/>
      <c r="HJ218" s="137"/>
      <c r="HK218" s="137"/>
      <c r="HL218" s="137"/>
      <c r="HM218" s="137"/>
      <c r="HN218" s="137"/>
      <c r="HO218" s="137"/>
      <c r="HP218" s="137"/>
      <c r="HQ218" s="137"/>
      <c r="HR218" s="137"/>
      <c r="HS218" s="137"/>
      <c r="HT218" s="137"/>
      <c r="HU218" s="137"/>
      <c r="HV218" s="137"/>
      <c r="HW218" s="137"/>
      <c r="HX218" s="137"/>
      <c r="HY218" s="137"/>
      <c r="HZ218" s="137"/>
      <c r="IA218" s="137"/>
      <c r="IB218" s="137"/>
      <c r="IC218" s="137"/>
    </row>
    <row r="219" s="1" customFormat="1" customHeight="1" spans="1:237">
      <c r="A219" s="149">
        <v>2340199</v>
      </c>
      <c r="B219" s="152" t="s">
        <v>1534</v>
      </c>
      <c r="C219" s="157">
        <v>0</v>
      </c>
      <c r="D219" s="151"/>
      <c r="E219" s="148"/>
      <c r="F219" s="137"/>
      <c r="G219" s="137"/>
      <c r="H219" s="137"/>
      <c r="I219" s="137"/>
      <c r="J219" s="137"/>
      <c r="K219" s="137"/>
      <c r="L219" s="137"/>
      <c r="M219" s="137"/>
      <c r="N219" s="137"/>
      <c r="O219" s="137"/>
      <c r="P219" s="137"/>
      <c r="Q219" s="137"/>
      <c r="R219" s="137"/>
      <c r="S219" s="137"/>
      <c r="T219" s="137"/>
      <c r="U219" s="137"/>
      <c r="V219" s="137"/>
      <c r="W219" s="137"/>
      <c r="X219" s="137"/>
      <c r="Y219" s="137"/>
      <c r="Z219" s="137"/>
      <c r="AA219" s="137"/>
      <c r="AB219" s="137"/>
      <c r="AC219" s="137"/>
      <c r="AD219" s="137"/>
      <c r="AE219" s="137"/>
      <c r="AF219" s="137"/>
      <c r="AG219" s="137"/>
      <c r="AH219" s="137"/>
      <c r="AI219" s="137"/>
      <c r="AJ219" s="137"/>
      <c r="AK219" s="137"/>
      <c r="AL219" s="137"/>
      <c r="AM219" s="137"/>
      <c r="AN219" s="137"/>
      <c r="AO219" s="137"/>
      <c r="AP219" s="137"/>
      <c r="AQ219" s="137"/>
      <c r="AR219" s="137"/>
      <c r="AS219" s="137"/>
      <c r="AT219" s="137"/>
      <c r="AU219" s="137"/>
      <c r="AV219" s="137"/>
      <c r="AW219" s="137"/>
      <c r="AX219" s="137"/>
      <c r="AY219" s="137"/>
      <c r="AZ219" s="137"/>
      <c r="BA219" s="137"/>
      <c r="BB219" s="137"/>
      <c r="BC219" s="137"/>
      <c r="BD219" s="137"/>
      <c r="BE219" s="137"/>
      <c r="BF219" s="137"/>
      <c r="BG219" s="137"/>
      <c r="BH219" s="137"/>
      <c r="BI219" s="137"/>
      <c r="BJ219" s="137"/>
      <c r="BK219" s="137"/>
      <c r="BL219" s="137"/>
      <c r="BM219" s="137"/>
      <c r="BN219" s="137"/>
      <c r="BO219" s="137"/>
      <c r="BP219" s="137"/>
      <c r="BQ219" s="137"/>
      <c r="BR219" s="137"/>
      <c r="BS219" s="137"/>
      <c r="BT219" s="137"/>
      <c r="BU219" s="137"/>
      <c r="BV219" s="137"/>
      <c r="BW219" s="137"/>
      <c r="BX219" s="137"/>
      <c r="BY219" s="137"/>
      <c r="BZ219" s="137"/>
      <c r="CA219" s="137"/>
      <c r="CB219" s="137"/>
      <c r="CC219" s="137"/>
      <c r="CD219" s="137"/>
      <c r="CE219" s="137"/>
      <c r="CF219" s="137"/>
      <c r="CG219" s="137"/>
      <c r="CH219" s="137"/>
      <c r="CI219" s="137"/>
      <c r="CJ219" s="137"/>
      <c r="CK219" s="137"/>
      <c r="CL219" s="137"/>
      <c r="CM219" s="137"/>
      <c r="CN219" s="137"/>
      <c r="CO219" s="137"/>
      <c r="CP219" s="137"/>
      <c r="CQ219" s="137"/>
      <c r="CR219" s="137"/>
      <c r="CS219" s="137"/>
      <c r="CT219" s="137"/>
      <c r="CU219" s="137"/>
      <c r="CV219" s="137"/>
      <c r="CW219" s="137"/>
      <c r="CX219" s="137"/>
      <c r="CY219" s="137"/>
      <c r="CZ219" s="137"/>
      <c r="DA219" s="137"/>
      <c r="DB219" s="137"/>
      <c r="DC219" s="137"/>
      <c r="DD219" s="137"/>
      <c r="DE219" s="137"/>
      <c r="DF219" s="137"/>
      <c r="DG219" s="137"/>
      <c r="DH219" s="137"/>
      <c r="DI219" s="137"/>
      <c r="DJ219" s="137"/>
      <c r="DK219" s="137"/>
      <c r="DL219" s="137"/>
      <c r="DM219" s="137"/>
      <c r="DN219" s="137"/>
      <c r="DO219" s="137"/>
      <c r="DP219" s="137"/>
      <c r="DQ219" s="137"/>
      <c r="DR219" s="137"/>
      <c r="DS219" s="137"/>
      <c r="DT219" s="137"/>
      <c r="DU219" s="137"/>
      <c r="DV219" s="137"/>
      <c r="DW219" s="137"/>
      <c r="DX219" s="137"/>
      <c r="DY219" s="137"/>
      <c r="DZ219" s="137"/>
      <c r="EA219" s="137"/>
      <c r="EB219" s="137"/>
      <c r="EC219" s="137"/>
      <c r="ED219" s="137"/>
      <c r="EE219" s="137"/>
      <c r="EF219" s="137"/>
      <c r="EG219" s="137"/>
      <c r="EH219" s="137"/>
      <c r="EI219" s="137"/>
      <c r="EJ219" s="137"/>
      <c r="EK219" s="137"/>
      <c r="EL219" s="137"/>
      <c r="EM219" s="137"/>
      <c r="EN219" s="137"/>
      <c r="EO219" s="137"/>
      <c r="EP219" s="137"/>
      <c r="EQ219" s="137"/>
      <c r="ER219" s="137"/>
      <c r="ES219" s="137"/>
      <c r="ET219" s="137"/>
      <c r="EU219" s="137"/>
      <c r="EV219" s="137"/>
      <c r="EW219" s="137"/>
      <c r="EX219" s="137"/>
      <c r="EY219" s="137"/>
      <c r="EZ219" s="137"/>
      <c r="FA219" s="137"/>
      <c r="FB219" s="137"/>
      <c r="FC219" s="137"/>
      <c r="FD219" s="137"/>
      <c r="FE219" s="137"/>
      <c r="FF219" s="137"/>
      <c r="FG219" s="137"/>
      <c r="FH219" s="137"/>
      <c r="FI219" s="137"/>
      <c r="FJ219" s="137"/>
      <c r="FK219" s="137"/>
      <c r="FL219" s="137"/>
      <c r="FM219" s="137"/>
      <c r="FN219" s="137"/>
      <c r="FO219" s="137"/>
      <c r="FP219" s="137"/>
      <c r="FQ219" s="137"/>
      <c r="FR219" s="137"/>
      <c r="FS219" s="137"/>
      <c r="FT219" s="137"/>
      <c r="FU219" s="137"/>
      <c r="FV219" s="137"/>
      <c r="FW219" s="137"/>
      <c r="FX219" s="137"/>
      <c r="FY219" s="137"/>
      <c r="FZ219" s="137"/>
      <c r="GA219" s="137"/>
      <c r="GB219" s="137"/>
      <c r="GC219" s="137"/>
      <c r="GD219" s="137"/>
      <c r="GE219" s="137"/>
      <c r="GF219" s="137"/>
      <c r="GG219" s="137"/>
      <c r="GH219" s="137"/>
      <c r="GI219" s="137"/>
      <c r="GJ219" s="137"/>
      <c r="GK219" s="137"/>
      <c r="GL219" s="137"/>
      <c r="GM219" s="137"/>
      <c r="GN219" s="137"/>
      <c r="GO219" s="137"/>
      <c r="GP219" s="137"/>
      <c r="GQ219" s="137"/>
      <c r="GR219" s="137"/>
      <c r="GS219" s="137"/>
      <c r="GT219" s="137"/>
      <c r="GU219" s="137"/>
      <c r="GV219" s="137"/>
      <c r="GW219" s="137"/>
      <c r="GX219" s="137"/>
      <c r="GY219" s="137"/>
      <c r="GZ219" s="137"/>
      <c r="HA219" s="137"/>
      <c r="HB219" s="137"/>
      <c r="HC219" s="137"/>
      <c r="HD219" s="137"/>
      <c r="HE219" s="137"/>
      <c r="HF219" s="137"/>
      <c r="HG219" s="137"/>
      <c r="HH219" s="137"/>
      <c r="HI219" s="137"/>
      <c r="HJ219" s="137"/>
      <c r="HK219" s="137"/>
      <c r="HL219" s="137"/>
      <c r="HM219" s="137"/>
      <c r="HN219" s="137"/>
      <c r="HO219" s="137"/>
      <c r="HP219" s="137"/>
      <c r="HQ219" s="137"/>
      <c r="HR219" s="137"/>
      <c r="HS219" s="137"/>
      <c r="HT219" s="137"/>
      <c r="HU219" s="137"/>
      <c r="HV219" s="137"/>
      <c r="HW219" s="137"/>
      <c r="HX219" s="137"/>
      <c r="HY219" s="137"/>
      <c r="HZ219" s="137"/>
      <c r="IA219" s="137"/>
      <c r="IB219" s="137"/>
      <c r="IC219" s="137"/>
    </row>
    <row r="220" s="1" customFormat="1" customHeight="1" spans="1:237">
      <c r="A220" s="149">
        <v>23402</v>
      </c>
      <c r="B220" s="150" t="s">
        <v>1535</v>
      </c>
      <c r="C220" s="157"/>
      <c r="D220" s="151"/>
      <c r="E220" s="148"/>
      <c r="F220" s="137"/>
      <c r="G220" s="137"/>
      <c r="H220" s="137"/>
      <c r="I220" s="137"/>
      <c r="J220" s="137"/>
      <c r="K220" s="137"/>
      <c r="L220" s="137"/>
      <c r="M220" s="137"/>
      <c r="N220" s="137"/>
      <c r="O220" s="137"/>
      <c r="P220" s="137"/>
      <c r="Q220" s="137"/>
      <c r="R220" s="137"/>
      <c r="S220" s="137"/>
      <c r="T220" s="137"/>
      <c r="U220" s="137"/>
      <c r="V220" s="137"/>
      <c r="W220" s="137"/>
      <c r="X220" s="137"/>
      <c r="Y220" s="137"/>
      <c r="Z220" s="137"/>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7"/>
      <c r="AY220" s="137"/>
      <c r="AZ220" s="137"/>
      <c r="BA220" s="137"/>
      <c r="BB220" s="137"/>
      <c r="BC220" s="137"/>
      <c r="BD220" s="137"/>
      <c r="BE220" s="137"/>
      <c r="BF220" s="137"/>
      <c r="BG220" s="137"/>
      <c r="BH220" s="137"/>
      <c r="BI220" s="137"/>
      <c r="BJ220" s="137"/>
      <c r="BK220" s="137"/>
      <c r="BL220" s="137"/>
      <c r="BM220" s="137"/>
      <c r="BN220" s="137"/>
      <c r="BO220" s="137"/>
      <c r="BP220" s="137"/>
      <c r="BQ220" s="137"/>
      <c r="BR220" s="137"/>
      <c r="BS220" s="137"/>
      <c r="BT220" s="137"/>
      <c r="BU220" s="137"/>
      <c r="BV220" s="137"/>
      <c r="BW220" s="137"/>
      <c r="BX220" s="137"/>
      <c r="BY220" s="137"/>
      <c r="BZ220" s="137"/>
      <c r="CA220" s="137"/>
      <c r="CB220" s="137"/>
      <c r="CC220" s="137"/>
      <c r="CD220" s="137"/>
      <c r="CE220" s="137"/>
      <c r="CF220" s="137"/>
      <c r="CG220" s="137"/>
      <c r="CH220" s="137"/>
      <c r="CI220" s="137"/>
      <c r="CJ220" s="137"/>
      <c r="CK220" s="137"/>
      <c r="CL220" s="137"/>
      <c r="CM220" s="137"/>
      <c r="CN220" s="137"/>
      <c r="CO220" s="137"/>
      <c r="CP220" s="137"/>
      <c r="CQ220" s="137"/>
      <c r="CR220" s="137"/>
      <c r="CS220" s="137"/>
      <c r="CT220" s="137"/>
      <c r="CU220" s="137"/>
      <c r="CV220" s="137"/>
      <c r="CW220" s="137"/>
      <c r="CX220" s="137"/>
      <c r="CY220" s="137"/>
      <c r="CZ220" s="137"/>
      <c r="DA220" s="137"/>
      <c r="DB220" s="137"/>
      <c r="DC220" s="137"/>
      <c r="DD220" s="137"/>
      <c r="DE220" s="137"/>
      <c r="DF220" s="137"/>
      <c r="DG220" s="137"/>
      <c r="DH220" s="137"/>
      <c r="DI220" s="137"/>
      <c r="DJ220" s="137"/>
      <c r="DK220" s="137"/>
      <c r="DL220" s="137"/>
      <c r="DM220" s="137"/>
      <c r="DN220" s="137"/>
      <c r="DO220" s="137"/>
      <c r="DP220" s="137"/>
      <c r="DQ220" s="137"/>
      <c r="DR220" s="137"/>
      <c r="DS220" s="137"/>
      <c r="DT220" s="137"/>
      <c r="DU220" s="137"/>
      <c r="DV220" s="137"/>
      <c r="DW220" s="137"/>
      <c r="DX220" s="137"/>
      <c r="DY220" s="137"/>
      <c r="DZ220" s="137"/>
      <c r="EA220" s="137"/>
      <c r="EB220" s="137"/>
      <c r="EC220" s="137"/>
      <c r="ED220" s="137"/>
      <c r="EE220" s="137"/>
      <c r="EF220" s="137"/>
      <c r="EG220" s="137"/>
      <c r="EH220" s="137"/>
      <c r="EI220" s="137"/>
      <c r="EJ220" s="137"/>
      <c r="EK220" s="137"/>
      <c r="EL220" s="137"/>
      <c r="EM220" s="137"/>
      <c r="EN220" s="137"/>
      <c r="EO220" s="137"/>
      <c r="EP220" s="137"/>
      <c r="EQ220" s="137"/>
      <c r="ER220" s="137"/>
      <c r="ES220" s="137"/>
      <c r="ET220" s="137"/>
      <c r="EU220" s="137"/>
      <c r="EV220" s="137"/>
      <c r="EW220" s="137"/>
      <c r="EX220" s="137"/>
      <c r="EY220" s="137"/>
      <c r="EZ220" s="137"/>
      <c r="FA220" s="137"/>
      <c r="FB220" s="137"/>
      <c r="FC220" s="137"/>
      <c r="FD220" s="137"/>
      <c r="FE220" s="137"/>
      <c r="FF220" s="137"/>
      <c r="FG220" s="137"/>
      <c r="FH220" s="137"/>
      <c r="FI220" s="137"/>
      <c r="FJ220" s="137"/>
      <c r="FK220" s="137"/>
      <c r="FL220" s="137"/>
      <c r="FM220" s="137"/>
      <c r="FN220" s="137"/>
      <c r="FO220" s="137"/>
      <c r="FP220" s="137"/>
      <c r="FQ220" s="137"/>
      <c r="FR220" s="137"/>
      <c r="FS220" s="137"/>
      <c r="FT220" s="137"/>
      <c r="FU220" s="137"/>
      <c r="FV220" s="137"/>
      <c r="FW220" s="137"/>
      <c r="FX220" s="137"/>
      <c r="FY220" s="137"/>
      <c r="FZ220" s="137"/>
      <c r="GA220" s="137"/>
      <c r="GB220" s="137"/>
      <c r="GC220" s="137"/>
      <c r="GD220" s="137"/>
      <c r="GE220" s="137"/>
      <c r="GF220" s="137"/>
      <c r="GG220" s="137"/>
      <c r="GH220" s="137"/>
      <c r="GI220" s="137"/>
      <c r="GJ220" s="137"/>
      <c r="GK220" s="137"/>
      <c r="GL220" s="137"/>
      <c r="GM220" s="137"/>
      <c r="GN220" s="137"/>
      <c r="GO220" s="137"/>
      <c r="GP220" s="137"/>
      <c r="GQ220" s="137"/>
      <c r="GR220" s="137"/>
      <c r="GS220" s="137"/>
      <c r="GT220" s="137"/>
      <c r="GU220" s="137"/>
      <c r="GV220" s="137"/>
      <c r="GW220" s="137"/>
      <c r="GX220" s="137"/>
      <c r="GY220" s="137"/>
      <c r="GZ220" s="137"/>
      <c r="HA220" s="137"/>
      <c r="HB220" s="137"/>
      <c r="HC220" s="137"/>
      <c r="HD220" s="137"/>
      <c r="HE220" s="137"/>
      <c r="HF220" s="137"/>
      <c r="HG220" s="137"/>
      <c r="HH220" s="137"/>
      <c r="HI220" s="137"/>
      <c r="HJ220" s="137"/>
      <c r="HK220" s="137"/>
      <c r="HL220" s="137"/>
      <c r="HM220" s="137"/>
      <c r="HN220" s="137"/>
      <c r="HO220" s="137"/>
      <c r="HP220" s="137"/>
      <c r="HQ220" s="137"/>
      <c r="HR220" s="137"/>
      <c r="HS220" s="137"/>
      <c r="HT220" s="137"/>
      <c r="HU220" s="137"/>
      <c r="HV220" s="137"/>
      <c r="HW220" s="137"/>
      <c r="HX220" s="137"/>
      <c r="HY220" s="137"/>
      <c r="HZ220" s="137"/>
      <c r="IA220" s="137"/>
      <c r="IB220" s="137"/>
      <c r="IC220" s="137"/>
    </row>
    <row r="221" s="1" customFormat="1" customHeight="1" spans="1:237">
      <c r="A221" s="149">
        <v>2340201</v>
      </c>
      <c r="B221" s="152" t="s">
        <v>1536</v>
      </c>
      <c r="C221" s="157"/>
      <c r="D221" s="151"/>
      <c r="E221" s="148"/>
      <c r="F221" s="137"/>
      <c r="G221" s="137"/>
      <c r="H221" s="137"/>
      <c r="I221" s="137"/>
      <c r="J221" s="137"/>
      <c r="K221" s="137"/>
      <c r="L221" s="137"/>
      <c r="M221" s="137"/>
      <c r="N221" s="137"/>
      <c r="O221" s="137"/>
      <c r="P221" s="137"/>
      <c r="Q221" s="137"/>
      <c r="R221" s="137"/>
      <c r="S221" s="137"/>
      <c r="T221" s="137"/>
      <c r="U221" s="137"/>
      <c r="V221" s="137"/>
      <c r="W221" s="137"/>
      <c r="X221" s="137"/>
      <c r="Y221" s="137"/>
      <c r="Z221" s="137"/>
      <c r="AA221" s="137"/>
      <c r="AB221" s="137"/>
      <c r="AC221" s="137"/>
      <c r="AD221" s="137"/>
      <c r="AE221" s="137"/>
      <c r="AF221" s="137"/>
      <c r="AG221" s="137"/>
      <c r="AH221" s="137"/>
      <c r="AI221" s="137"/>
      <c r="AJ221" s="137"/>
      <c r="AK221" s="137"/>
      <c r="AL221" s="137"/>
      <c r="AM221" s="137"/>
      <c r="AN221" s="137"/>
      <c r="AO221" s="137"/>
      <c r="AP221" s="137"/>
      <c r="AQ221" s="137"/>
      <c r="AR221" s="137"/>
      <c r="AS221" s="137"/>
      <c r="AT221" s="137"/>
      <c r="AU221" s="137"/>
      <c r="AV221" s="137"/>
      <c r="AW221" s="137"/>
      <c r="AX221" s="137"/>
      <c r="AY221" s="137"/>
      <c r="AZ221" s="137"/>
      <c r="BA221" s="137"/>
      <c r="BB221" s="137"/>
      <c r="BC221" s="137"/>
      <c r="BD221" s="137"/>
      <c r="BE221" s="137"/>
      <c r="BF221" s="137"/>
      <c r="BG221" s="137"/>
      <c r="BH221" s="137"/>
      <c r="BI221" s="137"/>
      <c r="BJ221" s="137"/>
      <c r="BK221" s="137"/>
      <c r="BL221" s="137"/>
      <c r="BM221" s="137"/>
      <c r="BN221" s="137"/>
      <c r="BO221" s="137"/>
      <c r="BP221" s="137"/>
      <c r="BQ221" s="137"/>
      <c r="BR221" s="137"/>
      <c r="BS221" s="137"/>
      <c r="BT221" s="137"/>
      <c r="BU221" s="137"/>
      <c r="BV221" s="137"/>
      <c r="BW221" s="137"/>
      <c r="BX221" s="137"/>
      <c r="BY221" s="137"/>
      <c r="BZ221" s="137"/>
      <c r="CA221" s="137"/>
      <c r="CB221" s="137"/>
      <c r="CC221" s="137"/>
      <c r="CD221" s="137"/>
      <c r="CE221" s="137"/>
      <c r="CF221" s="137"/>
      <c r="CG221" s="137"/>
      <c r="CH221" s="137"/>
      <c r="CI221" s="137"/>
      <c r="CJ221" s="137"/>
      <c r="CK221" s="137"/>
      <c r="CL221" s="137"/>
      <c r="CM221" s="137"/>
      <c r="CN221" s="137"/>
      <c r="CO221" s="137"/>
      <c r="CP221" s="137"/>
      <c r="CQ221" s="137"/>
      <c r="CR221" s="137"/>
      <c r="CS221" s="137"/>
      <c r="CT221" s="137"/>
      <c r="CU221" s="137"/>
      <c r="CV221" s="137"/>
      <c r="CW221" s="137"/>
      <c r="CX221" s="137"/>
      <c r="CY221" s="137"/>
      <c r="CZ221" s="137"/>
      <c r="DA221" s="137"/>
      <c r="DB221" s="137"/>
      <c r="DC221" s="137"/>
      <c r="DD221" s="137"/>
      <c r="DE221" s="137"/>
      <c r="DF221" s="137"/>
      <c r="DG221" s="137"/>
      <c r="DH221" s="137"/>
      <c r="DI221" s="137"/>
      <c r="DJ221" s="137"/>
      <c r="DK221" s="137"/>
      <c r="DL221" s="137"/>
      <c r="DM221" s="137"/>
      <c r="DN221" s="137"/>
      <c r="DO221" s="137"/>
      <c r="DP221" s="137"/>
      <c r="DQ221" s="137"/>
      <c r="DR221" s="137"/>
      <c r="DS221" s="137"/>
      <c r="DT221" s="137"/>
      <c r="DU221" s="137"/>
      <c r="DV221" s="137"/>
      <c r="DW221" s="137"/>
      <c r="DX221" s="137"/>
      <c r="DY221" s="137"/>
      <c r="DZ221" s="137"/>
      <c r="EA221" s="137"/>
      <c r="EB221" s="137"/>
      <c r="EC221" s="137"/>
      <c r="ED221" s="137"/>
      <c r="EE221" s="137"/>
      <c r="EF221" s="137"/>
      <c r="EG221" s="137"/>
      <c r="EH221" s="137"/>
      <c r="EI221" s="137"/>
      <c r="EJ221" s="137"/>
      <c r="EK221" s="137"/>
      <c r="EL221" s="137"/>
      <c r="EM221" s="137"/>
      <c r="EN221" s="137"/>
      <c r="EO221" s="137"/>
      <c r="EP221" s="137"/>
      <c r="EQ221" s="137"/>
      <c r="ER221" s="137"/>
      <c r="ES221" s="137"/>
      <c r="ET221" s="137"/>
      <c r="EU221" s="137"/>
      <c r="EV221" s="137"/>
      <c r="EW221" s="137"/>
      <c r="EX221" s="137"/>
      <c r="EY221" s="137"/>
      <c r="EZ221" s="137"/>
      <c r="FA221" s="137"/>
      <c r="FB221" s="137"/>
      <c r="FC221" s="137"/>
      <c r="FD221" s="137"/>
      <c r="FE221" s="137"/>
      <c r="FF221" s="137"/>
      <c r="FG221" s="137"/>
      <c r="FH221" s="137"/>
      <c r="FI221" s="137"/>
      <c r="FJ221" s="137"/>
      <c r="FK221" s="137"/>
      <c r="FL221" s="137"/>
      <c r="FM221" s="137"/>
      <c r="FN221" s="137"/>
      <c r="FO221" s="137"/>
      <c r="FP221" s="137"/>
      <c r="FQ221" s="137"/>
      <c r="FR221" s="137"/>
      <c r="FS221" s="137"/>
      <c r="FT221" s="137"/>
      <c r="FU221" s="137"/>
      <c r="FV221" s="137"/>
      <c r="FW221" s="137"/>
      <c r="FX221" s="137"/>
      <c r="FY221" s="137"/>
      <c r="FZ221" s="137"/>
      <c r="GA221" s="137"/>
      <c r="GB221" s="137"/>
      <c r="GC221" s="137"/>
      <c r="GD221" s="137"/>
      <c r="GE221" s="137"/>
      <c r="GF221" s="137"/>
      <c r="GG221" s="137"/>
      <c r="GH221" s="137"/>
      <c r="GI221" s="137"/>
      <c r="GJ221" s="137"/>
      <c r="GK221" s="137"/>
      <c r="GL221" s="137"/>
      <c r="GM221" s="137"/>
      <c r="GN221" s="137"/>
      <c r="GO221" s="137"/>
      <c r="GP221" s="137"/>
      <c r="GQ221" s="137"/>
      <c r="GR221" s="137"/>
      <c r="GS221" s="137"/>
      <c r="GT221" s="137"/>
      <c r="GU221" s="137"/>
      <c r="GV221" s="137"/>
      <c r="GW221" s="137"/>
      <c r="GX221" s="137"/>
      <c r="GY221" s="137"/>
      <c r="GZ221" s="137"/>
      <c r="HA221" s="137"/>
      <c r="HB221" s="137"/>
      <c r="HC221" s="137"/>
      <c r="HD221" s="137"/>
      <c r="HE221" s="137"/>
      <c r="HF221" s="137"/>
      <c r="HG221" s="137"/>
      <c r="HH221" s="137"/>
      <c r="HI221" s="137"/>
      <c r="HJ221" s="137"/>
      <c r="HK221" s="137"/>
      <c r="HL221" s="137"/>
      <c r="HM221" s="137"/>
      <c r="HN221" s="137"/>
      <c r="HO221" s="137"/>
      <c r="HP221" s="137"/>
      <c r="HQ221" s="137"/>
      <c r="HR221" s="137"/>
      <c r="HS221" s="137"/>
      <c r="HT221" s="137"/>
      <c r="HU221" s="137"/>
      <c r="HV221" s="137"/>
      <c r="HW221" s="137"/>
      <c r="HX221" s="137"/>
      <c r="HY221" s="137"/>
      <c r="HZ221" s="137"/>
      <c r="IA221" s="137"/>
      <c r="IB221" s="137"/>
      <c r="IC221" s="137"/>
    </row>
    <row r="222" s="1" customFormat="1" customHeight="1" spans="1:237">
      <c r="A222" s="149">
        <v>2340202</v>
      </c>
      <c r="B222" s="152" t="s">
        <v>1537</v>
      </c>
      <c r="C222" s="157"/>
      <c r="D222" s="151"/>
      <c r="E222" s="148"/>
      <c r="F222" s="137"/>
      <c r="G222" s="137"/>
      <c r="H222" s="137"/>
      <c r="I222" s="137"/>
      <c r="J222" s="137"/>
      <c r="K222" s="137"/>
      <c r="L222" s="137"/>
      <c r="M222" s="137"/>
      <c r="N222" s="137"/>
      <c r="O222" s="137"/>
      <c r="P222" s="137"/>
      <c r="Q222" s="137"/>
      <c r="R222" s="137"/>
      <c r="S222" s="137"/>
      <c r="T222" s="137"/>
      <c r="U222" s="137"/>
      <c r="V222" s="137"/>
      <c r="W222" s="137"/>
      <c r="X222" s="137"/>
      <c r="Y222" s="137"/>
      <c r="Z222" s="137"/>
      <c r="AA222" s="137"/>
      <c r="AB222" s="137"/>
      <c r="AC222" s="137"/>
      <c r="AD222" s="137"/>
      <c r="AE222" s="137"/>
      <c r="AF222" s="137"/>
      <c r="AG222" s="137"/>
      <c r="AH222" s="137"/>
      <c r="AI222" s="137"/>
      <c r="AJ222" s="137"/>
      <c r="AK222" s="137"/>
      <c r="AL222" s="137"/>
      <c r="AM222" s="137"/>
      <c r="AN222" s="137"/>
      <c r="AO222" s="137"/>
      <c r="AP222" s="137"/>
      <c r="AQ222" s="137"/>
      <c r="AR222" s="137"/>
      <c r="AS222" s="137"/>
      <c r="AT222" s="137"/>
      <c r="AU222" s="137"/>
      <c r="AV222" s="137"/>
      <c r="AW222" s="137"/>
      <c r="AX222" s="137"/>
      <c r="AY222" s="137"/>
      <c r="AZ222" s="137"/>
      <c r="BA222" s="137"/>
      <c r="BB222" s="137"/>
      <c r="BC222" s="137"/>
      <c r="BD222" s="137"/>
      <c r="BE222" s="137"/>
      <c r="BF222" s="137"/>
      <c r="BG222" s="137"/>
      <c r="BH222" s="137"/>
      <c r="BI222" s="137"/>
      <c r="BJ222" s="137"/>
      <c r="BK222" s="137"/>
      <c r="BL222" s="137"/>
      <c r="BM222" s="137"/>
      <c r="BN222" s="137"/>
      <c r="BO222" s="137"/>
      <c r="BP222" s="137"/>
      <c r="BQ222" s="137"/>
      <c r="BR222" s="137"/>
      <c r="BS222" s="137"/>
      <c r="BT222" s="137"/>
      <c r="BU222" s="137"/>
      <c r="BV222" s="137"/>
      <c r="BW222" s="137"/>
      <c r="BX222" s="137"/>
      <c r="BY222" s="137"/>
      <c r="BZ222" s="137"/>
      <c r="CA222" s="137"/>
      <c r="CB222" s="137"/>
      <c r="CC222" s="137"/>
      <c r="CD222" s="137"/>
      <c r="CE222" s="137"/>
      <c r="CF222" s="137"/>
      <c r="CG222" s="137"/>
      <c r="CH222" s="137"/>
      <c r="CI222" s="137"/>
      <c r="CJ222" s="137"/>
      <c r="CK222" s="137"/>
      <c r="CL222" s="137"/>
      <c r="CM222" s="137"/>
      <c r="CN222" s="137"/>
      <c r="CO222" s="137"/>
      <c r="CP222" s="137"/>
      <c r="CQ222" s="137"/>
      <c r="CR222" s="137"/>
      <c r="CS222" s="137"/>
      <c r="CT222" s="137"/>
      <c r="CU222" s="137"/>
      <c r="CV222" s="137"/>
      <c r="CW222" s="137"/>
      <c r="CX222" s="137"/>
      <c r="CY222" s="137"/>
      <c r="CZ222" s="137"/>
      <c r="DA222" s="137"/>
      <c r="DB222" s="137"/>
      <c r="DC222" s="137"/>
      <c r="DD222" s="137"/>
      <c r="DE222" s="137"/>
      <c r="DF222" s="137"/>
      <c r="DG222" s="137"/>
      <c r="DH222" s="137"/>
      <c r="DI222" s="137"/>
      <c r="DJ222" s="137"/>
      <c r="DK222" s="137"/>
      <c r="DL222" s="137"/>
      <c r="DM222" s="137"/>
      <c r="DN222" s="137"/>
      <c r="DO222" s="137"/>
      <c r="DP222" s="137"/>
      <c r="DQ222" s="137"/>
      <c r="DR222" s="137"/>
      <c r="DS222" s="137"/>
      <c r="DT222" s="137"/>
      <c r="DU222" s="137"/>
      <c r="DV222" s="137"/>
      <c r="DW222" s="137"/>
      <c r="DX222" s="137"/>
      <c r="DY222" s="137"/>
      <c r="DZ222" s="137"/>
      <c r="EA222" s="137"/>
      <c r="EB222" s="137"/>
      <c r="EC222" s="137"/>
      <c r="ED222" s="137"/>
      <c r="EE222" s="137"/>
      <c r="EF222" s="137"/>
      <c r="EG222" s="137"/>
      <c r="EH222" s="137"/>
      <c r="EI222" s="137"/>
      <c r="EJ222" s="137"/>
      <c r="EK222" s="137"/>
      <c r="EL222" s="137"/>
      <c r="EM222" s="137"/>
      <c r="EN222" s="137"/>
      <c r="EO222" s="137"/>
      <c r="EP222" s="137"/>
      <c r="EQ222" s="137"/>
      <c r="ER222" s="137"/>
      <c r="ES222" s="137"/>
      <c r="ET222" s="137"/>
      <c r="EU222" s="137"/>
      <c r="EV222" s="137"/>
      <c r="EW222" s="137"/>
      <c r="EX222" s="137"/>
      <c r="EY222" s="137"/>
      <c r="EZ222" s="137"/>
      <c r="FA222" s="137"/>
      <c r="FB222" s="137"/>
      <c r="FC222" s="137"/>
      <c r="FD222" s="137"/>
      <c r="FE222" s="137"/>
      <c r="FF222" s="137"/>
      <c r="FG222" s="137"/>
      <c r="FH222" s="137"/>
      <c r="FI222" s="137"/>
      <c r="FJ222" s="137"/>
      <c r="FK222" s="137"/>
      <c r="FL222" s="137"/>
      <c r="FM222" s="137"/>
      <c r="FN222" s="137"/>
      <c r="FO222" s="137"/>
      <c r="FP222" s="137"/>
      <c r="FQ222" s="137"/>
      <c r="FR222" s="137"/>
      <c r="FS222" s="137"/>
      <c r="FT222" s="137"/>
      <c r="FU222" s="137"/>
      <c r="FV222" s="137"/>
      <c r="FW222" s="137"/>
      <c r="FX222" s="137"/>
      <c r="FY222" s="137"/>
      <c r="FZ222" s="137"/>
      <c r="GA222" s="137"/>
      <c r="GB222" s="137"/>
      <c r="GC222" s="137"/>
      <c r="GD222" s="137"/>
      <c r="GE222" s="137"/>
      <c r="GF222" s="137"/>
      <c r="GG222" s="137"/>
      <c r="GH222" s="137"/>
      <c r="GI222" s="137"/>
      <c r="GJ222" s="137"/>
      <c r="GK222" s="137"/>
      <c r="GL222" s="137"/>
      <c r="GM222" s="137"/>
      <c r="GN222" s="137"/>
      <c r="GO222" s="137"/>
      <c r="GP222" s="137"/>
      <c r="GQ222" s="137"/>
      <c r="GR222" s="137"/>
      <c r="GS222" s="137"/>
      <c r="GT222" s="137"/>
      <c r="GU222" s="137"/>
      <c r="GV222" s="137"/>
      <c r="GW222" s="137"/>
      <c r="GX222" s="137"/>
      <c r="GY222" s="137"/>
      <c r="GZ222" s="137"/>
      <c r="HA222" s="137"/>
      <c r="HB222" s="137"/>
      <c r="HC222" s="137"/>
      <c r="HD222" s="137"/>
      <c r="HE222" s="137"/>
      <c r="HF222" s="137"/>
      <c r="HG222" s="137"/>
      <c r="HH222" s="137"/>
      <c r="HI222" s="137"/>
      <c r="HJ222" s="137"/>
      <c r="HK222" s="137"/>
      <c r="HL222" s="137"/>
      <c r="HM222" s="137"/>
      <c r="HN222" s="137"/>
      <c r="HO222" s="137"/>
      <c r="HP222" s="137"/>
      <c r="HQ222" s="137"/>
      <c r="HR222" s="137"/>
      <c r="HS222" s="137"/>
      <c r="HT222" s="137"/>
      <c r="HU222" s="137"/>
      <c r="HV222" s="137"/>
      <c r="HW222" s="137"/>
      <c r="HX222" s="137"/>
      <c r="HY222" s="137"/>
      <c r="HZ222" s="137"/>
      <c r="IA222" s="137"/>
      <c r="IB222" s="137"/>
      <c r="IC222" s="137"/>
    </row>
    <row r="223" s="1" customFormat="1" customHeight="1" spans="1:237">
      <c r="A223" s="149">
        <v>2340203</v>
      </c>
      <c r="B223" s="152" t="s">
        <v>1538</v>
      </c>
      <c r="C223" s="157"/>
      <c r="D223" s="151"/>
      <c r="E223" s="148"/>
      <c r="F223" s="137"/>
      <c r="G223" s="137"/>
      <c r="H223" s="137"/>
      <c r="I223" s="137"/>
      <c r="J223" s="137"/>
      <c r="K223" s="137"/>
      <c r="L223" s="137"/>
      <c r="M223" s="137"/>
      <c r="N223" s="137"/>
      <c r="O223" s="137"/>
      <c r="P223" s="137"/>
      <c r="Q223" s="137"/>
      <c r="R223" s="137"/>
      <c r="S223" s="137"/>
      <c r="T223" s="137"/>
      <c r="U223" s="137"/>
      <c r="V223" s="137"/>
      <c r="W223" s="137"/>
      <c r="X223" s="137"/>
      <c r="Y223" s="137"/>
      <c r="Z223" s="137"/>
      <c r="AA223" s="137"/>
      <c r="AB223" s="137"/>
      <c r="AC223" s="137"/>
      <c r="AD223" s="137"/>
      <c r="AE223" s="137"/>
      <c r="AF223" s="137"/>
      <c r="AG223" s="137"/>
      <c r="AH223" s="137"/>
      <c r="AI223" s="137"/>
      <c r="AJ223" s="137"/>
      <c r="AK223" s="137"/>
      <c r="AL223" s="137"/>
      <c r="AM223" s="137"/>
      <c r="AN223" s="137"/>
      <c r="AO223" s="137"/>
      <c r="AP223" s="137"/>
      <c r="AQ223" s="137"/>
      <c r="AR223" s="137"/>
      <c r="AS223" s="137"/>
      <c r="AT223" s="137"/>
      <c r="AU223" s="137"/>
      <c r="AV223" s="137"/>
      <c r="AW223" s="137"/>
      <c r="AX223" s="137"/>
      <c r="AY223" s="137"/>
      <c r="AZ223" s="137"/>
      <c r="BA223" s="137"/>
      <c r="BB223" s="137"/>
      <c r="BC223" s="137"/>
      <c r="BD223" s="137"/>
      <c r="BE223" s="137"/>
      <c r="BF223" s="137"/>
      <c r="BG223" s="137"/>
      <c r="BH223" s="137"/>
      <c r="BI223" s="137"/>
      <c r="BJ223" s="137"/>
      <c r="BK223" s="137"/>
      <c r="BL223" s="137"/>
      <c r="BM223" s="137"/>
      <c r="BN223" s="137"/>
      <c r="BO223" s="137"/>
      <c r="BP223" s="137"/>
      <c r="BQ223" s="137"/>
      <c r="BR223" s="137"/>
      <c r="BS223" s="137"/>
      <c r="BT223" s="137"/>
      <c r="BU223" s="137"/>
      <c r="BV223" s="137"/>
      <c r="BW223" s="137"/>
      <c r="BX223" s="137"/>
      <c r="BY223" s="137"/>
      <c r="BZ223" s="137"/>
      <c r="CA223" s="137"/>
      <c r="CB223" s="137"/>
      <c r="CC223" s="137"/>
      <c r="CD223" s="137"/>
      <c r="CE223" s="137"/>
      <c r="CF223" s="137"/>
      <c r="CG223" s="137"/>
      <c r="CH223" s="137"/>
      <c r="CI223" s="137"/>
      <c r="CJ223" s="137"/>
      <c r="CK223" s="137"/>
      <c r="CL223" s="137"/>
      <c r="CM223" s="137"/>
      <c r="CN223" s="137"/>
      <c r="CO223" s="137"/>
      <c r="CP223" s="137"/>
      <c r="CQ223" s="137"/>
      <c r="CR223" s="137"/>
      <c r="CS223" s="137"/>
      <c r="CT223" s="137"/>
      <c r="CU223" s="137"/>
      <c r="CV223" s="137"/>
      <c r="CW223" s="137"/>
      <c r="CX223" s="137"/>
      <c r="CY223" s="137"/>
      <c r="CZ223" s="137"/>
      <c r="DA223" s="137"/>
      <c r="DB223" s="137"/>
      <c r="DC223" s="137"/>
      <c r="DD223" s="137"/>
      <c r="DE223" s="137"/>
      <c r="DF223" s="137"/>
      <c r="DG223" s="137"/>
      <c r="DH223" s="137"/>
      <c r="DI223" s="137"/>
      <c r="DJ223" s="137"/>
      <c r="DK223" s="137"/>
      <c r="DL223" s="137"/>
      <c r="DM223" s="137"/>
      <c r="DN223" s="137"/>
      <c r="DO223" s="137"/>
      <c r="DP223" s="137"/>
      <c r="DQ223" s="137"/>
      <c r="DR223" s="137"/>
      <c r="DS223" s="137"/>
      <c r="DT223" s="137"/>
      <c r="DU223" s="137"/>
      <c r="DV223" s="137"/>
      <c r="DW223" s="137"/>
      <c r="DX223" s="137"/>
      <c r="DY223" s="137"/>
      <c r="DZ223" s="137"/>
      <c r="EA223" s="137"/>
      <c r="EB223" s="137"/>
      <c r="EC223" s="137"/>
      <c r="ED223" s="137"/>
      <c r="EE223" s="137"/>
      <c r="EF223" s="137"/>
      <c r="EG223" s="137"/>
      <c r="EH223" s="137"/>
      <c r="EI223" s="137"/>
      <c r="EJ223" s="137"/>
      <c r="EK223" s="137"/>
      <c r="EL223" s="137"/>
      <c r="EM223" s="137"/>
      <c r="EN223" s="137"/>
      <c r="EO223" s="137"/>
      <c r="EP223" s="137"/>
      <c r="EQ223" s="137"/>
      <c r="ER223" s="137"/>
      <c r="ES223" s="137"/>
      <c r="ET223" s="137"/>
      <c r="EU223" s="137"/>
      <c r="EV223" s="137"/>
      <c r="EW223" s="137"/>
      <c r="EX223" s="137"/>
      <c r="EY223" s="137"/>
      <c r="EZ223" s="137"/>
      <c r="FA223" s="137"/>
      <c r="FB223" s="137"/>
      <c r="FC223" s="137"/>
      <c r="FD223" s="137"/>
      <c r="FE223" s="137"/>
      <c r="FF223" s="137"/>
      <c r="FG223" s="137"/>
      <c r="FH223" s="137"/>
      <c r="FI223" s="137"/>
      <c r="FJ223" s="137"/>
      <c r="FK223" s="137"/>
      <c r="FL223" s="137"/>
      <c r="FM223" s="137"/>
      <c r="FN223" s="137"/>
      <c r="FO223" s="137"/>
      <c r="FP223" s="137"/>
      <c r="FQ223" s="137"/>
      <c r="FR223" s="137"/>
      <c r="FS223" s="137"/>
      <c r="FT223" s="137"/>
      <c r="FU223" s="137"/>
      <c r="FV223" s="137"/>
      <c r="FW223" s="137"/>
      <c r="FX223" s="137"/>
      <c r="FY223" s="137"/>
      <c r="FZ223" s="137"/>
      <c r="GA223" s="137"/>
      <c r="GB223" s="137"/>
      <c r="GC223" s="137"/>
      <c r="GD223" s="137"/>
      <c r="GE223" s="137"/>
      <c r="GF223" s="137"/>
      <c r="GG223" s="137"/>
      <c r="GH223" s="137"/>
      <c r="GI223" s="137"/>
      <c r="GJ223" s="137"/>
      <c r="GK223" s="137"/>
      <c r="GL223" s="137"/>
      <c r="GM223" s="137"/>
      <c r="GN223" s="137"/>
      <c r="GO223" s="137"/>
      <c r="GP223" s="137"/>
      <c r="GQ223" s="137"/>
      <c r="GR223" s="137"/>
      <c r="GS223" s="137"/>
      <c r="GT223" s="137"/>
      <c r="GU223" s="137"/>
      <c r="GV223" s="137"/>
      <c r="GW223" s="137"/>
      <c r="GX223" s="137"/>
      <c r="GY223" s="137"/>
      <c r="GZ223" s="137"/>
      <c r="HA223" s="137"/>
      <c r="HB223" s="137"/>
      <c r="HC223" s="137"/>
      <c r="HD223" s="137"/>
      <c r="HE223" s="137"/>
      <c r="HF223" s="137"/>
      <c r="HG223" s="137"/>
      <c r="HH223" s="137"/>
      <c r="HI223" s="137"/>
      <c r="HJ223" s="137"/>
      <c r="HK223" s="137"/>
      <c r="HL223" s="137"/>
      <c r="HM223" s="137"/>
      <c r="HN223" s="137"/>
      <c r="HO223" s="137"/>
      <c r="HP223" s="137"/>
      <c r="HQ223" s="137"/>
      <c r="HR223" s="137"/>
      <c r="HS223" s="137"/>
      <c r="HT223" s="137"/>
      <c r="HU223" s="137"/>
      <c r="HV223" s="137"/>
      <c r="HW223" s="137"/>
      <c r="HX223" s="137"/>
      <c r="HY223" s="137"/>
      <c r="HZ223" s="137"/>
      <c r="IA223" s="137"/>
      <c r="IB223" s="137"/>
      <c r="IC223" s="137"/>
    </row>
    <row r="224" s="1" customFormat="1" customHeight="1" spans="1:237">
      <c r="A224" s="149">
        <v>2340204</v>
      </c>
      <c r="B224" s="152" t="s">
        <v>1539</v>
      </c>
      <c r="C224" s="157"/>
      <c r="D224" s="151"/>
      <c r="E224" s="148"/>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7"/>
      <c r="AD224" s="137"/>
      <c r="AE224" s="137"/>
      <c r="AF224" s="137"/>
      <c r="AG224" s="137"/>
      <c r="AH224" s="137"/>
      <c r="AI224" s="137"/>
      <c r="AJ224" s="137"/>
      <c r="AK224" s="137"/>
      <c r="AL224" s="137"/>
      <c r="AM224" s="137"/>
      <c r="AN224" s="137"/>
      <c r="AO224" s="137"/>
      <c r="AP224" s="137"/>
      <c r="AQ224" s="137"/>
      <c r="AR224" s="137"/>
      <c r="AS224" s="137"/>
      <c r="AT224" s="137"/>
      <c r="AU224" s="137"/>
      <c r="AV224" s="137"/>
      <c r="AW224" s="137"/>
      <c r="AX224" s="137"/>
      <c r="AY224" s="137"/>
      <c r="AZ224" s="137"/>
      <c r="BA224" s="137"/>
      <c r="BB224" s="137"/>
      <c r="BC224" s="137"/>
      <c r="BD224" s="137"/>
      <c r="BE224" s="137"/>
      <c r="BF224" s="137"/>
      <c r="BG224" s="137"/>
      <c r="BH224" s="137"/>
      <c r="BI224" s="137"/>
      <c r="BJ224" s="137"/>
      <c r="BK224" s="137"/>
      <c r="BL224" s="137"/>
      <c r="BM224" s="137"/>
      <c r="BN224" s="137"/>
      <c r="BO224" s="137"/>
      <c r="BP224" s="137"/>
      <c r="BQ224" s="137"/>
      <c r="BR224" s="137"/>
      <c r="BS224" s="137"/>
      <c r="BT224" s="137"/>
      <c r="BU224" s="137"/>
      <c r="BV224" s="137"/>
      <c r="BW224" s="137"/>
      <c r="BX224" s="137"/>
      <c r="BY224" s="137"/>
      <c r="BZ224" s="137"/>
      <c r="CA224" s="137"/>
      <c r="CB224" s="137"/>
      <c r="CC224" s="137"/>
      <c r="CD224" s="137"/>
      <c r="CE224" s="137"/>
      <c r="CF224" s="137"/>
      <c r="CG224" s="137"/>
      <c r="CH224" s="137"/>
      <c r="CI224" s="137"/>
      <c r="CJ224" s="137"/>
      <c r="CK224" s="137"/>
      <c r="CL224" s="137"/>
      <c r="CM224" s="137"/>
      <c r="CN224" s="137"/>
      <c r="CO224" s="137"/>
      <c r="CP224" s="137"/>
      <c r="CQ224" s="137"/>
      <c r="CR224" s="137"/>
      <c r="CS224" s="137"/>
      <c r="CT224" s="137"/>
      <c r="CU224" s="137"/>
      <c r="CV224" s="137"/>
      <c r="CW224" s="137"/>
      <c r="CX224" s="137"/>
      <c r="CY224" s="137"/>
      <c r="CZ224" s="137"/>
      <c r="DA224" s="137"/>
      <c r="DB224" s="137"/>
      <c r="DC224" s="137"/>
      <c r="DD224" s="137"/>
      <c r="DE224" s="137"/>
      <c r="DF224" s="137"/>
      <c r="DG224" s="137"/>
      <c r="DH224" s="137"/>
      <c r="DI224" s="137"/>
      <c r="DJ224" s="137"/>
      <c r="DK224" s="137"/>
      <c r="DL224" s="137"/>
      <c r="DM224" s="137"/>
      <c r="DN224" s="137"/>
      <c r="DO224" s="137"/>
      <c r="DP224" s="137"/>
      <c r="DQ224" s="137"/>
      <c r="DR224" s="137"/>
      <c r="DS224" s="137"/>
      <c r="DT224" s="137"/>
      <c r="DU224" s="137"/>
      <c r="DV224" s="137"/>
      <c r="DW224" s="137"/>
      <c r="DX224" s="137"/>
      <c r="DY224" s="137"/>
      <c r="DZ224" s="137"/>
      <c r="EA224" s="137"/>
      <c r="EB224" s="137"/>
      <c r="EC224" s="137"/>
      <c r="ED224" s="137"/>
      <c r="EE224" s="137"/>
      <c r="EF224" s="137"/>
      <c r="EG224" s="137"/>
      <c r="EH224" s="137"/>
      <c r="EI224" s="137"/>
      <c r="EJ224" s="137"/>
      <c r="EK224" s="137"/>
      <c r="EL224" s="137"/>
      <c r="EM224" s="137"/>
      <c r="EN224" s="137"/>
      <c r="EO224" s="137"/>
      <c r="EP224" s="137"/>
      <c r="EQ224" s="137"/>
      <c r="ER224" s="137"/>
      <c r="ES224" s="137"/>
      <c r="ET224" s="137"/>
      <c r="EU224" s="137"/>
      <c r="EV224" s="137"/>
      <c r="EW224" s="137"/>
      <c r="EX224" s="137"/>
      <c r="EY224" s="137"/>
      <c r="EZ224" s="137"/>
      <c r="FA224" s="137"/>
      <c r="FB224" s="137"/>
      <c r="FC224" s="137"/>
      <c r="FD224" s="137"/>
      <c r="FE224" s="137"/>
      <c r="FF224" s="137"/>
      <c r="FG224" s="137"/>
      <c r="FH224" s="137"/>
      <c r="FI224" s="137"/>
      <c r="FJ224" s="137"/>
      <c r="FK224" s="137"/>
      <c r="FL224" s="137"/>
      <c r="FM224" s="137"/>
      <c r="FN224" s="137"/>
      <c r="FO224" s="137"/>
      <c r="FP224" s="137"/>
      <c r="FQ224" s="137"/>
      <c r="FR224" s="137"/>
      <c r="FS224" s="137"/>
      <c r="FT224" s="137"/>
      <c r="FU224" s="137"/>
      <c r="FV224" s="137"/>
      <c r="FW224" s="137"/>
      <c r="FX224" s="137"/>
      <c r="FY224" s="137"/>
      <c r="FZ224" s="137"/>
      <c r="GA224" s="137"/>
      <c r="GB224" s="137"/>
      <c r="GC224" s="137"/>
      <c r="GD224" s="137"/>
      <c r="GE224" s="137"/>
      <c r="GF224" s="137"/>
      <c r="GG224" s="137"/>
      <c r="GH224" s="137"/>
      <c r="GI224" s="137"/>
      <c r="GJ224" s="137"/>
      <c r="GK224" s="137"/>
      <c r="GL224" s="137"/>
      <c r="GM224" s="137"/>
      <c r="GN224" s="137"/>
      <c r="GO224" s="137"/>
      <c r="GP224" s="137"/>
      <c r="GQ224" s="137"/>
      <c r="GR224" s="137"/>
      <c r="GS224" s="137"/>
      <c r="GT224" s="137"/>
      <c r="GU224" s="137"/>
      <c r="GV224" s="137"/>
      <c r="GW224" s="137"/>
      <c r="GX224" s="137"/>
      <c r="GY224" s="137"/>
      <c r="GZ224" s="137"/>
      <c r="HA224" s="137"/>
      <c r="HB224" s="137"/>
      <c r="HC224" s="137"/>
      <c r="HD224" s="137"/>
      <c r="HE224" s="137"/>
      <c r="HF224" s="137"/>
      <c r="HG224" s="137"/>
      <c r="HH224" s="137"/>
      <c r="HI224" s="137"/>
      <c r="HJ224" s="137"/>
      <c r="HK224" s="137"/>
      <c r="HL224" s="137"/>
      <c r="HM224" s="137"/>
      <c r="HN224" s="137"/>
      <c r="HO224" s="137"/>
      <c r="HP224" s="137"/>
      <c r="HQ224" s="137"/>
      <c r="HR224" s="137"/>
      <c r="HS224" s="137"/>
      <c r="HT224" s="137"/>
      <c r="HU224" s="137"/>
      <c r="HV224" s="137"/>
      <c r="HW224" s="137"/>
      <c r="HX224" s="137"/>
      <c r="HY224" s="137"/>
      <c r="HZ224" s="137"/>
      <c r="IA224" s="137"/>
      <c r="IB224" s="137"/>
      <c r="IC224" s="137"/>
    </row>
    <row r="225" s="1" customFormat="1" customHeight="1" spans="1:237">
      <c r="A225" s="149">
        <v>2340205</v>
      </c>
      <c r="B225" s="152" t="s">
        <v>1540</v>
      </c>
      <c r="C225" s="157"/>
      <c r="D225" s="151"/>
      <c r="E225" s="148"/>
      <c r="F225" s="137"/>
      <c r="G225" s="137"/>
      <c r="H225" s="137"/>
      <c r="I225" s="137"/>
      <c r="J225" s="137"/>
      <c r="K225" s="137"/>
      <c r="L225" s="137"/>
      <c r="M225" s="137"/>
      <c r="N225" s="137"/>
      <c r="O225" s="137"/>
      <c r="P225" s="137"/>
      <c r="Q225" s="137"/>
      <c r="R225" s="137"/>
      <c r="S225" s="137"/>
      <c r="T225" s="137"/>
      <c r="U225" s="137"/>
      <c r="V225" s="137"/>
      <c r="W225" s="137"/>
      <c r="X225" s="137"/>
      <c r="Y225" s="137"/>
      <c r="Z225" s="137"/>
      <c r="AA225" s="137"/>
      <c r="AB225" s="137"/>
      <c r="AC225" s="137"/>
      <c r="AD225" s="137"/>
      <c r="AE225" s="137"/>
      <c r="AF225" s="137"/>
      <c r="AG225" s="137"/>
      <c r="AH225" s="137"/>
      <c r="AI225" s="137"/>
      <c r="AJ225" s="137"/>
      <c r="AK225" s="137"/>
      <c r="AL225" s="137"/>
      <c r="AM225" s="137"/>
      <c r="AN225" s="137"/>
      <c r="AO225" s="137"/>
      <c r="AP225" s="137"/>
      <c r="AQ225" s="137"/>
      <c r="AR225" s="137"/>
      <c r="AS225" s="137"/>
      <c r="AT225" s="137"/>
      <c r="AU225" s="137"/>
      <c r="AV225" s="137"/>
      <c r="AW225" s="137"/>
      <c r="AX225" s="137"/>
      <c r="AY225" s="137"/>
      <c r="AZ225" s="137"/>
      <c r="BA225" s="137"/>
      <c r="BB225" s="137"/>
      <c r="BC225" s="137"/>
      <c r="BD225" s="137"/>
      <c r="BE225" s="137"/>
      <c r="BF225" s="137"/>
      <c r="BG225" s="137"/>
      <c r="BH225" s="137"/>
      <c r="BI225" s="137"/>
      <c r="BJ225" s="137"/>
      <c r="BK225" s="137"/>
      <c r="BL225" s="137"/>
      <c r="BM225" s="137"/>
      <c r="BN225" s="137"/>
      <c r="BO225" s="137"/>
      <c r="BP225" s="137"/>
      <c r="BQ225" s="137"/>
      <c r="BR225" s="137"/>
      <c r="BS225" s="137"/>
      <c r="BT225" s="137"/>
      <c r="BU225" s="137"/>
      <c r="BV225" s="137"/>
      <c r="BW225" s="137"/>
      <c r="BX225" s="137"/>
      <c r="BY225" s="137"/>
      <c r="BZ225" s="137"/>
      <c r="CA225" s="137"/>
      <c r="CB225" s="137"/>
      <c r="CC225" s="137"/>
      <c r="CD225" s="137"/>
      <c r="CE225" s="137"/>
      <c r="CF225" s="137"/>
      <c r="CG225" s="137"/>
      <c r="CH225" s="137"/>
      <c r="CI225" s="137"/>
      <c r="CJ225" s="137"/>
      <c r="CK225" s="137"/>
      <c r="CL225" s="137"/>
      <c r="CM225" s="137"/>
      <c r="CN225" s="137"/>
      <c r="CO225" s="137"/>
      <c r="CP225" s="137"/>
      <c r="CQ225" s="137"/>
      <c r="CR225" s="137"/>
      <c r="CS225" s="137"/>
      <c r="CT225" s="137"/>
      <c r="CU225" s="137"/>
      <c r="CV225" s="137"/>
      <c r="CW225" s="137"/>
      <c r="CX225" s="137"/>
      <c r="CY225" s="137"/>
      <c r="CZ225" s="137"/>
      <c r="DA225" s="137"/>
      <c r="DB225" s="137"/>
      <c r="DC225" s="137"/>
      <c r="DD225" s="137"/>
      <c r="DE225" s="137"/>
      <c r="DF225" s="137"/>
      <c r="DG225" s="137"/>
      <c r="DH225" s="137"/>
      <c r="DI225" s="137"/>
      <c r="DJ225" s="137"/>
      <c r="DK225" s="137"/>
      <c r="DL225" s="137"/>
      <c r="DM225" s="137"/>
      <c r="DN225" s="137"/>
      <c r="DO225" s="137"/>
      <c r="DP225" s="137"/>
      <c r="DQ225" s="137"/>
      <c r="DR225" s="137"/>
      <c r="DS225" s="137"/>
      <c r="DT225" s="137"/>
      <c r="DU225" s="137"/>
      <c r="DV225" s="137"/>
      <c r="DW225" s="137"/>
      <c r="DX225" s="137"/>
      <c r="DY225" s="137"/>
      <c r="DZ225" s="137"/>
      <c r="EA225" s="137"/>
      <c r="EB225" s="137"/>
      <c r="EC225" s="137"/>
      <c r="ED225" s="137"/>
      <c r="EE225" s="137"/>
      <c r="EF225" s="137"/>
      <c r="EG225" s="137"/>
      <c r="EH225" s="137"/>
      <c r="EI225" s="137"/>
      <c r="EJ225" s="137"/>
      <c r="EK225" s="137"/>
      <c r="EL225" s="137"/>
      <c r="EM225" s="137"/>
      <c r="EN225" s="137"/>
      <c r="EO225" s="137"/>
      <c r="EP225" s="137"/>
      <c r="EQ225" s="137"/>
      <c r="ER225" s="137"/>
      <c r="ES225" s="137"/>
      <c r="ET225" s="137"/>
      <c r="EU225" s="137"/>
      <c r="EV225" s="137"/>
      <c r="EW225" s="137"/>
      <c r="EX225" s="137"/>
      <c r="EY225" s="137"/>
      <c r="EZ225" s="137"/>
      <c r="FA225" s="137"/>
      <c r="FB225" s="137"/>
      <c r="FC225" s="137"/>
      <c r="FD225" s="137"/>
      <c r="FE225" s="137"/>
      <c r="FF225" s="137"/>
      <c r="FG225" s="137"/>
      <c r="FH225" s="137"/>
      <c r="FI225" s="137"/>
      <c r="FJ225" s="137"/>
      <c r="FK225" s="137"/>
      <c r="FL225" s="137"/>
      <c r="FM225" s="137"/>
      <c r="FN225" s="137"/>
      <c r="FO225" s="137"/>
      <c r="FP225" s="137"/>
      <c r="FQ225" s="137"/>
      <c r="FR225" s="137"/>
      <c r="FS225" s="137"/>
      <c r="FT225" s="137"/>
      <c r="FU225" s="137"/>
      <c r="FV225" s="137"/>
      <c r="FW225" s="137"/>
      <c r="FX225" s="137"/>
      <c r="FY225" s="137"/>
      <c r="FZ225" s="137"/>
      <c r="GA225" s="137"/>
      <c r="GB225" s="137"/>
      <c r="GC225" s="137"/>
      <c r="GD225" s="137"/>
      <c r="GE225" s="137"/>
      <c r="GF225" s="137"/>
      <c r="GG225" s="137"/>
      <c r="GH225" s="137"/>
      <c r="GI225" s="137"/>
      <c r="GJ225" s="137"/>
      <c r="GK225" s="137"/>
      <c r="GL225" s="137"/>
      <c r="GM225" s="137"/>
      <c r="GN225" s="137"/>
      <c r="GO225" s="137"/>
      <c r="GP225" s="137"/>
      <c r="GQ225" s="137"/>
      <c r="GR225" s="137"/>
      <c r="GS225" s="137"/>
      <c r="GT225" s="137"/>
      <c r="GU225" s="137"/>
      <c r="GV225" s="137"/>
      <c r="GW225" s="137"/>
      <c r="GX225" s="137"/>
      <c r="GY225" s="137"/>
      <c r="GZ225" s="137"/>
      <c r="HA225" s="137"/>
      <c r="HB225" s="137"/>
      <c r="HC225" s="137"/>
      <c r="HD225" s="137"/>
      <c r="HE225" s="137"/>
      <c r="HF225" s="137"/>
      <c r="HG225" s="137"/>
      <c r="HH225" s="137"/>
      <c r="HI225" s="137"/>
      <c r="HJ225" s="137"/>
      <c r="HK225" s="137"/>
      <c r="HL225" s="137"/>
      <c r="HM225" s="137"/>
      <c r="HN225" s="137"/>
      <c r="HO225" s="137"/>
      <c r="HP225" s="137"/>
      <c r="HQ225" s="137"/>
      <c r="HR225" s="137"/>
      <c r="HS225" s="137"/>
      <c r="HT225" s="137"/>
      <c r="HU225" s="137"/>
      <c r="HV225" s="137"/>
      <c r="HW225" s="137"/>
      <c r="HX225" s="137"/>
      <c r="HY225" s="137"/>
      <c r="HZ225" s="137"/>
      <c r="IA225" s="137"/>
      <c r="IB225" s="137"/>
      <c r="IC225" s="137"/>
    </row>
    <row r="226" s="1" customFormat="1" customHeight="1" spans="1:237">
      <c r="A226" s="149">
        <v>2340299</v>
      </c>
      <c r="B226" s="152" t="s">
        <v>1541</v>
      </c>
      <c r="C226" s="157"/>
      <c r="D226" s="151"/>
      <c r="E226" s="148"/>
      <c r="F226" s="137"/>
      <c r="G226" s="137"/>
      <c r="H226" s="137"/>
      <c r="I226" s="137"/>
      <c r="J226" s="137"/>
      <c r="K226" s="137"/>
      <c r="L226" s="137"/>
      <c r="M226" s="137"/>
      <c r="N226" s="137"/>
      <c r="O226" s="137"/>
      <c r="P226" s="137"/>
      <c r="Q226" s="137"/>
      <c r="R226" s="137"/>
      <c r="S226" s="137"/>
      <c r="T226" s="137"/>
      <c r="U226" s="137"/>
      <c r="V226" s="137"/>
      <c r="W226" s="137"/>
      <c r="X226" s="137"/>
      <c r="Y226" s="137"/>
      <c r="Z226" s="137"/>
      <c r="AA226" s="137"/>
      <c r="AB226" s="137"/>
      <c r="AC226" s="137"/>
      <c r="AD226" s="137"/>
      <c r="AE226" s="137"/>
      <c r="AF226" s="137"/>
      <c r="AG226" s="137"/>
      <c r="AH226" s="137"/>
      <c r="AI226" s="137"/>
      <c r="AJ226" s="137"/>
      <c r="AK226" s="137"/>
      <c r="AL226" s="137"/>
      <c r="AM226" s="137"/>
      <c r="AN226" s="137"/>
      <c r="AO226" s="137"/>
      <c r="AP226" s="137"/>
      <c r="AQ226" s="137"/>
      <c r="AR226" s="137"/>
      <c r="AS226" s="137"/>
      <c r="AT226" s="137"/>
      <c r="AU226" s="137"/>
      <c r="AV226" s="137"/>
      <c r="AW226" s="137"/>
      <c r="AX226" s="137"/>
      <c r="AY226" s="137"/>
      <c r="AZ226" s="137"/>
      <c r="BA226" s="137"/>
      <c r="BB226" s="137"/>
      <c r="BC226" s="137"/>
      <c r="BD226" s="137"/>
      <c r="BE226" s="137"/>
      <c r="BF226" s="137"/>
      <c r="BG226" s="137"/>
      <c r="BH226" s="137"/>
      <c r="BI226" s="137"/>
      <c r="BJ226" s="137"/>
      <c r="BK226" s="137"/>
      <c r="BL226" s="137"/>
      <c r="BM226" s="137"/>
      <c r="BN226" s="137"/>
      <c r="BO226" s="137"/>
      <c r="BP226" s="137"/>
      <c r="BQ226" s="137"/>
      <c r="BR226" s="137"/>
      <c r="BS226" s="137"/>
      <c r="BT226" s="137"/>
      <c r="BU226" s="137"/>
      <c r="BV226" s="137"/>
      <c r="BW226" s="137"/>
      <c r="BX226" s="137"/>
      <c r="BY226" s="137"/>
      <c r="BZ226" s="137"/>
      <c r="CA226" s="137"/>
      <c r="CB226" s="137"/>
      <c r="CC226" s="137"/>
      <c r="CD226" s="137"/>
      <c r="CE226" s="137"/>
      <c r="CF226" s="137"/>
      <c r="CG226" s="137"/>
      <c r="CH226" s="137"/>
      <c r="CI226" s="137"/>
      <c r="CJ226" s="137"/>
      <c r="CK226" s="137"/>
      <c r="CL226" s="137"/>
      <c r="CM226" s="137"/>
      <c r="CN226" s="137"/>
      <c r="CO226" s="137"/>
      <c r="CP226" s="137"/>
      <c r="CQ226" s="137"/>
      <c r="CR226" s="137"/>
      <c r="CS226" s="137"/>
      <c r="CT226" s="137"/>
      <c r="CU226" s="137"/>
      <c r="CV226" s="137"/>
      <c r="CW226" s="137"/>
      <c r="CX226" s="137"/>
      <c r="CY226" s="137"/>
      <c r="CZ226" s="137"/>
      <c r="DA226" s="137"/>
      <c r="DB226" s="137"/>
      <c r="DC226" s="137"/>
      <c r="DD226" s="137"/>
      <c r="DE226" s="137"/>
      <c r="DF226" s="137"/>
      <c r="DG226" s="137"/>
      <c r="DH226" s="137"/>
      <c r="DI226" s="137"/>
      <c r="DJ226" s="137"/>
      <c r="DK226" s="137"/>
      <c r="DL226" s="137"/>
      <c r="DM226" s="137"/>
      <c r="DN226" s="137"/>
      <c r="DO226" s="137"/>
      <c r="DP226" s="137"/>
      <c r="DQ226" s="137"/>
      <c r="DR226" s="137"/>
      <c r="DS226" s="137"/>
      <c r="DT226" s="137"/>
      <c r="DU226" s="137"/>
      <c r="DV226" s="137"/>
      <c r="DW226" s="137"/>
      <c r="DX226" s="137"/>
      <c r="DY226" s="137"/>
      <c r="DZ226" s="137"/>
      <c r="EA226" s="137"/>
      <c r="EB226" s="137"/>
      <c r="EC226" s="137"/>
      <c r="ED226" s="137"/>
      <c r="EE226" s="137"/>
      <c r="EF226" s="137"/>
      <c r="EG226" s="137"/>
      <c r="EH226" s="137"/>
      <c r="EI226" s="137"/>
      <c r="EJ226" s="137"/>
      <c r="EK226" s="137"/>
      <c r="EL226" s="137"/>
      <c r="EM226" s="137"/>
      <c r="EN226" s="137"/>
      <c r="EO226" s="137"/>
      <c r="EP226" s="137"/>
      <c r="EQ226" s="137"/>
      <c r="ER226" s="137"/>
      <c r="ES226" s="137"/>
      <c r="ET226" s="137"/>
      <c r="EU226" s="137"/>
      <c r="EV226" s="137"/>
      <c r="EW226" s="137"/>
      <c r="EX226" s="137"/>
      <c r="EY226" s="137"/>
      <c r="EZ226" s="137"/>
      <c r="FA226" s="137"/>
      <c r="FB226" s="137"/>
      <c r="FC226" s="137"/>
      <c r="FD226" s="137"/>
      <c r="FE226" s="137"/>
      <c r="FF226" s="137"/>
      <c r="FG226" s="137"/>
      <c r="FH226" s="137"/>
      <c r="FI226" s="137"/>
      <c r="FJ226" s="137"/>
      <c r="FK226" s="137"/>
      <c r="FL226" s="137"/>
      <c r="FM226" s="137"/>
      <c r="FN226" s="137"/>
      <c r="FO226" s="137"/>
      <c r="FP226" s="137"/>
      <c r="FQ226" s="137"/>
      <c r="FR226" s="137"/>
      <c r="FS226" s="137"/>
      <c r="FT226" s="137"/>
      <c r="FU226" s="137"/>
      <c r="FV226" s="137"/>
      <c r="FW226" s="137"/>
      <c r="FX226" s="137"/>
      <c r="FY226" s="137"/>
      <c r="FZ226" s="137"/>
      <c r="GA226" s="137"/>
      <c r="GB226" s="137"/>
      <c r="GC226" s="137"/>
      <c r="GD226" s="137"/>
      <c r="GE226" s="137"/>
      <c r="GF226" s="137"/>
      <c r="GG226" s="137"/>
      <c r="GH226" s="137"/>
      <c r="GI226" s="137"/>
      <c r="GJ226" s="137"/>
      <c r="GK226" s="137"/>
      <c r="GL226" s="137"/>
      <c r="GM226" s="137"/>
      <c r="GN226" s="137"/>
      <c r="GO226" s="137"/>
      <c r="GP226" s="137"/>
      <c r="GQ226" s="137"/>
      <c r="GR226" s="137"/>
      <c r="GS226" s="137"/>
      <c r="GT226" s="137"/>
      <c r="GU226" s="137"/>
      <c r="GV226" s="137"/>
      <c r="GW226" s="137"/>
      <c r="GX226" s="137"/>
      <c r="GY226" s="137"/>
      <c r="GZ226" s="137"/>
      <c r="HA226" s="137"/>
      <c r="HB226" s="137"/>
      <c r="HC226" s="137"/>
      <c r="HD226" s="137"/>
      <c r="HE226" s="137"/>
      <c r="HF226" s="137"/>
      <c r="HG226" s="137"/>
      <c r="HH226" s="137"/>
      <c r="HI226" s="137"/>
      <c r="HJ226" s="137"/>
      <c r="HK226" s="137"/>
      <c r="HL226" s="137"/>
      <c r="HM226" s="137"/>
      <c r="HN226" s="137"/>
      <c r="HO226" s="137"/>
      <c r="HP226" s="137"/>
      <c r="HQ226" s="137"/>
      <c r="HR226" s="137"/>
      <c r="HS226" s="137"/>
      <c r="HT226" s="137"/>
      <c r="HU226" s="137"/>
      <c r="HV226" s="137"/>
      <c r="HW226" s="137"/>
      <c r="HX226" s="137"/>
      <c r="HY226" s="137"/>
      <c r="HZ226" s="137"/>
      <c r="IA226" s="137"/>
      <c r="IB226" s="137"/>
      <c r="IC226" s="137"/>
    </row>
    <row r="227" s="1" customFormat="1" customHeight="1" spans="1:237">
      <c r="A227" s="137"/>
      <c r="B227" s="137"/>
      <c r="C227" s="137"/>
      <c r="D227" s="138"/>
      <c r="E227" s="139"/>
      <c r="F227" s="137"/>
      <c r="G227" s="137"/>
      <c r="H227" s="137"/>
      <c r="I227" s="137"/>
      <c r="J227" s="137"/>
      <c r="K227" s="137"/>
      <c r="L227" s="137"/>
      <c r="M227" s="137"/>
      <c r="N227" s="137"/>
      <c r="O227" s="137"/>
      <c r="P227" s="137"/>
      <c r="Q227" s="137"/>
      <c r="R227" s="137"/>
      <c r="S227" s="137"/>
      <c r="T227" s="137"/>
      <c r="U227" s="137"/>
      <c r="V227" s="137"/>
      <c r="W227" s="137"/>
      <c r="X227" s="137"/>
      <c r="Y227" s="137"/>
      <c r="Z227" s="13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7"/>
      <c r="BH227" s="137"/>
      <c r="BI227" s="137"/>
      <c r="BJ227" s="137"/>
      <c r="BK227" s="137"/>
      <c r="BL227" s="137"/>
      <c r="BM227" s="137"/>
      <c r="BN227" s="137"/>
      <c r="BO227" s="137"/>
      <c r="BP227" s="137"/>
      <c r="BQ227" s="137"/>
      <c r="BR227" s="137"/>
      <c r="BS227" s="137"/>
      <c r="BT227" s="137"/>
      <c r="BU227" s="137"/>
      <c r="BV227" s="137"/>
      <c r="BW227" s="137"/>
      <c r="BX227" s="137"/>
      <c r="BY227" s="137"/>
      <c r="BZ227" s="137"/>
      <c r="CA227" s="137"/>
      <c r="CB227" s="137"/>
      <c r="CC227" s="137"/>
      <c r="CD227" s="137"/>
      <c r="CE227" s="137"/>
      <c r="CF227" s="137"/>
      <c r="CG227" s="137"/>
      <c r="CH227" s="137"/>
      <c r="CI227" s="137"/>
      <c r="CJ227" s="137"/>
      <c r="CK227" s="137"/>
      <c r="CL227" s="137"/>
      <c r="CM227" s="137"/>
      <c r="CN227" s="137"/>
      <c r="CO227" s="137"/>
      <c r="CP227" s="137"/>
      <c r="CQ227" s="137"/>
      <c r="CR227" s="137"/>
      <c r="CS227" s="137"/>
      <c r="CT227" s="137"/>
      <c r="CU227" s="137"/>
      <c r="CV227" s="137"/>
      <c r="CW227" s="137"/>
      <c r="CX227" s="137"/>
      <c r="CY227" s="137"/>
      <c r="CZ227" s="137"/>
      <c r="DA227" s="137"/>
      <c r="DB227" s="137"/>
      <c r="DC227" s="137"/>
      <c r="DD227" s="137"/>
      <c r="DE227" s="137"/>
      <c r="DF227" s="137"/>
      <c r="DG227" s="137"/>
      <c r="DH227" s="137"/>
      <c r="DI227" s="137"/>
      <c r="DJ227" s="137"/>
      <c r="DK227" s="137"/>
      <c r="DL227" s="137"/>
      <c r="DM227" s="137"/>
      <c r="DN227" s="137"/>
      <c r="DO227" s="137"/>
      <c r="DP227" s="137"/>
      <c r="DQ227" s="137"/>
      <c r="DR227" s="137"/>
      <c r="DS227" s="137"/>
      <c r="DT227" s="137"/>
      <c r="DU227" s="137"/>
      <c r="DV227" s="137"/>
      <c r="DW227" s="137"/>
      <c r="DX227" s="137"/>
      <c r="DY227" s="137"/>
      <c r="DZ227" s="137"/>
      <c r="EA227" s="137"/>
      <c r="EB227" s="137"/>
      <c r="EC227" s="137"/>
      <c r="ED227" s="137"/>
      <c r="EE227" s="137"/>
      <c r="EF227" s="137"/>
      <c r="EG227" s="137"/>
      <c r="EH227" s="137"/>
      <c r="EI227" s="137"/>
      <c r="EJ227" s="137"/>
      <c r="EK227" s="137"/>
      <c r="EL227" s="137"/>
      <c r="EM227" s="137"/>
      <c r="EN227" s="137"/>
      <c r="EO227" s="137"/>
      <c r="EP227" s="137"/>
      <c r="EQ227" s="137"/>
      <c r="ER227" s="137"/>
      <c r="ES227" s="137"/>
      <c r="ET227" s="137"/>
      <c r="EU227" s="137"/>
      <c r="EV227" s="137"/>
      <c r="EW227" s="137"/>
      <c r="EX227" s="137"/>
      <c r="EY227" s="137"/>
      <c r="EZ227" s="137"/>
      <c r="FA227" s="137"/>
      <c r="FB227" s="137"/>
      <c r="FC227" s="137"/>
      <c r="FD227" s="137"/>
      <c r="FE227" s="137"/>
      <c r="FF227" s="137"/>
      <c r="FG227" s="137"/>
      <c r="FH227" s="137"/>
      <c r="FI227" s="137"/>
      <c r="FJ227" s="137"/>
      <c r="FK227" s="137"/>
      <c r="FL227" s="137"/>
      <c r="FM227" s="137"/>
      <c r="FN227" s="137"/>
      <c r="FO227" s="137"/>
      <c r="FP227" s="137"/>
      <c r="FQ227" s="137"/>
      <c r="FR227" s="137"/>
      <c r="FS227" s="137"/>
      <c r="FT227" s="137"/>
      <c r="FU227" s="137"/>
      <c r="FV227" s="137"/>
      <c r="FW227" s="137"/>
      <c r="FX227" s="137"/>
      <c r="FY227" s="137"/>
      <c r="FZ227" s="137"/>
      <c r="GA227" s="137"/>
      <c r="GB227" s="137"/>
      <c r="GC227" s="137"/>
      <c r="GD227" s="137"/>
      <c r="GE227" s="137"/>
      <c r="GF227" s="137"/>
      <c r="GG227" s="137"/>
      <c r="GH227" s="137"/>
      <c r="GI227" s="137"/>
      <c r="GJ227" s="137"/>
      <c r="GK227" s="137"/>
      <c r="GL227" s="137"/>
      <c r="GM227" s="137"/>
      <c r="GN227" s="137"/>
      <c r="GO227" s="137"/>
      <c r="GP227" s="137"/>
      <c r="GQ227" s="137"/>
      <c r="GR227" s="137"/>
      <c r="GS227" s="137"/>
      <c r="GT227" s="137"/>
      <c r="GU227" s="137"/>
      <c r="GV227" s="137"/>
      <c r="GW227" s="137"/>
      <c r="GX227" s="137"/>
      <c r="GY227" s="137"/>
      <c r="GZ227" s="137"/>
      <c r="HA227" s="137"/>
      <c r="HB227" s="137"/>
      <c r="HC227" s="137"/>
      <c r="HD227" s="137"/>
      <c r="HE227" s="137"/>
      <c r="HF227" s="137"/>
      <c r="HG227" s="137"/>
      <c r="HH227" s="137"/>
      <c r="HI227" s="137"/>
      <c r="HJ227" s="137"/>
      <c r="HK227" s="137"/>
      <c r="HL227" s="137"/>
      <c r="HM227" s="137"/>
      <c r="HN227" s="137"/>
      <c r="HO227" s="137"/>
      <c r="HP227" s="137"/>
      <c r="HQ227" s="137"/>
      <c r="HR227" s="137"/>
      <c r="HS227" s="137"/>
      <c r="HT227" s="137"/>
      <c r="HU227" s="137"/>
      <c r="HV227" s="137"/>
      <c r="HW227" s="137"/>
      <c r="HX227" s="137"/>
      <c r="HY227" s="137"/>
      <c r="HZ227" s="137"/>
      <c r="IA227" s="137"/>
      <c r="IB227" s="137"/>
      <c r="IC227" s="137"/>
    </row>
    <row r="228" s="1" customFormat="1" customHeight="1" spans="1:237">
      <c r="A228" s="137"/>
      <c r="B228" s="137"/>
      <c r="C228" s="137"/>
      <c r="D228" s="138"/>
      <c r="E228" s="139"/>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7"/>
      <c r="BH228" s="137"/>
      <c r="BI228" s="137"/>
      <c r="BJ228" s="137"/>
      <c r="BK228" s="137"/>
      <c r="BL228" s="137"/>
      <c r="BM228" s="137"/>
      <c r="BN228" s="137"/>
      <c r="BO228" s="137"/>
      <c r="BP228" s="137"/>
      <c r="BQ228" s="137"/>
      <c r="BR228" s="137"/>
      <c r="BS228" s="137"/>
      <c r="BT228" s="137"/>
      <c r="BU228" s="137"/>
      <c r="BV228" s="137"/>
      <c r="BW228" s="137"/>
      <c r="BX228" s="137"/>
      <c r="BY228" s="137"/>
      <c r="BZ228" s="137"/>
      <c r="CA228" s="137"/>
      <c r="CB228" s="137"/>
      <c r="CC228" s="137"/>
      <c r="CD228" s="137"/>
      <c r="CE228" s="137"/>
      <c r="CF228" s="137"/>
      <c r="CG228" s="137"/>
      <c r="CH228" s="137"/>
      <c r="CI228" s="137"/>
      <c r="CJ228" s="137"/>
      <c r="CK228" s="137"/>
      <c r="CL228" s="137"/>
      <c r="CM228" s="137"/>
      <c r="CN228" s="137"/>
      <c r="CO228" s="137"/>
      <c r="CP228" s="137"/>
      <c r="CQ228" s="137"/>
      <c r="CR228" s="137"/>
      <c r="CS228" s="137"/>
      <c r="CT228" s="137"/>
      <c r="CU228" s="137"/>
      <c r="CV228" s="137"/>
      <c r="CW228" s="137"/>
      <c r="CX228" s="137"/>
      <c r="CY228" s="137"/>
      <c r="CZ228" s="137"/>
      <c r="DA228" s="137"/>
      <c r="DB228" s="137"/>
      <c r="DC228" s="137"/>
      <c r="DD228" s="137"/>
      <c r="DE228" s="137"/>
      <c r="DF228" s="137"/>
      <c r="DG228" s="137"/>
      <c r="DH228" s="137"/>
      <c r="DI228" s="137"/>
      <c r="DJ228" s="137"/>
      <c r="DK228" s="137"/>
      <c r="DL228" s="137"/>
      <c r="DM228" s="137"/>
      <c r="DN228" s="137"/>
      <c r="DO228" s="137"/>
      <c r="DP228" s="137"/>
      <c r="DQ228" s="137"/>
      <c r="DR228" s="137"/>
      <c r="DS228" s="137"/>
      <c r="DT228" s="137"/>
      <c r="DU228" s="137"/>
      <c r="DV228" s="137"/>
      <c r="DW228" s="137"/>
      <c r="DX228" s="137"/>
      <c r="DY228" s="137"/>
      <c r="DZ228" s="137"/>
      <c r="EA228" s="137"/>
      <c r="EB228" s="137"/>
      <c r="EC228" s="137"/>
      <c r="ED228" s="137"/>
      <c r="EE228" s="137"/>
      <c r="EF228" s="137"/>
      <c r="EG228" s="137"/>
      <c r="EH228" s="137"/>
      <c r="EI228" s="137"/>
      <c r="EJ228" s="137"/>
      <c r="EK228" s="137"/>
      <c r="EL228" s="137"/>
      <c r="EM228" s="137"/>
      <c r="EN228" s="137"/>
      <c r="EO228" s="137"/>
      <c r="EP228" s="137"/>
      <c r="EQ228" s="137"/>
      <c r="ER228" s="137"/>
      <c r="ES228" s="137"/>
      <c r="ET228" s="137"/>
      <c r="EU228" s="137"/>
      <c r="EV228" s="137"/>
      <c r="EW228" s="137"/>
      <c r="EX228" s="137"/>
      <c r="EY228" s="137"/>
      <c r="EZ228" s="137"/>
      <c r="FA228" s="137"/>
      <c r="FB228" s="137"/>
      <c r="FC228" s="137"/>
      <c r="FD228" s="137"/>
      <c r="FE228" s="137"/>
      <c r="FF228" s="137"/>
      <c r="FG228" s="137"/>
      <c r="FH228" s="137"/>
      <c r="FI228" s="137"/>
      <c r="FJ228" s="137"/>
      <c r="FK228" s="137"/>
      <c r="FL228" s="137"/>
      <c r="FM228" s="137"/>
      <c r="FN228" s="137"/>
      <c r="FO228" s="137"/>
      <c r="FP228" s="137"/>
      <c r="FQ228" s="137"/>
      <c r="FR228" s="137"/>
      <c r="FS228" s="137"/>
      <c r="FT228" s="137"/>
      <c r="FU228" s="137"/>
      <c r="FV228" s="137"/>
      <c r="FW228" s="137"/>
      <c r="FX228" s="137"/>
      <c r="FY228" s="137"/>
      <c r="FZ228" s="137"/>
      <c r="GA228" s="137"/>
      <c r="GB228" s="137"/>
      <c r="GC228" s="137"/>
      <c r="GD228" s="137"/>
      <c r="GE228" s="137"/>
      <c r="GF228" s="137"/>
      <c r="GG228" s="137"/>
      <c r="GH228" s="137"/>
      <c r="GI228" s="137"/>
      <c r="GJ228" s="137"/>
      <c r="GK228" s="137"/>
      <c r="GL228" s="137"/>
      <c r="GM228" s="137"/>
      <c r="GN228" s="137"/>
      <c r="GO228" s="137"/>
      <c r="GP228" s="137"/>
      <c r="GQ228" s="137"/>
      <c r="GR228" s="137"/>
      <c r="GS228" s="137"/>
      <c r="GT228" s="137"/>
      <c r="GU228" s="137"/>
      <c r="GV228" s="137"/>
      <c r="GW228" s="137"/>
      <c r="GX228" s="137"/>
      <c r="GY228" s="137"/>
      <c r="GZ228" s="137"/>
      <c r="HA228" s="137"/>
      <c r="HB228" s="137"/>
      <c r="HC228" s="137"/>
      <c r="HD228" s="137"/>
      <c r="HE228" s="137"/>
      <c r="HF228" s="137"/>
      <c r="HG228" s="137"/>
      <c r="HH228" s="137"/>
      <c r="HI228" s="137"/>
      <c r="HJ228" s="137"/>
      <c r="HK228" s="137"/>
      <c r="HL228" s="137"/>
      <c r="HM228" s="137"/>
      <c r="HN228" s="137"/>
      <c r="HO228" s="137"/>
      <c r="HP228" s="137"/>
      <c r="HQ228" s="137"/>
      <c r="HR228" s="137"/>
      <c r="HS228" s="137"/>
      <c r="HT228" s="137"/>
      <c r="HU228" s="137"/>
      <c r="HV228" s="137"/>
      <c r="HW228" s="137"/>
      <c r="HX228" s="137"/>
      <c r="HY228" s="137"/>
      <c r="HZ228" s="137"/>
      <c r="IA228" s="137"/>
      <c r="IB228" s="137"/>
      <c r="IC228" s="137"/>
    </row>
    <row r="229" s="1" customFormat="1" customHeight="1" spans="1:237">
      <c r="A229" s="137"/>
      <c r="B229" s="137"/>
      <c r="C229" s="137"/>
      <c r="D229" s="138"/>
      <c r="E229" s="139"/>
      <c r="F229" s="137"/>
      <c r="G229" s="137"/>
      <c r="H229" s="137"/>
      <c r="I229" s="137"/>
      <c r="J229" s="137"/>
      <c r="K229" s="137"/>
      <c r="L229" s="137"/>
      <c r="M229" s="137"/>
      <c r="N229" s="137"/>
      <c r="O229" s="137"/>
      <c r="P229" s="137"/>
      <c r="Q229" s="137"/>
      <c r="R229" s="137"/>
      <c r="S229" s="137"/>
      <c r="T229" s="137"/>
      <c r="U229" s="137"/>
      <c r="V229" s="137"/>
      <c r="W229" s="137"/>
      <c r="X229" s="137"/>
      <c r="Y229" s="137"/>
      <c r="Z229" s="137"/>
      <c r="AA229" s="137"/>
      <c r="AB229" s="137"/>
      <c r="AC229" s="137"/>
      <c r="AD229" s="137"/>
      <c r="AE229" s="137"/>
      <c r="AF229" s="137"/>
      <c r="AG229" s="137"/>
      <c r="AH229" s="137"/>
      <c r="AI229" s="137"/>
      <c r="AJ229" s="137"/>
      <c r="AK229" s="137"/>
      <c r="AL229" s="137"/>
      <c r="AM229" s="137"/>
      <c r="AN229" s="137"/>
      <c r="AO229" s="137"/>
      <c r="AP229" s="137"/>
      <c r="AQ229" s="137"/>
      <c r="AR229" s="137"/>
      <c r="AS229" s="137"/>
      <c r="AT229" s="137"/>
      <c r="AU229" s="137"/>
      <c r="AV229" s="137"/>
      <c r="AW229" s="137"/>
      <c r="AX229" s="137"/>
      <c r="AY229" s="137"/>
      <c r="AZ229" s="137"/>
      <c r="BA229" s="137"/>
      <c r="BB229" s="137"/>
      <c r="BC229" s="137"/>
      <c r="BD229" s="137"/>
      <c r="BE229" s="137"/>
      <c r="BF229" s="137"/>
      <c r="BG229" s="137"/>
      <c r="BH229" s="137"/>
      <c r="BI229" s="137"/>
      <c r="BJ229" s="137"/>
      <c r="BK229" s="137"/>
      <c r="BL229" s="137"/>
      <c r="BM229" s="137"/>
      <c r="BN229" s="137"/>
      <c r="BO229" s="137"/>
      <c r="BP229" s="137"/>
      <c r="BQ229" s="137"/>
      <c r="BR229" s="137"/>
      <c r="BS229" s="137"/>
      <c r="BT229" s="137"/>
      <c r="BU229" s="137"/>
      <c r="BV229" s="137"/>
      <c r="BW229" s="137"/>
      <c r="BX229" s="137"/>
      <c r="BY229" s="137"/>
      <c r="BZ229" s="137"/>
      <c r="CA229" s="137"/>
      <c r="CB229" s="137"/>
      <c r="CC229" s="137"/>
      <c r="CD229" s="137"/>
      <c r="CE229" s="137"/>
      <c r="CF229" s="137"/>
      <c r="CG229" s="137"/>
      <c r="CH229" s="137"/>
      <c r="CI229" s="137"/>
      <c r="CJ229" s="137"/>
      <c r="CK229" s="137"/>
      <c r="CL229" s="137"/>
      <c r="CM229" s="137"/>
      <c r="CN229" s="137"/>
      <c r="CO229" s="137"/>
      <c r="CP229" s="137"/>
      <c r="CQ229" s="137"/>
      <c r="CR229" s="137"/>
      <c r="CS229" s="137"/>
      <c r="CT229" s="137"/>
      <c r="CU229" s="137"/>
      <c r="CV229" s="137"/>
      <c r="CW229" s="137"/>
      <c r="CX229" s="137"/>
      <c r="CY229" s="137"/>
      <c r="CZ229" s="137"/>
      <c r="DA229" s="137"/>
      <c r="DB229" s="137"/>
      <c r="DC229" s="137"/>
      <c r="DD229" s="137"/>
      <c r="DE229" s="137"/>
      <c r="DF229" s="137"/>
      <c r="DG229" s="137"/>
      <c r="DH229" s="137"/>
      <c r="DI229" s="137"/>
      <c r="DJ229" s="137"/>
      <c r="DK229" s="137"/>
      <c r="DL229" s="137"/>
      <c r="DM229" s="137"/>
      <c r="DN229" s="137"/>
      <c r="DO229" s="137"/>
      <c r="DP229" s="137"/>
      <c r="DQ229" s="137"/>
      <c r="DR229" s="137"/>
      <c r="DS229" s="137"/>
      <c r="DT229" s="137"/>
      <c r="DU229" s="137"/>
      <c r="DV229" s="137"/>
      <c r="DW229" s="137"/>
      <c r="DX229" s="137"/>
      <c r="DY229" s="137"/>
      <c r="DZ229" s="137"/>
      <c r="EA229" s="137"/>
      <c r="EB229" s="137"/>
      <c r="EC229" s="137"/>
      <c r="ED229" s="137"/>
      <c r="EE229" s="137"/>
      <c r="EF229" s="137"/>
      <c r="EG229" s="137"/>
      <c r="EH229" s="137"/>
      <c r="EI229" s="137"/>
      <c r="EJ229" s="137"/>
      <c r="EK229" s="137"/>
      <c r="EL229" s="137"/>
      <c r="EM229" s="137"/>
      <c r="EN229" s="137"/>
      <c r="EO229" s="137"/>
      <c r="EP229" s="137"/>
      <c r="EQ229" s="137"/>
      <c r="ER229" s="137"/>
      <c r="ES229" s="137"/>
      <c r="ET229" s="137"/>
      <c r="EU229" s="137"/>
      <c r="EV229" s="137"/>
      <c r="EW229" s="137"/>
      <c r="EX229" s="137"/>
      <c r="EY229" s="137"/>
      <c r="EZ229" s="137"/>
      <c r="FA229" s="137"/>
      <c r="FB229" s="137"/>
      <c r="FC229" s="137"/>
      <c r="FD229" s="137"/>
      <c r="FE229" s="137"/>
      <c r="FF229" s="137"/>
      <c r="FG229" s="137"/>
      <c r="FH229" s="137"/>
      <c r="FI229" s="137"/>
      <c r="FJ229" s="137"/>
      <c r="FK229" s="137"/>
      <c r="FL229" s="137"/>
      <c r="FM229" s="137"/>
      <c r="FN229" s="137"/>
      <c r="FO229" s="137"/>
      <c r="FP229" s="137"/>
      <c r="FQ229" s="137"/>
      <c r="FR229" s="137"/>
      <c r="FS229" s="137"/>
      <c r="FT229" s="137"/>
      <c r="FU229" s="137"/>
      <c r="FV229" s="137"/>
      <c r="FW229" s="137"/>
      <c r="FX229" s="137"/>
      <c r="FY229" s="137"/>
      <c r="FZ229" s="137"/>
      <c r="GA229" s="137"/>
      <c r="GB229" s="137"/>
      <c r="GC229" s="137"/>
      <c r="GD229" s="137"/>
      <c r="GE229" s="137"/>
      <c r="GF229" s="137"/>
      <c r="GG229" s="137"/>
      <c r="GH229" s="137"/>
      <c r="GI229" s="137"/>
      <c r="GJ229" s="137"/>
      <c r="GK229" s="137"/>
      <c r="GL229" s="137"/>
      <c r="GM229" s="137"/>
      <c r="GN229" s="137"/>
      <c r="GO229" s="137"/>
      <c r="GP229" s="137"/>
      <c r="GQ229" s="137"/>
      <c r="GR229" s="137"/>
      <c r="GS229" s="137"/>
      <c r="GT229" s="137"/>
      <c r="GU229" s="137"/>
      <c r="GV229" s="137"/>
      <c r="GW229" s="137"/>
      <c r="GX229" s="137"/>
      <c r="GY229" s="137"/>
      <c r="GZ229" s="137"/>
      <c r="HA229" s="137"/>
      <c r="HB229" s="137"/>
      <c r="HC229" s="137"/>
      <c r="HD229" s="137"/>
      <c r="HE229" s="137"/>
      <c r="HF229" s="137"/>
      <c r="HG229" s="137"/>
      <c r="HH229" s="137"/>
      <c r="HI229" s="137"/>
      <c r="HJ229" s="137"/>
      <c r="HK229" s="137"/>
      <c r="HL229" s="137"/>
      <c r="HM229" s="137"/>
      <c r="HN229" s="137"/>
      <c r="HO229" s="137"/>
      <c r="HP229" s="137"/>
      <c r="HQ229" s="137"/>
      <c r="HR229" s="137"/>
      <c r="HS229" s="137"/>
      <c r="HT229" s="137"/>
      <c r="HU229" s="137"/>
      <c r="HV229" s="137"/>
      <c r="HW229" s="137"/>
      <c r="HX229" s="137"/>
      <c r="HY229" s="137"/>
      <c r="HZ229" s="137"/>
      <c r="IA229" s="137"/>
      <c r="IB229" s="137"/>
      <c r="IC229" s="137"/>
    </row>
    <row r="230" s="1" customFormat="1" customHeight="1" spans="1:237">
      <c r="A230" s="137"/>
      <c r="B230" s="137"/>
      <c r="C230" s="137"/>
      <c r="D230" s="138"/>
      <c r="E230" s="139"/>
      <c r="F230" s="137"/>
      <c r="G230" s="137"/>
      <c r="H230" s="137"/>
      <c r="I230" s="137"/>
      <c r="J230" s="137"/>
      <c r="K230" s="137"/>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137"/>
      <c r="BN230" s="137"/>
      <c r="BO230" s="137"/>
      <c r="BP230" s="137"/>
      <c r="BQ230" s="137"/>
      <c r="BR230" s="137"/>
      <c r="BS230" s="137"/>
      <c r="BT230" s="137"/>
      <c r="BU230" s="137"/>
      <c r="BV230" s="137"/>
      <c r="BW230" s="137"/>
      <c r="BX230" s="137"/>
      <c r="BY230" s="137"/>
      <c r="BZ230" s="137"/>
      <c r="CA230" s="137"/>
      <c r="CB230" s="137"/>
      <c r="CC230" s="137"/>
      <c r="CD230" s="137"/>
      <c r="CE230" s="137"/>
      <c r="CF230" s="137"/>
      <c r="CG230" s="137"/>
      <c r="CH230" s="137"/>
      <c r="CI230" s="137"/>
      <c r="CJ230" s="137"/>
      <c r="CK230" s="137"/>
      <c r="CL230" s="137"/>
      <c r="CM230" s="137"/>
      <c r="CN230" s="137"/>
      <c r="CO230" s="137"/>
      <c r="CP230" s="137"/>
      <c r="CQ230" s="137"/>
      <c r="CR230" s="137"/>
      <c r="CS230" s="137"/>
      <c r="CT230" s="137"/>
      <c r="CU230" s="137"/>
      <c r="CV230" s="137"/>
      <c r="CW230" s="137"/>
      <c r="CX230" s="137"/>
      <c r="CY230" s="137"/>
      <c r="CZ230" s="137"/>
      <c r="DA230" s="137"/>
      <c r="DB230" s="137"/>
      <c r="DC230" s="137"/>
      <c r="DD230" s="137"/>
      <c r="DE230" s="137"/>
      <c r="DF230" s="137"/>
      <c r="DG230" s="137"/>
      <c r="DH230" s="137"/>
      <c r="DI230" s="137"/>
      <c r="DJ230" s="137"/>
      <c r="DK230" s="137"/>
      <c r="DL230" s="137"/>
      <c r="DM230" s="137"/>
      <c r="DN230" s="137"/>
      <c r="DO230" s="137"/>
      <c r="DP230" s="137"/>
      <c r="DQ230" s="137"/>
      <c r="DR230" s="137"/>
      <c r="DS230" s="137"/>
      <c r="DT230" s="137"/>
      <c r="DU230" s="137"/>
      <c r="DV230" s="137"/>
      <c r="DW230" s="137"/>
      <c r="DX230" s="137"/>
      <c r="DY230" s="137"/>
      <c r="DZ230" s="137"/>
      <c r="EA230" s="137"/>
      <c r="EB230" s="137"/>
      <c r="EC230" s="137"/>
      <c r="ED230" s="137"/>
      <c r="EE230" s="137"/>
      <c r="EF230" s="137"/>
      <c r="EG230" s="137"/>
      <c r="EH230" s="137"/>
      <c r="EI230" s="137"/>
      <c r="EJ230" s="137"/>
      <c r="EK230" s="137"/>
      <c r="EL230" s="137"/>
      <c r="EM230" s="137"/>
      <c r="EN230" s="137"/>
      <c r="EO230" s="137"/>
      <c r="EP230" s="137"/>
      <c r="EQ230" s="137"/>
      <c r="ER230" s="137"/>
      <c r="ES230" s="137"/>
      <c r="ET230" s="137"/>
      <c r="EU230" s="137"/>
      <c r="EV230" s="137"/>
      <c r="EW230" s="137"/>
      <c r="EX230" s="137"/>
      <c r="EY230" s="137"/>
      <c r="EZ230" s="137"/>
      <c r="FA230" s="137"/>
      <c r="FB230" s="137"/>
      <c r="FC230" s="137"/>
      <c r="FD230" s="137"/>
      <c r="FE230" s="137"/>
      <c r="FF230" s="137"/>
      <c r="FG230" s="137"/>
      <c r="FH230" s="137"/>
      <c r="FI230" s="137"/>
      <c r="FJ230" s="137"/>
      <c r="FK230" s="137"/>
      <c r="FL230" s="137"/>
      <c r="FM230" s="137"/>
      <c r="FN230" s="137"/>
      <c r="FO230" s="137"/>
      <c r="FP230" s="137"/>
      <c r="FQ230" s="137"/>
      <c r="FR230" s="137"/>
      <c r="FS230" s="137"/>
      <c r="FT230" s="137"/>
      <c r="FU230" s="137"/>
      <c r="FV230" s="137"/>
      <c r="FW230" s="137"/>
      <c r="FX230" s="137"/>
      <c r="FY230" s="137"/>
      <c r="FZ230" s="137"/>
      <c r="GA230" s="137"/>
      <c r="GB230" s="137"/>
      <c r="GC230" s="137"/>
      <c r="GD230" s="137"/>
      <c r="GE230" s="137"/>
      <c r="GF230" s="137"/>
      <c r="GG230" s="137"/>
      <c r="GH230" s="137"/>
      <c r="GI230" s="137"/>
      <c r="GJ230" s="137"/>
      <c r="GK230" s="137"/>
      <c r="GL230" s="137"/>
      <c r="GM230" s="137"/>
      <c r="GN230" s="137"/>
      <c r="GO230" s="137"/>
      <c r="GP230" s="137"/>
      <c r="GQ230" s="137"/>
      <c r="GR230" s="137"/>
      <c r="GS230" s="137"/>
      <c r="GT230" s="137"/>
      <c r="GU230" s="137"/>
      <c r="GV230" s="137"/>
      <c r="GW230" s="137"/>
      <c r="GX230" s="137"/>
      <c r="GY230" s="137"/>
      <c r="GZ230" s="137"/>
      <c r="HA230" s="137"/>
      <c r="HB230" s="137"/>
      <c r="HC230" s="137"/>
      <c r="HD230" s="137"/>
      <c r="HE230" s="137"/>
      <c r="HF230" s="137"/>
      <c r="HG230" s="137"/>
      <c r="HH230" s="137"/>
      <c r="HI230" s="137"/>
      <c r="HJ230" s="137"/>
      <c r="HK230" s="137"/>
      <c r="HL230" s="137"/>
      <c r="HM230" s="137"/>
      <c r="HN230" s="137"/>
      <c r="HO230" s="137"/>
      <c r="HP230" s="137"/>
      <c r="HQ230" s="137"/>
      <c r="HR230" s="137"/>
      <c r="HS230" s="137"/>
      <c r="HT230" s="137"/>
      <c r="HU230" s="137"/>
      <c r="HV230" s="137"/>
      <c r="HW230" s="137"/>
      <c r="HX230" s="137"/>
      <c r="HY230" s="137"/>
      <c r="HZ230" s="137"/>
      <c r="IA230" s="137"/>
      <c r="IB230" s="137"/>
      <c r="IC230" s="137"/>
    </row>
  </sheetData>
  <mergeCells count="2">
    <mergeCell ref="A1:E1"/>
    <mergeCell ref="A2:E2"/>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workbookViewId="0">
      <selection activeCell="L23" sqref="L23"/>
    </sheetView>
  </sheetViews>
  <sheetFormatPr defaultColWidth="9.13333333333333" defaultRowHeight="14.25" outlineLevelCol="4"/>
  <cols>
    <col min="1" max="1" width="56.25" style="71" customWidth="1"/>
    <col min="2" max="3" width="22.3833333333333" style="71" customWidth="1"/>
    <col min="4" max="4" width="19.1333333333333" style="121" customWidth="1"/>
    <col min="5" max="232" width="9.13333333333333" style="71"/>
    <col min="233" max="233" width="29.6333333333333" style="71" customWidth="1"/>
    <col min="234" max="247" width="9.13333333333333" style="71"/>
    <col min="248" max="256" width="9.13333333333333" style="104"/>
    <col min="257" max="257" width="56.25" style="104" customWidth="1"/>
    <col min="258" max="259" width="22.3833333333333" style="104" customWidth="1"/>
    <col min="260" max="260" width="19.1333333333333" style="104" customWidth="1"/>
    <col min="261" max="488" width="9.13333333333333" style="104"/>
    <col min="489" max="489" width="29.6333333333333" style="104" customWidth="1"/>
    <col min="490" max="512" width="9.13333333333333" style="104"/>
    <col min="513" max="513" width="56.25" style="104" customWidth="1"/>
    <col min="514" max="515" width="22.3833333333333" style="104" customWidth="1"/>
    <col min="516" max="516" width="19.1333333333333" style="104" customWidth="1"/>
    <col min="517" max="744" width="9.13333333333333" style="104"/>
    <col min="745" max="745" width="29.6333333333333" style="104" customWidth="1"/>
    <col min="746" max="768" width="9.13333333333333" style="104"/>
    <col min="769" max="769" width="56.25" style="104" customWidth="1"/>
    <col min="770" max="771" width="22.3833333333333" style="104" customWidth="1"/>
    <col min="772" max="772" width="19.1333333333333" style="104" customWidth="1"/>
    <col min="773" max="1000" width="9.13333333333333" style="104"/>
    <col min="1001" max="1001" width="29.6333333333333" style="104" customWidth="1"/>
    <col min="1002" max="1024" width="9.13333333333333" style="104"/>
    <col min="1025" max="1025" width="56.25" style="104" customWidth="1"/>
    <col min="1026" max="1027" width="22.3833333333333" style="104" customWidth="1"/>
    <col min="1028" max="1028" width="19.1333333333333" style="104" customWidth="1"/>
    <col min="1029" max="1256" width="9.13333333333333" style="104"/>
    <col min="1257" max="1257" width="29.6333333333333" style="104" customWidth="1"/>
    <col min="1258" max="1280" width="9.13333333333333" style="104"/>
    <col min="1281" max="1281" width="56.25" style="104" customWidth="1"/>
    <col min="1282" max="1283" width="22.3833333333333" style="104" customWidth="1"/>
    <col min="1284" max="1284" width="19.1333333333333" style="104" customWidth="1"/>
    <col min="1285" max="1512" width="9.13333333333333" style="104"/>
    <col min="1513" max="1513" width="29.6333333333333" style="104" customWidth="1"/>
    <col min="1514" max="1536" width="9.13333333333333" style="104"/>
    <col min="1537" max="1537" width="56.25" style="104" customWidth="1"/>
    <col min="1538" max="1539" width="22.3833333333333" style="104" customWidth="1"/>
    <col min="1540" max="1540" width="19.1333333333333" style="104" customWidth="1"/>
    <col min="1541" max="1768" width="9.13333333333333" style="104"/>
    <col min="1769" max="1769" width="29.6333333333333" style="104" customWidth="1"/>
    <col min="1770" max="1792" width="9.13333333333333" style="104"/>
    <col min="1793" max="1793" width="56.25" style="104" customWidth="1"/>
    <col min="1794" max="1795" width="22.3833333333333" style="104" customWidth="1"/>
    <col min="1796" max="1796" width="19.1333333333333" style="104" customWidth="1"/>
    <col min="1797" max="2024" width="9.13333333333333" style="104"/>
    <col min="2025" max="2025" width="29.6333333333333" style="104" customWidth="1"/>
    <col min="2026" max="2048" width="9.13333333333333" style="104"/>
    <col min="2049" max="2049" width="56.25" style="104" customWidth="1"/>
    <col min="2050" max="2051" width="22.3833333333333" style="104" customWidth="1"/>
    <col min="2052" max="2052" width="19.1333333333333" style="104" customWidth="1"/>
    <col min="2053" max="2280" width="9.13333333333333" style="104"/>
    <col min="2281" max="2281" width="29.6333333333333" style="104" customWidth="1"/>
    <col min="2282" max="2304" width="9.13333333333333" style="104"/>
    <col min="2305" max="2305" width="56.25" style="104" customWidth="1"/>
    <col min="2306" max="2307" width="22.3833333333333" style="104" customWidth="1"/>
    <col min="2308" max="2308" width="19.1333333333333" style="104" customWidth="1"/>
    <col min="2309" max="2536" width="9.13333333333333" style="104"/>
    <col min="2537" max="2537" width="29.6333333333333" style="104" customWidth="1"/>
    <col min="2538" max="2560" width="9.13333333333333" style="104"/>
    <col min="2561" max="2561" width="56.25" style="104" customWidth="1"/>
    <col min="2562" max="2563" width="22.3833333333333" style="104" customWidth="1"/>
    <col min="2564" max="2564" width="19.1333333333333" style="104" customWidth="1"/>
    <col min="2565" max="2792" width="9.13333333333333" style="104"/>
    <col min="2793" max="2793" width="29.6333333333333" style="104" customWidth="1"/>
    <col min="2794" max="2816" width="9.13333333333333" style="104"/>
    <col min="2817" max="2817" width="56.25" style="104" customWidth="1"/>
    <col min="2818" max="2819" width="22.3833333333333" style="104" customWidth="1"/>
    <col min="2820" max="2820" width="19.1333333333333" style="104" customWidth="1"/>
    <col min="2821" max="3048" width="9.13333333333333" style="104"/>
    <col min="3049" max="3049" width="29.6333333333333" style="104" customWidth="1"/>
    <col min="3050" max="3072" width="9.13333333333333" style="104"/>
    <col min="3073" max="3073" width="56.25" style="104" customWidth="1"/>
    <col min="3074" max="3075" width="22.3833333333333" style="104" customWidth="1"/>
    <col min="3076" max="3076" width="19.1333333333333" style="104" customWidth="1"/>
    <col min="3077" max="3304" width="9.13333333333333" style="104"/>
    <col min="3305" max="3305" width="29.6333333333333" style="104" customWidth="1"/>
    <col min="3306" max="3328" width="9.13333333333333" style="104"/>
    <col min="3329" max="3329" width="56.25" style="104" customWidth="1"/>
    <col min="3330" max="3331" width="22.3833333333333" style="104" customWidth="1"/>
    <col min="3332" max="3332" width="19.1333333333333" style="104" customWidth="1"/>
    <col min="3333" max="3560" width="9.13333333333333" style="104"/>
    <col min="3561" max="3561" width="29.6333333333333" style="104" customWidth="1"/>
    <col min="3562" max="3584" width="9.13333333333333" style="104"/>
    <col min="3585" max="3585" width="56.25" style="104" customWidth="1"/>
    <col min="3586" max="3587" width="22.3833333333333" style="104" customWidth="1"/>
    <col min="3588" max="3588" width="19.1333333333333" style="104" customWidth="1"/>
    <col min="3589" max="3816" width="9.13333333333333" style="104"/>
    <col min="3817" max="3817" width="29.6333333333333" style="104" customWidth="1"/>
    <col min="3818" max="3840" width="9.13333333333333" style="104"/>
    <col min="3841" max="3841" width="56.25" style="104" customWidth="1"/>
    <col min="3842" max="3843" width="22.3833333333333" style="104" customWidth="1"/>
    <col min="3844" max="3844" width="19.1333333333333" style="104" customWidth="1"/>
    <col min="3845" max="4072" width="9.13333333333333" style="104"/>
    <col min="4073" max="4073" width="29.6333333333333" style="104" customWidth="1"/>
    <col min="4074" max="4096" width="9.13333333333333" style="104"/>
    <col min="4097" max="4097" width="56.25" style="104" customWidth="1"/>
    <col min="4098" max="4099" width="22.3833333333333" style="104" customWidth="1"/>
    <col min="4100" max="4100" width="19.1333333333333" style="104" customWidth="1"/>
    <col min="4101" max="4328" width="9.13333333333333" style="104"/>
    <col min="4329" max="4329" width="29.6333333333333" style="104" customWidth="1"/>
    <col min="4330" max="4352" width="9.13333333333333" style="104"/>
    <col min="4353" max="4353" width="56.25" style="104" customWidth="1"/>
    <col min="4354" max="4355" width="22.3833333333333" style="104" customWidth="1"/>
    <col min="4356" max="4356" width="19.1333333333333" style="104" customWidth="1"/>
    <col min="4357" max="4584" width="9.13333333333333" style="104"/>
    <col min="4585" max="4585" width="29.6333333333333" style="104" customWidth="1"/>
    <col min="4586" max="4608" width="9.13333333333333" style="104"/>
    <col min="4609" max="4609" width="56.25" style="104" customWidth="1"/>
    <col min="4610" max="4611" width="22.3833333333333" style="104" customWidth="1"/>
    <col min="4612" max="4612" width="19.1333333333333" style="104" customWidth="1"/>
    <col min="4613" max="4840" width="9.13333333333333" style="104"/>
    <col min="4841" max="4841" width="29.6333333333333" style="104" customWidth="1"/>
    <col min="4842" max="4864" width="9.13333333333333" style="104"/>
    <col min="4865" max="4865" width="56.25" style="104" customWidth="1"/>
    <col min="4866" max="4867" width="22.3833333333333" style="104" customWidth="1"/>
    <col min="4868" max="4868" width="19.1333333333333" style="104" customWidth="1"/>
    <col min="4869" max="5096" width="9.13333333333333" style="104"/>
    <col min="5097" max="5097" width="29.6333333333333" style="104" customWidth="1"/>
    <col min="5098" max="5120" width="9.13333333333333" style="104"/>
    <col min="5121" max="5121" width="56.25" style="104" customWidth="1"/>
    <col min="5122" max="5123" width="22.3833333333333" style="104" customWidth="1"/>
    <col min="5124" max="5124" width="19.1333333333333" style="104" customWidth="1"/>
    <col min="5125" max="5352" width="9.13333333333333" style="104"/>
    <col min="5353" max="5353" width="29.6333333333333" style="104" customWidth="1"/>
    <col min="5354" max="5376" width="9.13333333333333" style="104"/>
    <col min="5377" max="5377" width="56.25" style="104" customWidth="1"/>
    <col min="5378" max="5379" width="22.3833333333333" style="104" customWidth="1"/>
    <col min="5380" max="5380" width="19.1333333333333" style="104" customWidth="1"/>
    <col min="5381" max="5608" width="9.13333333333333" style="104"/>
    <col min="5609" max="5609" width="29.6333333333333" style="104" customWidth="1"/>
    <col min="5610" max="5632" width="9.13333333333333" style="104"/>
    <col min="5633" max="5633" width="56.25" style="104" customWidth="1"/>
    <col min="5634" max="5635" width="22.3833333333333" style="104" customWidth="1"/>
    <col min="5636" max="5636" width="19.1333333333333" style="104" customWidth="1"/>
    <col min="5637" max="5864" width="9.13333333333333" style="104"/>
    <col min="5865" max="5865" width="29.6333333333333" style="104" customWidth="1"/>
    <col min="5866" max="5888" width="9.13333333333333" style="104"/>
    <col min="5889" max="5889" width="56.25" style="104" customWidth="1"/>
    <col min="5890" max="5891" width="22.3833333333333" style="104" customWidth="1"/>
    <col min="5892" max="5892" width="19.1333333333333" style="104" customWidth="1"/>
    <col min="5893" max="6120" width="9.13333333333333" style="104"/>
    <col min="6121" max="6121" width="29.6333333333333" style="104" customWidth="1"/>
    <col min="6122" max="6144" width="9.13333333333333" style="104"/>
    <col min="6145" max="6145" width="56.25" style="104" customWidth="1"/>
    <col min="6146" max="6147" width="22.3833333333333" style="104" customWidth="1"/>
    <col min="6148" max="6148" width="19.1333333333333" style="104" customWidth="1"/>
    <col min="6149" max="6376" width="9.13333333333333" style="104"/>
    <col min="6377" max="6377" width="29.6333333333333" style="104" customWidth="1"/>
    <col min="6378" max="6400" width="9.13333333333333" style="104"/>
    <col min="6401" max="6401" width="56.25" style="104" customWidth="1"/>
    <col min="6402" max="6403" width="22.3833333333333" style="104" customWidth="1"/>
    <col min="6404" max="6404" width="19.1333333333333" style="104" customWidth="1"/>
    <col min="6405" max="6632" width="9.13333333333333" style="104"/>
    <col min="6633" max="6633" width="29.6333333333333" style="104" customWidth="1"/>
    <col min="6634" max="6656" width="9.13333333333333" style="104"/>
    <col min="6657" max="6657" width="56.25" style="104" customWidth="1"/>
    <col min="6658" max="6659" width="22.3833333333333" style="104" customWidth="1"/>
    <col min="6660" max="6660" width="19.1333333333333" style="104" customWidth="1"/>
    <col min="6661" max="6888" width="9.13333333333333" style="104"/>
    <col min="6889" max="6889" width="29.6333333333333" style="104" customWidth="1"/>
    <col min="6890" max="6912" width="9.13333333333333" style="104"/>
    <col min="6913" max="6913" width="56.25" style="104" customWidth="1"/>
    <col min="6914" max="6915" width="22.3833333333333" style="104" customWidth="1"/>
    <col min="6916" max="6916" width="19.1333333333333" style="104" customWidth="1"/>
    <col min="6917" max="7144" width="9.13333333333333" style="104"/>
    <col min="7145" max="7145" width="29.6333333333333" style="104" customWidth="1"/>
    <col min="7146" max="7168" width="9.13333333333333" style="104"/>
    <col min="7169" max="7169" width="56.25" style="104" customWidth="1"/>
    <col min="7170" max="7171" width="22.3833333333333" style="104" customWidth="1"/>
    <col min="7172" max="7172" width="19.1333333333333" style="104" customWidth="1"/>
    <col min="7173" max="7400" width="9.13333333333333" style="104"/>
    <col min="7401" max="7401" width="29.6333333333333" style="104" customWidth="1"/>
    <col min="7402" max="7424" width="9.13333333333333" style="104"/>
    <col min="7425" max="7425" width="56.25" style="104" customWidth="1"/>
    <col min="7426" max="7427" width="22.3833333333333" style="104" customWidth="1"/>
    <col min="7428" max="7428" width="19.1333333333333" style="104" customWidth="1"/>
    <col min="7429" max="7656" width="9.13333333333333" style="104"/>
    <col min="7657" max="7657" width="29.6333333333333" style="104" customWidth="1"/>
    <col min="7658" max="7680" width="9.13333333333333" style="104"/>
    <col min="7681" max="7681" width="56.25" style="104" customWidth="1"/>
    <col min="7682" max="7683" width="22.3833333333333" style="104" customWidth="1"/>
    <col min="7684" max="7684" width="19.1333333333333" style="104" customWidth="1"/>
    <col min="7685" max="7912" width="9.13333333333333" style="104"/>
    <col min="7913" max="7913" width="29.6333333333333" style="104" customWidth="1"/>
    <col min="7914" max="7936" width="9.13333333333333" style="104"/>
    <col min="7937" max="7937" width="56.25" style="104" customWidth="1"/>
    <col min="7938" max="7939" width="22.3833333333333" style="104" customWidth="1"/>
    <col min="7940" max="7940" width="19.1333333333333" style="104" customWidth="1"/>
    <col min="7941" max="8168" width="9.13333333333333" style="104"/>
    <col min="8169" max="8169" width="29.6333333333333" style="104" customWidth="1"/>
    <col min="8170" max="8192" width="9.13333333333333" style="104"/>
    <col min="8193" max="8193" width="56.25" style="104" customWidth="1"/>
    <col min="8194" max="8195" width="22.3833333333333" style="104" customWidth="1"/>
    <col min="8196" max="8196" width="19.1333333333333" style="104" customWidth="1"/>
    <col min="8197" max="8424" width="9.13333333333333" style="104"/>
    <col min="8425" max="8425" width="29.6333333333333" style="104" customWidth="1"/>
    <col min="8426" max="8448" width="9.13333333333333" style="104"/>
    <col min="8449" max="8449" width="56.25" style="104" customWidth="1"/>
    <col min="8450" max="8451" width="22.3833333333333" style="104" customWidth="1"/>
    <col min="8452" max="8452" width="19.1333333333333" style="104" customWidth="1"/>
    <col min="8453" max="8680" width="9.13333333333333" style="104"/>
    <col min="8681" max="8681" width="29.6333333333333" style="104" customWidth="1"/>
    <col min="8682" max="8704" width="9.13333333333333" style="104"/>
    <col min="8705" max="8705" width="56.25" style="104" customWidth="1"/>
    <col min="8706" max="8707" width="22.3833333333333" style="104" customWidth="1"/>
    <col min="8708" max="8708" width="19.1333333333333" style="104" customWidth="1"/>
    <col min="8709" max="8936" width="9.13333333333333" style="104"/>
    <col min="8937" max="8937" width="29.6333333333333" style="104" customWidth="1"/>
    <col min="8938" max="8960" width="9.13333333333333" style="104"/>
    <col min="8961" max="8961" width="56.25" style="104" customWidth="1"/>
    <col min="8962" max="8963" width="22.3833333333333" style="104" customWidth="1"/>
    <col min="8964" max="8964" width="19.1333333333333" style="104" customWidth="1"/>
    <col min="8965" max="9192" width="9.13333333333333" style="104"/>
    <col min="9193" max="9193" width="29.6333333333333" style="104" customWidth="1"/>
    <col min="9194" max="9216" width="9.13333333333333" style="104"/>
    <col min="9217" max="9217" width="56.25" style="104" customWidth="1"/>
    <col min="9218" max="9219" width="22.3833333333333" style="104" customWidth="1"/>
    <col min="9220" max="9220" width="19.1333333333333" style="104" customWidth="1"/>
    <col min="9221" max="9448" width="9.13333333333333" style="104"/>
    <col min="9449" max="9449" width="29.6333333333333" style="104" customWidth="1"/>
    <col min="9450" max="9472" width="9.13333333333333" style="104"/>
    <col min="9473" max="9473" width="56.25" style="104" customWidth="1"/>
    <col min="9474" max="9475" width="22.3833333333333" style="104" customWidth="1"/>
    <col min="9476" max="9476" width="19.1333333333333" style="104" customWidth="1"/>
    <col min="9477" max="9704" width="9.13333333333333" style="104"/>
    <col min="9705" max="9705" width="29.6333333333333" style="104" customWidth="1"/>
    <col min="9706" max="9728" width="9.13333333333333" style="104"/>
    <col min="9729" max="9729" width="56.25" style="104" customWidth="1"/>
    <col min="9730" max="9731" width="22.3833333333333" style="104" customWidth="1"/>
    <col min="9732" max="9732" width="19.1333333333333" style="104" customWidth="1"/>
    <col min="9733" max="9960" width="9.13333333333333" style="104"/>
    <col min="9961" max="9961" width="29.6333333333333" style="104" customWidth="1"/>
    <col min="9962" max="9984" width="9.13333333333333" style="104"/>
    <col min="9985" max="9985" width="56.25" style="104" customWidth="1"/>
    <col min="9986" max="9987" width="22.3833333333333" style="104" customWidth="1"/>
    <col min="9988" max="9988" width="19.1333333333333" style="104" customWidth="1"/>
    <col min="9989" max="10216" width="9.13333333333333" style="104"/>
    <col min="10217" max="10217" width="29.6333333333333" style="104" customWidth="1"/>
    <col min="10218" max="10240" width="9.13333333333333" style="104"/>
    <col min="10241" max="10241" width="56.25" style="104" customWidth="1"/>
    <col min="10242" max="10243" width="22.3833333333333" style="104" customWidth="1"/>
    <col min="10244" max="10244" width="19.1333333333333" style="104" customWidth="1"/>
    <col min="10245" max="10472" width="9.13333333333333" style="104"/>
    <col min="10473" max="10473" width="29.6333333333333" style="104" customWidth="1"/>
    <col min="10474" max="10496" width="9.13333333333333" style="104"/>
    <col min="10497" max="10497" width="56.25" style="104" customWidth="1"/>
    <col min="10498" max="10499" width="22.3833333333333" style="104" customWidth="1"/>
    <col min="10500" max="10500" width="19.1333333333333" style="104" customWidth="1"/>
    <col min="10501" max="10728" width="9.13333333333333" style="104"/>
    <col min="10729" max="10729" width="29.6333333333333" style="104" customWidth="1"/>
    <col min="10730" max="10752" width="9.13333333333333" style="104"/>
    <col min="10753" max="10753" width="56.25" style="104" customWidth="1"/>
    <col min="10754" max="10755" width="22.3833333333333" style="104" customWidth="1"/>
    <col min="10756" max="10756" width="19.1333333333333" style="104" customWidth="1"/>
    <col min="10757" max="10984" width="9.13333333333333" style="104"/>
    <col min="10985" max="10985" width="29.6333333333333" style="104" customWidth="1"/>
    <col min="10986" max="11008" width="9.13333333333333" style="104"/>
    <col min="11009" max="11009" width="56.25" style="104" customWidth="1"/>
    <col min="11010" max="11011" width="22.3833333333333" style="104" customWidth="1"/>
    <col min="11012" max="11012" width="19.1333333333333" style="104" customWidth="1"/>
    <col min="11013" max="11240" width="9.13333333333333" style="104"/>
    <col min="11241" max="11241" width="29.6333333333333" style="104" customWidth="1"/>
    <col min="11242" max="11264" width="9.13333333333333" style="104"/>
    <col min="11265" max="11265" width="56.25" style="104" customWidth="1"/>
    <col min="11266" max="11267" width="22.3833333333333" style="104" customWidth="1"/>
    <col min="11268" max="11268" width="19.1333333333333" style="104" customWidth="1"/>
    <col min="11269" max="11496" width="9.13333333333333" style="104"/>
    <col min="11497" max="11497" width="29.6333333333333" style="104" customWidth="1"/>
    <col min="11498" max="11520" width="9.13333333333333" style="104"/>
    <col min="11521" max="11521" width="56.25" style="104" customWidth="1"/>
    <col min="11522" max="11523" width="22.3833333333333" style="104" customWidth="1"/>
    <col min="11524" max="11524" width="19.1333333333333" style="104" customWidth="1"/>
    <col min="11525" max="11752" width="9.13333333333333" style="104"/>
    <col min="11753" max="11753" width="29.6333333333333" style="104" customWidth="1"/>
    <col min="11754" max="11776" width="9.13333333333333" style="104"/>
    <col min="11777" max="11777" width="56.25" style="104" customWidth="1"/>
    <col min="11778" max="11779" width="22.3833333333333" style="104" customWidth="1"/>
    <col min="11780" max="11780" width="19.1333333333333" style="104" customWidth="1"/>
    <col min="11781" max="12008" width="9.13333333333333" style="104"/>
    <col min="12009" max="12009" width="29.6333333333333" style="104" customWidth="1"/>
    <col min="12010" max="12032" width="9.13333333333333" style="104"/>
    <col min="12033" max="12033" width="56.25" style="104" customWidth="1"/>
    <col min="12034" max="12035" width="22.3833333333333" style="104" customWidth="1"/>
    <col min="12036" max="12036" width="19.1333333333333" style="104" customWidth="1"/>
    <col min="12037" max="12264" width="9.13333333333333" style="104"/>
    <col min="12265" max="12265" width="29.6333333333333" style="104" customWidth="1"/>
    <col min="12266" max="12288" width="9.13333333333333" style="104"/>
    <col min="12289" max="12289" width="56.25" style="104" customWidth="1"/>
    <col min="12290" max="12291" width="22.3833333333333" style="104" customWidth="1"/>
    <col min="12292" max="12292" width="19.1333333333333" style="104" customWidth="1"/>
    <col min="12293" max="12520" width="9.13333333333333" style="104"/>
    <col min="12521" max="12521" width="29.6333333333333" style="104" customWidth="1"/>
    <col min="12522" max="12544" width="9.13333333333333" style="104"/>
    <col min="12545" max="12545" width="56.25" style="104" customWidth="1"/>
    <col min="12546" max="12547" width="22.3833333333333" style="104" customWidth="1"/>
    <col min="12548" max="12548" width="19.1333333333333" style="104" customWidth="1"/>
    <col min="12549" max="12776" width="9.13333333333333" style="104"/>
    <col min="12777" max="12777" width="29.6333333333333" style="104" customWidth="1"/>
    <col min="12778" max="12800" width="9.13333333333333" style="104"/>
    <col min="12801" max="12801" width="56.25" style="104" customWidth="1"/>
    <col min="12802" max="12803" width="22.3833333333333" style="104" customWidth="1"/>
    <col min="12804" max="12804" width="19.1333333333333" style="104" customWidth="1"/>
    <col min="12805" max="13032" width="9.13333333333333" style="104"/>
    <col min="13033" max="13033" width="29.6333333333333" style="104" customWidth="1"/>
    <col min="13034" max="13056" width="9.13333333333333" style="104"/>
    <col min="13057" max="13057" width="56.25" style="104" customWidth="1"/>
    <col min="13058" max="13059" width="22.3833333333333" style="104" customWidth="1"/>
    <col min="13060" max="13060" width="19.1333333333333" style="104" customWidth="1"/>
    <col min="13061" max="13288" width="9.13333333333333" style="104"/>
    <col min="13289" max="13289" width="29.6333333333333" style="104" customWidth="1"/>
    <col min="13290" max="13312" width="9.13333333333333" style="104"/>
    <col min="13313" max="13313" width="56.25" style="104" customWidth="1"/>
    <col min="13314" max="13315" width="22.3833333333333" style="104" customWidth="1"/>
    <col min="13316" max="13316" width="19.1333333333333" style="104" customWidth="1"/>
    <col min="13317" max="13544" width="9.13333333333333" style="104"/>
    <col min="13545" max="13545" width="29.6333333333333" style="104" customWidth="1"/>
    <col min="13546" max="13568" width="9.13333333333333" style="104"/>
    <col min="13569" max="13569" width="56.25" style="104" customWidth="1"/>
    <col min="13570" max="13571" width="22.3833333333333" style="104" customWidth="1"/>
    <col min="13572" max="13572" width="19.1333333333333" style="104" customWidth="1"/>
    <col min="13573" max="13800" width="9.13333333333333" style="104"/>
    <col min="13801" max="13801" width="29.6333333333333" style="104" customWidth="1"/>
    <col min="13802" max="13824" width="9.13333333333333" style="104"/>
    <col min="13825" max="13825" width="56.25" style="104" customWidth="1"/>
    <col min="13826" max="13827" width="22.3833333333333" style="104" customWidth="1"/>
    <col min="13828" max="13828" width="19.1333333333333" style="104" customWidth="1"/>
    <col min="13829" max="14056" width="9.13333333333333" style="104"/>
    <col min="14057" max="14057" width="29.6333333333333" style="104" customWidth="1"/>
    <col min="14058" max="14080" width="9.13333333333333" style="104"/>
    <col min="14081" max="14081" width="56.25" style="104" customWidth="1"/>
    <col min="14082" max="14083" width="22.3833333333333" style="104" customWidth="1"/>
    <col min="14084" max="14084" width="19.1333333333333" style="104" customWidth="1"/>
    <col min="14085" max="14312" width="9.13333333333333" style="104"/>
    <col min="14313" max="14313" width="29.6333333333333" style="104" customWidth="1"/>
    <col min="14314" max="14336" width="9.13333333333333" style="104"/>
    <col min="14337" max="14337" width="56.25" style="104" customWidth="1"/>
    <col min="14338" max="14339" width="22.3833333333333" style="104" customWidth="1"/>
    <col min="14340" max="14340" width="19.1333333333333" style="104" customWidth="1"/>
    <col min="14341" max="14568" width="9.13333333333333" style="104"/>
    <col min="14569" max="14569" width="29.6333333333333" style="104" customWidth="1"/>
    <col min="14570" max="14592" width="9.13333333333333" style="104"/>
    <col min="14593" max="14593" width="56.25" style="104" customWidth="1"/>
    <col min="14594" max="14595" width="22.3833333333333" style="104" customWidth="1"/>
    <col min="14596" max="14596" width="19.1333333333333" style="104" customWidth="1"/>
    <col min="14597" max="14824" width="9.13333333333333" style="104"/>
    <col min="14825" max="14825" width="29.6333333333333" style="104" customWidth="1"/>
    <col min="14826" max="14848" width="9.13333333333333" style="104"/>
    <col min="14849" max="14849" width="56.25" style="104" customWidth="1"/>
    <col min="14850" max="14851" width="22.3833333333333" style="104" customWidth="1"/>
    <col min="14852" max="14852" width="19.1333333333333" style="104" customWidth="1"/>
    <col min="14853" max="15080" width="9.13333333333333" style="104"/>
    <col min="15081" max="15081" width="29.6333333333333" style="104" customWidth="1"/>
    <col min="15082" max="15104" width="9.13333333333333" style="104"/>
    <col min="15105" max="15105" width="56.25" style="104" customWidth="1"/>
    <col min="15106" max="15107" width="22.3833333333333" style="104" customWidth="1"/>
    <col min="15108" max="15108" width="19.1333333333333" style="104" customWidth="1"/>
    <col min="15109" max="15336" width="9.13333333333333" style="104"/>
    <col min="15337" max="15337" width="29.6333333333333" style="104" customWidth="1"/>
    <col min="15338" max="15360" width="9.13333333333333" style="104"/>
    <col min="15361" max="15361" width="56.25" style="104" customWidth="1"/>
    <col min="15362" max="15363" width="22.3833333333333" style="104" customWidth="1"/>
    <col min="15364" max="15364" width="19.1333333333333" style="104" customWidth="1"/>
    <col min="15365" max="15592" width="9.13333333333333" style="104"/>
    <col min="15593" max="15593" width="29.6333333333333" style="104" customWidth="1"/>
    <col min="15594" max="15616" width="9.13333333333333" style="104"/>
    <col min="15617" max="15617" width="56.25" style="104" customWidth="1"/>
    <col min="15618" max="15619" width="22.3833333333333" style="104" customWidth="1"/>
    <col min="15620" max="15620" width="19.1333333333333" style="104" customWidth="1"/>
    <col min="15621" max="15848" width="9.13333333333333" style="104"/>
    <col min="15849" max="15849" width="29.6333333333333" style="104" customWidth="1"/>
    <col min="15850" max="15872" width="9.13333333333333" style="104"/>
    <col min="15873" max="15873" width="56.25" style="104" customWidth="1"/>
    <col min="15874" max="15875" width="22.3833333333333" style="104" customWidth="1"/>
    <col min="15876" max="15876" width="19.1333333333333" style="104" customWidth="1"/>
    <col min="15877" max="16104" width="9.13333333333333" style="104"/>
    <col min="16105" max="16105" width="29.6333333333333" style="104" customWidth="1"/>
    <col min="16106" max="16128" width="9.13333333333333" style="104"/>
    <col min="16129" max="16129" width="56.25" style="104" customWidth="1"/>
    <col min="16130" max="16131" width="22.3833333333333" style="104" customWidth="1"/>
    <col min="16132" max="16132" width="19.1333333333333" style="104" customWidth="1"/>
    <col min="16133" max="16360" width="9.13333333333333" style="104"/>
    <col min="16361" max="16361" width="29.6333333333333" style="104" customWidth="1"/>
    <col min="16362" max="16384" width="9.13333333333333" style="104"/>
  </cols>
  <sheetData>
    <row r="1" s="71" customFormat="1" ht="19.5" customHeight="1" spans="1:5">
      <c r="A1" s="113" t="s">
        <v>1542</v>
      </c>
      <c r="B1" s="113"/>
      <c r="C1" s="113"/>
      <c r="D1" s="113"/>
      <c r="E1" s="122"/>
    </row>
    <row r="2" s="71" customFormat="1" ht="33" customHeight="1" spans="1:4">
      <c r="A2" s="123" t="s">
        <v>1543</v>
      </c>
      <c r="B2" s="123"/>
      <c r="C2" s="123"/>
      <c r="D2" s="124"/>
    </row>
    <row r="3" s="71" customFormat="1" ht="19.5" customHeight="1" spans="1:4">
      <c r="A3" s="125"/>
      <c r="C3" s="126"/>
      <c r="D3" s="127" t="s">
        <v>2</v>
      </c>
    </row>
    <row r="4" s="71" customFormat="1" ht="36" customHeight="1" spans="1:4">
      <c r="A4" s="128" t="s">
        <v>1544</v>
      </c>
      <c r="B4" s="129" t="s">
        <v>50</v>
      </c>
      <c r="C4" s="129" t="s">
        <v>51</v>
      </c>
      <c r="D4" s="130" t="s">
        <v>52</v>
      </c>
    </row>
    <row r="5" s="71" customFormat="1" ht="19.5" customHeight="1" spans="1:4">
      <c r="A5" s="131" t="s">
        <v>1545</v>
      </c>
      <c r="B5" s="132">
        <f>SUM(B6:B30)</f>
        <v>200485</v>
      </c>
      <c r="C5" s="132">
        <f>SUM(C6:C30)</f>
        <v>166397</v>
      </c>
      <c r="D5" s="133">
        <f>C5/B5</f>
        <v>0.829972317130957</v>
      </c>
    </row>
    <row r="6" s="71" customFormat="1" ht="19.5" customHeight="1" spans="1:4">
      <c r="A6" s="134" t="s">
        <v>1280</v>
      </c>
      <c r="B6" s="135"/>
      <c r="C6" s="135"/>
      <c r="D6" s="136"/>
    </row>
    <row r="7" s="71" customFormat="1" ht="19.5" customHeight="1" spans="1:4">
      <c r="A7" s="134" t="s">
        <v>1546</v>
      </c>
      <c r="B7" s="135"/>
      <c r="C7" s="135"/>
      <c r="D7" s="136"/>
    </row>
    <row r="8" s="71" customFormat="1" ht="19.5" customHeight="1" spans="1:4">
      <c r="A8" s="134" t="s">
        <v>1282</v>
      </c>
      <c r="B8" s="135"/>
      <c r="C8" s="135"/>
      <c r="D8" s="136"/>
    </row>
    <row r="9" s="71" customFormat="1" ht="19.5" customHeight="1" spans="1:4">
      <c r="A9" s="134" t="s">
        <v>1547</v>
      </c>
      <c r="B9" s="135"/>
      <c r="C9" s="135"/>
      <c r="D9" s="136"/>
    </row>
    <row r="10" s="71" customFormat="1" ht="19.5" customHeight="1" spans="1:4">
      <c r="A10" s="134" t="s">
        <v>1284</v>
      </c>
      <c r="B10" s="135"/>
      <c r="C10" s="135"/>
      <c r="D10" s="136"/>
    </row>
    <row r="11" s="71" customFormat="1" ht="19.5" customHeight="1" spans="1:4">
      <c r="A11" s="134" t="s">
        <v>1285</v>
      </c>
      <c r="B11" s="135"/>
      <c r="C11" s="135"/>
      <c r="D11" s="136"/>
    </row>
    <row r="12" s="71" customFormat="1" ht="19.5" customHeight="1" spans="1:4">
      <c r="A12" s="134" t="s">
        <v>1286</v>
      </c>
      <c r="B12" s="135">
        <v>195685</v>
      </c>
      <c r="C12" s="135">
        <v>161497</v>
      </c>
      <c r="D12" s="136">
        <f t="shared" ref="D12:D16" si="0">C12/B12</f>
        <v>0.825290645680558</v>
      </c>
    </row>
    <row r="13" s="71" customFormat="1" ht="19.5" customHeight="1" spans="1:4">
      <c r="A13" s="134" t="s">
        <v>1287</v>
      </c>
      <c r="B13" s="135"/>
      <c r="C13" s="135"/>
      <c r="D13" s="136"/>
    </row>
    <row r="14" s="71" customFormat="1" ht="19.5" customHeight="1" spans="1:4">
      <c r="A14" s="134" t="s">
        <v>1548</v>
      </c>
      <c r="B14" s="135"/>
      <c r="C14" s="135"/>
      <c r="D14" s="136"/>
    </row>
    <row r="15" s="71" customFormat="1" ht="19.5" customHeight="1" spans="1:4">
      <c r="A15" s="134" t="s">
        <v>1549</v>
      </c>
      <c r="B15" s="135">
        <v>4000</v>
      </c>
      <c r="C15" s="135">
        <v>3900</v>
      </c>
      <c r="D15" s="136">
        <f t="shared" si="0"/>
        <v>0.975</v>
      </c>
    </row>
    <row r="16" s="71" customFormat="1" ht="19.5" customHeight="1" spans="1:4">
      <c r="A16" s="134" t="s">
        <v>1550</v>
      </c>
      <c r="B16" s="135">
        <v>800</v>
      </c>
      <c r="C16" s="135">
        <v>1000</v>
      </c>
      <c r="D16" s="136">
        <f t="shared" si="0"/>
        <v>1.25</v>
      </c>
    </row>
    <row r="17" s="71" customFormat="1" ht="19.5" customHeight="1" spans="1:4">
      <c r="A17" s="134" t="s">
        <v>1551</v>
      </c>
      <c r="B17" s="135"/>
      <c r="C17" s="135"/>
      <c r="D17" s="136"/>
    </row>
    <row r="18" s="71" customFormat="1" ht="19.5" customHeight="1" spans="1:4">
      <c r="A18" s="134" t="s">
        <v>1292</v>
      </c>
      <c r="B18" s="135"/>
      <c r="C18" s="135"/>
      <c r="D18" s="136"/>
    </row>
    <row r="19" s="71" customFormat="1" ht="19.5" customHeight="1" spans="1:4">
      <c r="A19" s="134" t="s">
        <v>1552</v>
      </c>
      <c r="B19" s="135"/>
      <c r="C19" s="135"/>
      <c r="D19" s="136"/>
    </row>
    <row r="20" s="71" customFormat="1" ht="19.5" customHeight="1" spans="1:4">
      <c r="A20" s="134" t="s">
        <v>1294</v>
      </c>
      <c r="B20" s="135"/>
      <c r="C20" s="135"/>
      <c r="D20" s="136"/>
    </row>
    <row r="21" s="71" customFormat="1" ht="19.5" customHeight="1" spans="1:4">
      <c r="A21" s="134" t="s">
        <v>1295</v>
      </c>
      <c r="B21" s="135"/>
      <c r="C21" s="135"/>
      <c r="D21" s="136"/>
    </row>
    <row r="22" s="71" customFormat="1" ht="19.5" customHeight="1" spans="1:4">
      <c r="A22" s="134" t="s">
        <v>1553</v>
      </c>
      <c r="B22" s="135"/>
      <c r="C22" s="135"/>
      <c r="D22" s="136"/>
    </row>
    <row r="23" s="71" customFormat="1" ht="19.5" customHeight="1" spans="1:4">
      <c r="A23" s="134" t="s">
        <v>1297</v>
      </c>
      <c r="B23" s="135"/>
      <c r="C23" s="135"/>
      <c r="D23" s="136"/>
    </row>
    <row r="24" s="71" customFormat="1" ht="19.5" customHeight="1" spans="1:4">
      <c r="A24" s="134" t="s">
        <v>1298</v>
      </c>
      <c r="B24" s="135"/>
      <c r="C24" s="135"/>
      <c r="D24" s="136"/>
    </row>
    <row r="25" s="71" customFormat="1" ht="19.5" customHeight="1" spans="1:4">
      <c r="A25" s="134" t="s">
        <v>1299</v>
      </c>
      <c r="B25" s="135"/>
      <c r="C25" s="135"/>
      <c r="D25" s="136"/>
    </row>
    <row r="26" s="71" customFormat="1" ht="19.5" customHeight="1" spans="1:4">
      <c r="A26" s="134" t="s">
        <v>1300</v>
      </c>
      <c r="B26" s="135"/>
      <c r="C26" s="135"/>
      <c r="D26" s="136"/>
    </row>
    <row r="27" s="71" customFormat="1" ht="19.5" customHeight="1" spans="1:4">
      <c r="A27" s="134" t="s">
        <v>1302</v>
      </c>
      <c r="B27" s="135"/>
      <c r="C27" s="135"/>
      <c r="D27" s="136"/>
    </row>
    <row r="28" s="71" customFormat="1" ht="19.5" customHeight="1" spans="1:4">
      <c r="A28" s="134" t="s">
        <v>1303</v>
      </c>
      <c r="B28" s="135"/>
      <c r="C28" s="135"/>
      <c r="D28" s="136"/>
    </row>
    <row r="29" s="71" customFormat="1" ht="19.5" customHeight="1" spans="1:4">
      <c r="A29" s="134" t="s">
        <v>1304</v>
      </c>
      <c r="B29" s="135"/>
      <c r="C29" s="135"/>
      <c r="D29" s="136"/>
    </row>
    <row r="30" s="71" customFormat="1" ht="19.5" customHeight="1" spans="1:4">
      <c r="A30" s="134" t="s">
        <v>1305</v>
      </c>
      <c r="B30" s="135"/>
      <c r="C30" s="135"/>
      <c r="D30" s="136"/>
    </row>
  </sheetData>
  <mergeCells count="2">
    <mergeCell ref="A1:D1"/>
    <mergeCell ref="A2:D2"/>
  </mergeCells>
  <pageMargins left="0.75" right="0.75" top="1" bottom="1" header="0.511805555555556" footer="0.511805555555556"/>
  <pageSetup paperSize="9" orientation="portrait"/>
  <headerFooter alignWithMargins="0" scaleWithDoc="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8"/>
  <sheetViews>
    <sheetView workbookViewId="0">
      <selection activeCell="A1" sqref="A1:D13"/>
    </sheetView>
  </sheetViews>
  <sheetFormatPr defaultColWidth="6.75" defaultRowHeight="11.25" outlineLevelRow="7"/>
  <cols>
    <col min="1" max="1" width="46.6333333333333" style="71" customWidth="1"/>
    <col min="2" max="3" width="22.3833333333333" style="71" customWidth="1"/>
    <col min="4" max="4" width="24.75" style="71" customWidth="1"/>
    <col min="5" max="5" width="5.88333333333333" style="71" customWidth="1"/>
    <col min="6" max="250" width="6.75" style="71"/>
    <col min="251" max="251" width="46.6333333333333" style="71" customWidth="1"/>
    <col min="252" max="253" width="22.3833333333333" style="71" customWidth="1"/>
    <col min="254" max="254" width="24.75" style="71" customWidth="1"/>
    <col min="255" max="257" width="9" style="71" customWidth="1"/>
    <col min="258" max="258" width="5.63333333333333" style="71" customWidth="1"/>
    <col min="259" max="259" width="0.75" style="71" customWidth="1"/>
    <col min="260" max="260" width="10.1333333333333" style="71" customWidth="1"/>
    <col min="261" max="261" width="5.88333333333333" style="71" customWidth="1"/>
    <col min="262" max="506" width="6.75" style="71"/>
    <col min="507" max="507" width="46.6333333333333" style="71" customWidth="1"/>
    <col min="508" max="509" width="22.3833333333333" style="71" customWidth="1"/>
    <col min="510" max="510" width="24.75" style="71" customWidth="1"/>
    <col min="511" max="513" width="9" style="71" customWidth="1"/>
    <col min="514" max="514" width="5.63333333333333" style="71" customWidth="1"/>
    <col min="515" max="515" width="0.75" style="71" customWidth="1"/>
    <col min="516" max="516" width="10.1333333333333" style="71" customWidth="1"/>
    <col min="517" max="517" width="5.88333333333333" style="71" customWidth="1"/>
    <col min="518" max="762" width="6.75" style="71"/>
    <col min="763" max="763" width="46.6333333333333" style="71" customWidth="1"/>
    <col min="764" max="765" width="22.3833333333333" style="71" customWidth="1"/>
    <col min="766" max="766" width="24.75" style="71" customWidth="1"/>
    <col min="767" max="769" width="9" style="71" customWidth="1"/>
    <col min="770" max="770" width="5.63333333333333" style="71" customWidth="1"/>
    <col min="771" max="771" width="0.75" style="71" customWidth="1"/>
    <col min="772" max="772" width="10.1333333333333" style="71" customWidth="1"/>
    <col min="773" max="773" width="5.88333333333333" style="71" customWidth="1"/>
    <col min="774" max="1018" width="6.75" style="71"/>
    <col min="1019" max="1019" width="46.6333333333333" style="71" customWidth="1"/>
    <col min="1020" max="1021" width="22.3833333333333" style="71" customWidth="1"/>
    <col min="1022" max="1022" width="24.75" style="71" customWidth="1"/>
    <col min="1023" max="1025" width="9" style="71" customWidth="1"/>
    <col min="1026" max="1026" width="5.63333333333333" style="71" customWidth="1"/>
    <col min="1027" max="1027" width="0.75" style="71" customWidth="1"/>
    <col min="1028" max="1028" width="10.1333333333333" style="71" customWidth="1"/>
    <col min="1029" max="1029" width="5.88333333333333" style="71" customWidth="1"/>
    <col min="1030" max="1274" width="6.75" style="71"/>
    <col min="1275" max="1275" width="46.6333333333333" style="71" customWidth="1"/>
    <col min="1276" max="1277" width="22.3833333333333" style="71" customWidth="1"/>
    <col min="1278" max="1278" width="24.75" style="71" customWidth="1"/>
    <col min="1279" max="1281" width="9" style="71" customWidth="1"/>
    <col min="1282" max="1282" width="5.63333333333333" style="71" customWidth="1"/>
    <col min="1283" max="1283" width="0.75" style="71" customWidth="1"/>
    <col min="1284" max="1284" width="10.1333333333333" style="71" customWidth="1"/>
    <col min="1285" max="1285" width="5.88333333333333" style="71" customWidth="1"/>
    <col min="1286" max="1530" width="6.75" style="71"/>
    <col min="1531" max="1531" width="46.6333333333333" style="71" customWidth="1"/>
    <col min="1532" max="1533" width="22.3833333333333" style="71" customWidth="1"/>
    <col min="1534" max="1534" width="24.75" style="71" customWidth="1"/>
    <col min="1535" max="1537" width="9" style="71" customWidth="1"/>
    <col min="1538" max="1538" width="5.63333333333333" style="71" customWidth="1"/>
    <col min="1539" max="1539" width="0.75" style="71" customWidth="1"/>
    <col min="1540" max="1540" width="10.1333333333333" style="71" customWidth="1"/>
    <col min="1541" max="1541" width="5.88333333333333" style="71" customWidth="1"/>
    <col min="1542" max="1786" width="6.75" style="71"/>
    <col min="1787" max="1787" width="46.6333333333333" style="71" customWidth="1"/>
    <col min="1788" max="1789" width="22.3833333333333" style="71" customWidth="1"/>
    <col min="1790" max="1790" width="24.75" style="71" customWidth="1"/>
    <col min="1791" max="1793" width="9" style="71" customWidth="1"/>
    <col min="1794" max="1794" width="5.63333333333333" style="71" customWidth="1"/>
    <col min="1795" max="1795" width="0.75" style="71" customWidth="1"/>
    <col min="1796" max="1796" width="10.1333333333333" style="71" customWidth="1"/>
    <col min="1797" max="1797" width="5.88333333333333" style="71" customWidth="1"/>
    <col min="1798" max="2042" width="6.75" style="71"/>
    <col min="2043" max="2043" width="46.6333333333333" style="71" customWidth="1"/>
    <col min="2044" max="2045" width="22.3833333333333" style="71" customWidth="1"/>
    <col min="2046" max="2046" width="24.75" style="71" customWidth="1"/>
    <col min="2047" max="2049" width="9" style="71" customWidth="1"/>
    <col min="2050" max="2050" width="5.63333333333333" style="71" customWidth="1"/>
    <col min="2051" max="2051" width="0.75" style="71" customWidth="1"/>
    <col min="2052" max="2052" width="10.1333333333333" style="71" customWidth="1"/>
    <col min="2053" max="2053" width="5.88333333333333" style="71" customWidth="1"/>
    <col min="2054" max="2298" width="6.75" style="71"/>
    <col min="2299" max="2299" width="46.6333333333333" style="71" customWidth="1"/>
    <col min="2300" max="2301" width="22.3833333333333" style="71" customWidth="1"/>
    <col min="2302" max="2302" width="24.75" style="71" customWidth="1"/>
    <col min="2303" max="2305" width="9" style="71" customWidth="1"/>
    <col min="2306" max="2306" width="5.63333333333333" style="71" customWidth="1"/>
    <col min="2307" max="2307" width="0.75" style="71" customWidth="1"/>
    <col min="2308" max="2308" width="10.1333333333333" style="71" customWidth="1"/>
    <col min="2309" max="2309" width="5.88333333333333" style="71" customWidth="1"/>
    <col min="2310" max="2554" width="6.75" style="71"/>
    <col min="2555" max="2555" width="46.6333333333333" style="71" customWidth="1"/>
    <col min="2556" max="2557" width="22.3833333333333" style="71" customWidth="1"/>
    <col min="2558" max="2558" width="24.75" style="71" customWidth="1"/>
    <col min="2559" max="2561" width="9" style="71" customWidth="1"/>
    <col min="2562" max="2562" width="5.63333333333333" style="71" customWidth="1"/>
    <col min="2563" max="2563" width="0.75" style="71" customWidth="1"/>
    <col min="2564" max="2564" width="10.1333333333333" style="71" customWidth="1"/>
    <col min="2565" max="2565" width="5.88333333333333" style="71" customWidth="1"/>
    <col min="2566" max="2810" width="6.75" style="71"/>
    <col min="2811" max="2811" width="46.6333333333333" style="71" customWidth="1"/>
    <col min="2812" max="2813" width="22.3833333333333" style="71" customWidth="1"/>
    <col min="2814" max="2814" width="24.75" style="71" customWidth="1"/>
    <col min="2815" max="2817" width="9" style="71" customWidth="1"/>
    <col min="2818" max="2818" width="5.63333333333333" style="71" customWidth="1"/>
    <col min="2819" max="2819" width="0.75" style="71" customWidth="1"/>
    <col min="2820" max="2820" width="10.1333333333333" style="71" customWidth="1"/>
    <col min="2821" max="2821" width="5.88333333333333" style="71" customWidth="1"/>
    <col min="2822" max="3066" width="6.75" style="71"/>
    <col min="3067" max="3067" width="46.6333333333333" style="71" customWidth="1"/>
    <col min="3068" max="3069" width="22.3833333333333" style="71" customWidth="1"/>
    <col min="3070" max="3070" width="24.75" style="71" customWidth="1"/>
    <col min="3071" max="3073" width="9" style="71" customWidth="1"/>
    <col min="3074" max="3074" width="5.63333333333333" style="71" customWidth="1"/>
    <col min="3075" max="3075" width="0.75" style="71" customWidth="1"/>
    <col min="3076" max="3076" width="10.1333333333333" style="71" customWidth="1"/>
    <col min="3077" max="3077" width="5.88333333333333" style="71" customWidth="1"/>
    <col min="3078" max="3322" width="6.75" style="71"/>
    <col min="3323" max="3323" width="46.6333333333333" style="71" customWidth="1"/>
    <col min="3324" max="3325" width="22.3833333333333" style="71" customWidth="1"/>
    <col min="3326" max="3326" width="24.75" style="71" customWidth="1"/>
    <col min="3327" max="3329" width="9" style="71" customWidth="1"/>
    <col min="3330" max="3330" width="5.63333333333333" style="71" customWidth="1"/>
    <col min="3331" max="3331" width="0.75" style="71" customWidth="1"/>
    <col min="3332" max="3332" width="10.1333333333333" style="71" customWidth="1"/>
    <col min="3333" max="3333" width="5.88333333333333" style="71" customWidth="1"/>
    <col min="3334" max="3578" width="6.75" style="71"/>
    <col min="3579" max="3579" width="46.6333333333333" style="71" customWidth="1"/>
    <col min="3580" max="3581" width="22.3833333333333" style="71" customWidth="1"/>
    <col min="3582" max="3582" width="24.75" style="71" customWidth="1"/>
    <col min="3583" max="3585" width="9" style="71" customWidth="1"/>
    <col min="3586" max="3586" width="5.63333333333333" style="71" customWidth="1"/>
    <col min="3587" max="3587" width="0.75" style="71" customWidth="1"/>
    <col min="3588" max="3588" width="10.1333333333333" style="71" customWidth="1"/>
    <col min="3589" max="3589" width="5.88333333333333" style="71" customWidth="1"/>
    <col min="3590" max="3834" width="6.75" style="71"/>
    <col min="3835" max="3835" width="46.6333333333333" style="71" customWidth="1"/>
    <col min="3836" max="3837" width="22.3833333333333" style="71" customWidth="1"/>
    <col min="3838" max="3838" width="24.75" style="71" customWidth="1"/>
    <col min="3839" max="3841" width="9" style="71" customWidth="1"/>
    <col min="3842" max="3842" width="5.63333333333333" style="71" customWidth="1"/>
    <col min="3843" max="3843" width="0.75" style="71" customWidth="1"/>
    <col min="3844" max="3844" width="10.1333333333333" style="71" customWidth="1"/>
    <col min="3845" max="3845" width="5.88333333333333" style="71" customWidth="1"/>
    <col min="3846" max="4090" width="6.75" style="71"/>
    <col min="4091" max="4091" width="46.6333333333333" style="71" customWidth="1"/>
    <col min="4092" max="4093" width="22.3833333333333" style="71" customWidth="1"/>
    <col min="4094" max="4094" width="24.75" style="71" customWidth="1"/>
    <col min="4095" max="4097" width="9" style="71" customWidth="1"/>
    <col min="4098" max="4098" width="5.63333333333333" style="71" customWidth="1"/>
    <col min="4099" max="4099" width="0.75" style="71" customWidth="1"/>
    <col min="4100" max="4100" width="10.1333333333333" style="71" customWidth="1"/>
    <col min="4101" max="4101" width="5.88333333333333" style="71" customWidth="1"/>
    <col min="4102" max="4346" width="6.75" style="71"/>
    <col min="4347" max="4347" width="46.6333333333333" style="71" customWidth="1"/>
    <col min="4348" max="4349" width="22.3833333333333" style="71" customWidth="1"/>
    <col min="4350" max="4350" width="24.75" style="71" customWidth="1"/>
    <col min="4351" max="4353" width="9" style="71" customWidth="1"/>
    <col min="4354" max="4354" width="5.63333333333333" style="71" customWidth="1"/>
    <col min="4355" max="4355" width="0.75" style="71" customWidth="1"/>
    <col min="4356" max="4356" width="10.1333333333333" style="71" customWidth="1"/>
    <col min="4357" max="4357" width="5.88333333333333" style="71" customWidth="1"/>
    <col min="4358" max="4602" width="6.75" style="71"/>
    <col min="4603" max="4603" width="46.6333333333333" style="71" customWidth="1"/>
    <col min="4604" max="4605" width="22.3833333333333" style="71" customWidth="1"/>
    <col min="4606" max="4606" width="24.75" style="71" customWidth="1"/>
    <col min="4607" max="4609" width="9" style="71" customWidth="1"/>
    <col min="4610" max="4610" width="5.63333333333333" style="71" customWidth="1"/>
    <col min="4611" max="4611" width="0.75" style="71" customWidth="1"/>
    <col min="4612" max="4612" width="10.1333333333333" style="71" customWidth="1"/>
    <col min="4613" max="4613" width="5.88333333333333" style="71" customWidth="1"/>
    <col min="4614" max="4858" width="6.75" style="71"/>
    <col min="4859" max="4859" width="46.6333333333333" style="71" customWidth="1"/>
    <col min="4860" max="4861" width="22.3833333333333" style="71" customWidth="1"/>
    <col min="4862" max="4862" width="24.75" style="71" customWidth="1"/>
    <col min="4863" max="4865" width="9" style="71" customWidth="1"/>
    <col min="4866" max="4866" width="5.63333333333333" style="71" customWidth="1"/>
    <col min="4867" max="4867" width="0.75" style="71" customWidth="1"/>
    <col min="4868" max="4868" width="10.1333333333333" style="71" customWidth="1"/>
    <col min="4869" max="4869" width="5.88333333333333" style="71" customWidth="1"/>
    <col min="4870" max="5114" width="6.75" style="71"/>
    <col min="5115" max="5115" width="46.6333333333333" style="71" customWidth="1"/>
    <col min="5116" max="5117" width="22.3833333333333" style="71" customWidth="1"/>
    <col min="5118" max="5118" width="24.75" style="71" customWidth="1"/>
    <col min="5119" max="5121" width="9" style="71" customWidth="1"/>
    <col min="5122" max="5122" width="5.63333333333333" style="71" customWidth="1"/>
    <col min="5123" max="5123" width="0.75" style="71" customWidth="1"/>
    <col min="5124" max="5124" width="10.1333333333333" style="71" customWidth="1"/>
    <col min="5125" max="5125" width="5.88333333333333" style="71" customWidth="1"/>
    <col min="5126" max="5370" width="6.75" style="71"/>
    <col min="5371" max="5371" width="46.6333333333333" style="71" customWidth="1"/>
    <col min="5372" max="5373" width="22.3833333333333" style="71" customWidth="1"/>
    <col min="5374" max="5374" width="24.75" style="71" customWidth="1"/>
    <col min="5375" max="5377" width="9" style="71" customWidth="1"/>
    <col min="5378" max="5378" width="5.63333333333333" style="71" customWidth="1"/>
    <col min="5379" max="5379" width="0.75" style="71" customWidth="1"/>
    <col min="5380" max="5380" width="10.1333333333333" style="71" customWidth="1"/>
    <col min="5381" max="5381" width="5.88333333333333" style="71" customWidth="1"/>
    <col min="5382" max="5626" width="6.75" style="71"/>
    <col min="5627" max="5627" width="46.6333333333333" style="71" customWidth="1"/>
    <col min="5628" max="5629" width="22.3833333333333" style="71" customWidth="1"/>
    <col min="5630" max="5630" width="24.75" style="71" customWidth="1"/>
    <col min="5631" max="5633" width="9" style="71" customWidth="1"/>
    <col min="5634" max="5634" width="5.63333333333333" style="71" customWidth="1"/>
    <col min="5635" max="5635" width="0.75" style="71" customWidth="1"/>
    <col min="5636" max="5636" width="10.1333333333333" style="71" customWidth="1"/>
    <col min="5637" max="5637" width="5.88333333333333" style="71" customWidth="1"/>
    <col min="5638" max="5882" width="6.75" style="71"/>
    <col min="5883" max="5883" width="46.6333333333333" style="71" customWidth="1"/>
    <col min="5884" max="5885" width="22.3833333333333" style="71" customWidth="1"/>
    <col min="5886" max="5886" width="24.75" style="71" customWidth="1"/>
    <col min="5887" max="5889" width="9" style="71" customWidth="1"/>
    <col min="5890" max="5890" width="5.63333333333333" style="71" customWidth="1"/>
    <col min="5891" max="5891" width="0.75" style="71" customWidth="1"/>
    <col min="5892" max="5892" width="10.1333333333333" style="71" customWidth="1"/>
    <col min="5893" max="5893" width="5.88333333333333" style="71" customWidth="1"/>
    <col min="5894" max="6138" width="6.75" style="71"/>
    <col min="6139" max="6139" width="46.6333333333333" style="71" customWidth="1"/>
    <col min="6140" max="6141" width="22.3833333333333" style="71" customWidth="1"/>
    <col min="6142" max="6142" width="24.75" style="71" customWidth="1"/>
    <col min="6143" max="6145" width="9" style="71" customWidth="1"/>
    <col min="6146" max="6146" width="5.63333333333333" style="71" customWidth="1"/>
    <col min="6147" max="6147" width="0.75" style="71" customWidth="1"/>
    <col min="6148" max="6148" width="10.1333333333333" style="71" customWidth="1"/>
    <col min="6149" max="6149" width="5.88333333333333" style="71" customWidth="1"/>
    <col min="6150" max="6394" width="6.75" style="71"/>
    <col min="6395" max="6395" width="46.6333333333333" style="71" customWidth="1"/>
    <col min="6396" max="6397" width="22.3833333333333" style="71" customWidth="1"/>
    <col min="6398" max="6398" width="24.75" style="71" customWidth="1"/>
    <col min="6399" max="6401" width="9" style="71" customWidth="1"/>
    <col min="6402" max="6402" width="5.63333333333333" style="71" customWidth="1"/>
    <col min="6403" max="6403" width="0.75" style="71" customWidth="1"/>
    <col min="6404" max="6404" width="10.1333333333333" style="71" customWidth="1"/>
    <col min="6405" max="6405" width="5.88333333333333" style="71" customWidth="1"/>
    <col min="6406" max="6650" width="6.75" style="71"/>
    <col min="6651" max="6651" width="46.6333333333333" style="71" customWidth="1"/>
    <col min="6652" max="6653" width="22.3833333333333" style="71" customWidth="1"/>
    <col min="6654" max="6654" width="24.75" style="71" customWidth="1"/>
    <col min="6655" max="6657" width="9" style="71" customWidth="1"/>
    <col min="6658" max="6658" width="5.63333333333333" style="71" customWidth="1"/>
    <col min="6659" max="6659" width="0.75" style="71" customWidth="1"/>
    <col min="6660" max="6660" width="10.1333333333333" style="71" customWidth="1"/>
    <col min="6661" max="6661" width="5.88333333333333" style="71" customWidth="1"/>
    <col min="6662" max="6906" width="6.75" style="71"/>
    <col min="6907" max="6907" width="46.6333333333333" style="71" customWidth="1"/>
    <col min="6908" max="6909" width="22.3833333333333" style="71" customWidth="1"/>
    <col min="6910" max="6910" width="24.75" style="71" customWidth="1"/>
    <col min="6911" max="6913" width="9" style="71" customWidth="1"/>
    <col min="6914" max="6914" width="5.63333333333333" style="71" customWidth="1"/>
    <col min="6915" max="6915" width="0.75" style="71" customWidth="1"/>
    <col min="6916" max="6916" width="10.1333333333333" style="71" customWidth="1"/>
    <col min="6917" max="6917" width="5.88333333333333" style="71" customWidth="1"/>
    <col min="6918" max="7162" width="6.75" style="71"/>
    <col min="7163" max="7163" width="46.6333333333333" style="71" customWidth="1"/>
    <col min="7164" max="7165" width="22.3833333333333" style="71" customWidth="1"/>
    <col min="7166" max="7166" width="24.75" style="71" customWidth="1"/>
    <col min="7167" max="7169" width="9" style="71" customWidth="1"/>
    <col min="7170" max="7170" width="5.63333333333333" style="71" customWidth="1"/>
    <col min="7171" max="7171" width="0.75" style="71" customWidth="1"/>
    <col min="7172" max="7172" width="10.1333333333333" style="71" customWidth="1"/>
    <col min="7173" max="7173" width="5.88333333333333" style="71" customWidth="1"/>
    <col min="7174" max="7418" width="6.75" style="71"/>
    <col min="7419" max="7419" width="46.6333333333333" style="71" customWidth="1"/>
    <col min="7420" max="7421" width="22.3833333333333" style="71" customWidth="1"/>
    <col min="7422" max="7422" width="24.75" style="71" customWidth="1"/>
    <col min="7423" max="7425" width="9" style="71" customWidth="1"/>
    <col min="7426" max="7426" width="5.63333333333333" style="71" customWidth="1"/>
    <col min="7427" max="7427" width="0.75" style="71" customWidth="1"/>
    <col min="7428" max="7428" width="10.1333333333333" style="71" customWidth="1"/>
    <col min="7429" max="7429" width="5.88333333333333" style="71" customWidth="1"/>
    <col min="7430" max="7674" width="6.75" style="71"/>
    <col min="7675" max="7675" width="46.6333333333333" style="71" customWidth="1"/>
    <col min="7676" max="7677" width="22.3833333333333" style="71" customWidth="1"/>
    <col min="7678" max="7678" width="24.75" style="71" customWidth="1"/>
    <col min="7679" max="7681" width="9" style="71" customWidth="1"/>
    <col min="7682" max="7682" width="5.63333333333333" style="71" customWidth="1"/>
    <col min="7683" max="7683" width="0.75" style="71" customWidth="1"/>
    <col min="7684" max="7684" width="10.1333333333333" style="71" customWidth="1"/>
    <col min="7685" max="7685" width="5.88333333333333" style="71" customWidth="1"/>
    <col min="7686" max="7930" width="6.75" style="71"/>
    <col min="7931" max="7931" width="46.6333333333333" style="71" customWidth="1"/>
    <col min="7932" max="7933" width="22.3833333333333" style="71" customWidth="1"/>
    <col min="7934" max="7934" width="24.75" style="71" customWidth="1"/>
    <col min="7935" max="7937" width="9" style="71" customWidth="1"/>
    <col min="7938" max="7938" width="5.63333333333333" style="71" customWidth="1"/>
    <col min="7939" max="7939" width="0.75" style="71" customWidth="1"/>
    <col min="7940" max="7940" width="10.1333333333333" style="71" customWidth="1"/>
    <col min="7941" max="7941" width="5.88333333333333" style="71" customWidth="1"/>
    <col min="7942" max="8186" width="6.75" style="71"/>
    <col min="8187" max="8187" width="46.6333333333333" style="71" customWidth="1"/>
    <col min="8188" max="8189" width="22.3833333333333" style="71" customWidth="1"/>
    <col min="8190" max="8190" width="24.75" style="71" customWidth="1"/>
    <col min="8191" max="8193" width="9" style="71" customWidth="1"/>
    <col min="8194" max="8194" width="5.63333333333333" style="71" customWidth="1"/>
    <col min="8195" max="8195" width="0.75" style="71" customWidth="1"/>
    <col min="8196" max="8196" width="10.1333333333333" style="71" customWidth="1"/>
    <col min="8197" max="8197" width="5.88333333333333" style="71" customWidth="1"/>
    <col min="8198" max="8442" width="6.75" style="71"/>
    <col min="8443" max="8443" width="46.6333333333333" style="71" customWidth="1"/>
    <col min="8444" max="8445" width="22.3833333333333" style="71" customWidth="1"/>
    <col min="8446" max="8446" width="24.75" style="71" customWidth="1"/>
    <col min="8447" max="8449" width="9" style="71" customWidth="1"/>
    <col min="8450" max="8450" width="5.63333333333333" style="71" customWidth="1"/>
    <col min="8451" max="8451" width="0.75" style="71" customWidth="1"/>
    <col min="8452" max="8452" width="10.1333333333333" style="71" customWidth="1"/>
    <col min="8453" max="8453" width="5.88333333333333" style="71" customWidth="1"/>
    <col min="8454" max="8698" width="6.75" style="71"/>
    <col min="8699" max="8699" width="46.6333333333333" style="71" customWidth="1"/>
    <col min="8700" max="8701" width="22.3833333333333" style="71" customWidth="1"/>
    <col min="8702" max="8702" width="24.75" style="71" customWidth="1"/>
    <col min="8703" max="8705" width="9" style="71" customWidth="1"/>
    <col min="8706" max="8706" width="5.63333333333333" style="71" customWidth="1"/>
    <col min="8707" max="8707" width="0.75" style="71" customWidth="1"/>
    <col min="8708" max="8708" width="10.1333333333333" style="71" customWidth="1"/>
    <col min="8709" max="8709" width="5.88333333333333" style="71" customWidth="1"/>
    <col min="8710" max="8954" width="6.75" style="71"/>
    <col min="8955" max="8955" width="46.6333333333333" style="71" customWidth="1"/>
    <col min="8956" max="8957" width="22.3833333333333" style="71" customWidth="1"/>
    <col min="8958" max="8958" width="24.75" style="71" customWidth="1"/>
    <col min="8959" max="8961" width="9" style="71" customWidth="1"/>
    <col min="8962" max="8962" width="5.63333333333333" style="71" customWidth="1"/>
    <col min="8963" max="8963" width="0.75" style="71" customWidth="1"/>
    <col min="8964" max="8964" width="10.1333333333333" style="71" customWidth="1"/>
    <col min="8965" max="8965" width="5.88333333333333" style="71" customWidth="1"/>
    <col min="8966" max="9210" width="6.75" style="71"/>
    <col min="9211" max="9211" width="46.6333333333333" style="71" customWidth="1"/>
    <col min="9212" max="9213" width="22.3833333333333" style="71" customWidth="1"/>
    <col min="9214" max="9214" width="24.75" style="71" customWidth="1"/>
    <col min="9215" max="9217" width="9" style="71" customWidth="1"/>
    <col min="9218" max="9218" width="5.63333333333333" style="71" customWidth="1"/>
    <col min="9219" max="9219" width="0.75" style="71" customWidth="1"/>
    <col min="9220" max="9220" width="10.1333333333333" style="71" customWidth="1"/>
    <col min="9221" max="9221" width="5.88333333333333" style="71" customWidth="1"/>
    <col min="9222" max="9466" width="6.75" style="71"/>
    <col min="9467" max="9467" width="46.6333333333333" style="71" customWidth="1"/>
    <col min="9468" max="9469" width="22.3833333333333" style="71" customWidth="1"/>
    <col min="9470" max="9470" width="24.75" style="71" customWidth="1"/>
    <col min="9471" max="9473" width="9" style="71" customWidth="1"/>
    <col min="9474" max="9474" width="5.63333333333333" style="71" customWidth="1"/>
    <col min="9475" max="9475" width="0.75" style="71" customWidth="1"/>
    <col min="9476" max="9476" width="10.1333333333333" style="71" customWidth="1"/>
    <col min="9477" max="9477" width="5.88333333333333" style="71" customWidth="1"/>
    <col min="9478" max="9722" width="6.75" style="71"/>
    <col min="9723" max="9723" width="46.6333333333333" style="71" customWidth="1"/>
    <col min="9724" max="9725" width="22.3833333333333" style="71" customWidth="1"/>
    <col min="9726" max="9726" width="24.75" style="71" customWidth="1"/>
    <col min="9727" max="9729" width="9" style="71" customWidth="1"/>
    <col min="9730" max="9730" width="5.63333333333333" style="71" customWidth="1"/>
    <col min="9731" max="9731" width="0.75" style="71" customWidth="1"/>
    <col min="9732" max="9732" width="10.1333333333333" style="71" customWidth="1"/>
    <col min="9733" max="9733" width="5.88333333333333" style="71" customWidth="1"/>
    <col min="9734" max="9978" width="6.75" style="71"/>
    <col min="9979" max="9979" width="46.6333333333333" style="71" customWidth="1"/>
    <col min="9980" max="9981" width="22.3833333333333" style="71" customWidth="1"/>
    <col min="9982" max="9982" width="24.75" style="71" customWidth="1"/>
    <col min="9983" max="9985" width="9" style="71" customWidth="1"/>
    <col min="9986" max="9986" width="5.63333333333333" style="71" customWidth="1"/>
    <col min="9987" max="9987" width="0.75" style="71" customWidth="1"/>
    <col min="9988" max="9988" width="10.1333333333333" style="71" customWidth="1"/>
    <col min="9989" max="9989" width="5.88333333333333" style="71" customWidth="1"/>
    <col min="9990" max="10234" width="6.75" style="71"/>
    <col min="10235" max="10235" width="46.6333333333333" style="71" customWidth="1"/>
    <col min="10236" max="10237" width="22.3833333333333" style="71" customWidth="1"/>
    <col min="10238" max="10238" width="24.75" style="71" customWidth="1"/>
    <col min="10239" max="10241" width="9" style="71" customWidth="1"/>
    <col min="10242" max="10242" width="5.63333333333333" style="71" customWidth="1"/>
    <col min="10243" max="10243" width="0.75" style="71" customWidth="1"/>
    <col min="10244" max="10244" width="10.1333333333333" style="71" customWidth="1"/>
    <col min="10245" max="10245" width="5.88333333333333" style="71" customWidth="1"/>
    <col min="10246" max="10490" width="6.75" style="71"/>
    <col min="10491" max="10491" width="46.6333333333333" style="71" customWidth="1"/>
    <col min="10492" max="10493" width="22.3833333333333" style="71" customWidth="1"/>
    <col min="10494" max="10494" width="24.75" style="71" customWidth="1"/>
    <col min="10495" max="10497" width="9" style="71" customWidth="1"/>
    <col min="10498" max="10498" width="5.63333333333333" style="71" customWidth="1"/>
    <col min="10499" max="10499" width="0.75" style="71" customWidth="1"/>
    <col min="10500" max="10500" width="10.1333333333333" style="71" customWidth="1"/>
    <col min="10501" max="10501" width="5.88333333333333" style="71" customWidth="1"/>
    <col min="10502" max="10746" width="6.75" style="71"/>
    <col min="10747" max="10747" width="46.6333333333333" style="71" customWidth="1"/>
    <col min="10748" max="10749" width="22.3833333333333" style="71" customWidth="1"/>
    <col min="10750" max="10750" width="24.75" style="71" customWidth="1"/>
    <col min="10751" max="10753" width="9" style="71" customWidth="1"/>
    <col min="10754" max="10754" width="5.63333333333333" style="71" customWidth="1"/>
    <col min="10755" max="10755" width="0.75" style="71" customWidth="1"/>
    <col min="10756" max="10756" width="10.1333333333333" style="71" customWidth="1"/>
    <col min="10757" max="10757" width="5.88333333333333" style="71" customWidth="1"/>
    <col min="10758" max="11002" width="6.75" style="71"/>
    <col min="11003" max="11003" width="46.6333333333333" style="71" customWidth="1"/>
    <col min="11004" max="11005" width="22.3833333333333" style="71" customWidth="1"/>
    <col min="11006" max="11006" width="24.75" style="71" customWidth="1"/>
    <col min="11007" max="11009" width="9" style="71" customWidth="1"/>
    <col min="11010" max="11010" width="5.63333333333333" style="71" customWidth="1"/>
    <col min="11011" max="11011" width="0.75" style="71" customWidth="1"/>
    <col min="11012" max="11012" width="10.1333333333333" style="71" customWidth="1"/>
    <col min="11013" max="11013" width="5.88333333333333" style="71" customWidth="1"/>
    <col min="11014" max="11258" width="6.75" style="71"/>
    <col min="11259" max="11259" width="46.6333333333333" style="71" customWidth="1"/>
    <col min="11260" max="11261" width="22.3833333333333" style="71" customWidth="1"/>
    <col min="11262" max="11262" width="24.75" style="71" customWidth="1"/>
    <col min="11263" max="11265" width="9" style="71" customWidth="1"/>
    <col min="11266" max="11266" width="5.63333333333333" style="71" customWidth="1"/>
    <col min="11267" max="11267" width="0.75" style="71" customWidth="1"/>
    <col min="11268" max="11268" width="10.1333333333333" style="71" customWidth="1"/>
    <col min="11269" max="11269" width="5.88333333333333" style="71" customWidth="1"/>
    <col min="11270" max="11514" width="6.75" style="71"/>
    <col min="11515" max="11515" width="46.6333333333333" style="71" customWidth="1"/>
    <col min="11516" max="11517" width="22.3833333333333" style="71" customWidth="1"/>
    <col min="11518" max="11518" width="24.75" style="71" customWidth="1"/>
    <col min="11519" max="11521" width="9" style="71" customWidth="1"/>
    <col min="11522" max="11522" width="5.63333333333333" style="71" customWidth="1"/>
    <col min="11523" max="11523" width="0.75" style="71" customWidth="1"/>
    <col min="11524" max="11524" width="10.1333333333333" style="71" customWidth="1"/>
    <col min="11525" max="11525" width="5.88333333333333" style="71" customWidth="1"/>
    <col min="11526" max="11770" width="6.75" style="71"/>
    <col min="11771" max="11771" width="46.6333333333333" style="71" customWidth="1"/>
    <col min="11772" max="11773" width="22.3833333333333" style="71" customWidth="1"/>
    <col min="11774" max="11774" width="24.75" style="71" customWidth="1"/>
    <col min="11775" max="11777" width="9" style="71" customWidth="1"/>
    <col min="11778" max="11778" width="5.63333333333333" style="71" customWidth="1"/>
    <col min="11779" max="11779" width="0.75" style="71" customWidth="1"/>
    <col min="11780" max="11780" width="10.1333333333333" style="71" customWidth="1"/>
    <col min="11781" max="11781" width="5.88333333333333" style="71" customWidth="1"/>
    <col min="11782" max="12026" width="6.75" style="71"/>
    <col min="12027" max="12027" width="46.6333333333333" style="71" customWidth="1"/>
    <col min="12028" max="12029" width="22.3833333333333" style="71" customWidth="1"/>
    <col min="12030" max="12030" width="24.75" style="71" customWidth="1"/>
    <col min="12031" max="12033" width="9" style="71" customWidth="1"/>
    <col min="12034" max="12034" width="5.63333333333333" style="71" customWidth="1"/>
    <col min="12035" max="12035" width="0.75" style="71" customWidth="1"/>
    <col min="12036" max="12036" width="10.1333333333333" style="71" customWidth="1"/>
    <col min="12037" max="12037" width="5.88333333333333" style="71" customWidth="1"/>
    <col min="12038" max="12282" width="6.75" style="71"/>
    <col min="12283" max="12283" width="46.6333333333333" style="71" customWidth="1"/>
    <col min="12284" max="12285" width="22.3833333333333" style="71" customWidth="1"/>
    <col min="12286" max="12286" width="24.75" style="71" customWidth="1"/>
    <col min="12287" max="12289" width="9" style="71" customWidth="1"/>
    <col min="12290" max="12290" width="5.63333333333333" style="71" customWidth="1"/>
    <col min="12291" max="12291" width="0.75" style="71" customWidth="1"/>
    <col min="12292" max="12292" width="10.1333333333333" style="71" customWidth="1"/>
    <col min="12293" max="12293" width="5.88333333333333" style="71" customWidth="1"/>
    <col min="12294" max="12538" width="6.75" style="71"/>
    <col min="12539" max="12539" width="46.6333333333333" style="71" customWidth="1"/>
    <col min="12540" max="12541" width="22.3833333333333" style="71" customWidth="1"/>
    <col min="12542" max="12542" width="24.75" style="71" customWidth="1"/>
    <col min="12543" max="12545" width="9" style="71" customWidth="1"/>
    <col min="12546" max="12546" width="5.63333333333333" style="71" customWidth="1"/>
    <col min="12547" max="12547" width="0.75" style="71" customWidth="1"/>
    <col min="12548" max="12548" width="10.1333333333333" style="71" customWidth="1"/>
    <col min="12549" max="12549" width="5.88333333333333" style="71" customWidth="1"/>
    <col min="12550" max="12794" width="6.75" style="71"/>
    <col min="12795" max="12795" width="46.6333333333333" style="71" customWidth="1"/>
    <col min="12796" max="12797" width="22.3833333333333" style="71" customWidth="1"/>
    <col min="12798" max="12798" width="24.75" style="71" customWidth="1"/>
    <col min="12799" max="12801" width="9" style="71" customWidth="1"/>
    <col min="12802" max="12802" width="5.63333333333333" style="71" customWidth="1"/>
    <col min="12803" max="12803" width="0.75" style="71" customWidth="1"/>
    <col min="12804" max="12804" width="10.1333333333333" style="71" customWidth="1"/>
    <col min="12805" max="12805" width="5.88333333333333" style="71" customWidth="1"/>
    <col min="12806" max="13050" width="6.75" style="71"/>
    <col min="13051" max="13051" width="46.6333333333333" style="71" customWidth="1"/>
    <col min="13052" max="13053" width="22.3833333333333" style="71" customWidth="1"/>
    <col min="13054" max="13054" width="24.75" style="71" customWidth="1"/>
    <col min="13055" max="13057" width="9" style="71" customWidth="1"/>
    <col min="13058" max="13058" width="5.63333333333333" style="71" customWidth="1"/>
    <col min="13059" max="13059" width="0.75" style="71" customWidth="1"/>
    <col min="13060" max="13060" width="10.1333333333333" style="71" customWidth="1"/>
    <col min="13061" max="13061" width="5.88333333333333" style="71" customWidth="1"/>
    <col min="13062" max="13306" width="6.75" style="71"/>
    <col min="13307" max="13307" width="46.6333333333333" style="71" customWidth="1"/>
    <col min="13308" max="13309" width="22.3833333333333" style="71" customWidth="1"/>
    <col min="13310" max="13310" width="24.75" style="71" customWidth="1"/>
    <col min="13311" max="13313" width="9" style="71" customWidth="1"/>
    <col min="13314" max="13314" width="5.63333333333333" style="71" customWidth="1"/>
    <col min="13315" max="13315" width="0.75" style="71" customWidth="1"/>
    <col min="13316" max="13316" width="10.1333333333333" style="71" customWidth="1"/>
    <col min="13317" max="13317" width="5.88333333333333" style="71" customWidth="1"/>
    <col min="13318" max="13562" width="6.75" style="71"/>
    <col min="13563" max="13563" width="46.6333333333333" style="71" customWidth="1"/>
    <col min="13564" max="13565" width="22.3833333333333" style="71" customWidth="1"/>
    <col min="13566" max="13566" width="24.75" style="71" customWidth="1"/>
    <col min="13567" max="13569" width="9" style="71" customWidth="1"/>
    <col min="13570" max="13570" width="5.63333333333333" style="71" customWidth="1"/>
    <col min="13571" max="13571" width="0.75" style="71" customWidth="1"/>
    <col min="13572" max="13572" width="10.1333333333333" style="71" customWidth="1"/>
    <col min="13573" max="13573" width="5.88333333333333" style="71" customWidth="1"/>
    <col min="13574" max="13818" width="6.75" style="71"/>
    <col min="13819" max="13819" width="46.6333333333333" style="71" customWidth="1"/>
    <col min="13820" max="13821" width="22.3833333333333" style="71" customWidth="1"/>
    <col min="13822" max="13822" width="24.75" style="71" customWidth="1"/>
    <col min="13823" max="13825" width="9" style="71" customWidth="1"/>
    <col min="13826" max="13826" width="5.63333333333333" style="71" customWidth="1"/>
    <col min="13827" max="13827" width="0.75" style="71" customWidth="1"/>
    <col min="13828" max="13828" width="10.1333333333333" style="71" customWidth="1"/>
    <col min="13829" max="13829" width="5.88333333333333" style="71" customWidth="1"/>
    <col min="13830" max="14074" width="6.75" style="71"/>
    <col min="14075" max="14075" width="46.6333333333333" style="71" customWidth="1"/>
    <col min="14076" max="14077" width="22.3833333333333" style="71" customWidth="1"/>
    <col min="14078" max="14078" width="24.75" style="71" customWidth="1"/>
    <col min="14079" max="14081" width="9" style="71" customWidth="1"/>
    <col min="14082" max="14082" width="5.63333333333333" style="71" customWidth="1"/>
    <col min="14083" max="14083" width="0.75" style="71" customWidth="1"/>
    <col min="14084" max="14084" width="10.1333333333333" style="71" customWidth="1"/>
    <col min="14085" max="14085" width="5.88333333333333" style="71" customWidth="1"/>
    <col min="14086" max="14330" width="6.75" style="71"/>
    <col min="14331" max="14331" width="46.6333333333333" style="71" customWidth="1"/>
    <col min="14332" max="14333" width="22.3833333333333" style="71" customWidth="1"/>
    <col min="14334" max="14334" width="24.75" style="71" customWidth="1"/>
    <col min="14335" max="14337" width="9" style="71" customWidth="1"/>
    <col min="14338" max="14338" width="5.63333333333333" style="71" customWidth="1"/>
    <col min="14339" max="14339" width="0.75" style="71" customWidth="1"/>
    <col min="14340" max="14340" width="10.1333333333333" style="71" customWidth="1"/>
    <col min="14341" max="14341" width="5.88333333333333" style="71" customWidth="1"/>
    <col min="14342" max="14586" width="6.75" style="71"/>
    <col min="14587" max="14587" width="46.6333333333333" style="71" customWidth="1"/>
    <col min="14588" max="14589" width="22.3833333333333" style="71" customWidth="1"/>
    <col min="14590" max="14590" width="24.75" style="71" customWidth="1"/>
    <col min="14591" max="14593" width="9" style="71" customWidth="1"/>
    <col min="14594" max="14594" width="5.63333333333333" style="71" customWidth="1"/>
    <col min="14595" max="14595" width="0.75" style="71" customWidth="1"/>
    <col min="14596" max="14596" width="10.1333333333333" style="71" customWidth="1"/>
    <col min="14597" max="14597" width="5.88333333333333" style="71" customWidth="1"/>
    <col min="14598" max="14842" width="6.75" style="71"/>
    <col min="14843" max="14843" width="46.6333333333333" style="71" customWidth="1"/>
    <col min="14844" max="14845" width="22.3833333333333" style="71" customWidth="1"/>
    <col min="14846" max="14846" width="24.75" style="71" customWidth="1"/>
    <col min="14847" max="14849" width="9" style="71" customWidth="1"/>
    <col min="14850" max="14850" width="5.63333333333333" style="71" customWidth="1"/>
    <col min="14851" max="14851" width="0.75" style="71" customWidth="1"/>
    <col min="14852" max="14852" width="10.1333333333333" style="71" customWidth="1"/>
    <col min="14853" max="14853" width="5.88333333333333" style="71" customWidth="1"/>
    <col min="14854" max="15098" width="6.75" style="71"/>
    <col min="15099" max="15099" width="46.6333333333333" style="71" customWidth="1"/>
    <col min="15100" max="15101" width="22.3833333333333" style="71" customWidth="1"/>
    <col min="15102" max="15102" width="24.75" style="71" customWidth="1"/>
    <col min="15103" max="15105" width="9" style="71" customWidth="1"/>
    <col min="15106" max="15106" width="5.63333333333333" style="71" customWidth="1"/>
    <col min="15107" max="15107" width="0.75" style="71" customWidth="1"/>
    <col min="15108" max="15108" width="10.1333333333333" style="71" customWidth="1"/>
    <col min="15109" max="15109" width="5.88333333333333" style="71" customWidth="1"/>
    <col min="15110" max="15354" width="6.75" style="71"/>
    <col min="15355" max="15355" width="46.6333333333333" style="71" customWidth="1"/>
    <col min="15356" max="15357" width="22.3833333333333" style="71" customWidth="1"/>
    <col min="15358" max="15358" width="24.75" style="71" customWidth="1"/>
    <col min="15359" max="15361" width="9" style="71" customWidth="1"/>
    <col min="15362" max="15362" width="5.63333333333333" style="71" customWidth="1"/>
    <col min="15363" max="15363" width="0.75" style="71" customWidth="1"/>
    <col min="15364" max="15364" width="10.1333333333333" style="71" customWidth="1"/>
    <col min="15365" max="15365" width="5.88333333333333" style="71" customWidth="1"/>
    <col min="15366" max="15610" width="6.75" style="71"/>
    <col min="15611" max="15611" width="46.6333333333333" style="71" customWidth="1"/>
    <col min="15612" max="15613" width="22.3833333333333" style="71" customWidth="1"/>
    <col min="15614" max="15614" width="24.75" style="71" customWidth="1"/>
    <col min="15615" max="15617" width="9" style="71" customWidth="1"/>
    <col min="15618" max="15618" width="5.63333333333333" style="71" customWidth="1"/>
    <col min="15619" max="15619" width="0.75" style="71" customWidth="1"/>
    <col min="15620" max="15620" width="10.1333333333333" style="71" customWidth="1"/>
    <col min="15621" max="15621" width="5.88333333333333" style="71" customWidth="1"/>
    <col min="15622" max="15866" width="6.75" style="71"/>
    <col min="15867" max="15867" width="46.6333333333333" style="71" customWidth="1"/>
    <col min="15868" max="15869" width="22.3833333333333" style="71" customWidth="1"/>
    <col min="15870" max="15870" width="24.75" style="71" customWidth="1"/>
    <col min="15871" max="15873" width="9" style="71" customWidth="1"/>
    <col min="15874" max="15874" width="5.63333333333333" style="71" customWidth="1"/>
    <col min="15875" max="15875" width="0.75" style="71" customWidth="1"/>
    <col min="15876" max="15876" width="10.1333333333333" style="71" customWidth="1"/>
    <col min="15877" max="15877" width="5.88333333333333" style="71" customWidth="1"/>
    <col min="15878" max="16122" width="6.75" style="71"/>
    <col min="16123" max="16123" width="46.6333333333333" style="71" customWidth="1"/>
    <col min="16124" max="16125" width="22.3833333333333" style="71" customWidth="1"/>
    <col min="16126" max="16126" width="24.75" style="71" customWidth="1"/>
    <col min="16127" max="16129" width="9" style="71" customWidth="1"/>
    <col min="16130" max="16130" width="5.63333333333333" style="71" customWidth="1"/>
    <col min="16131" max="16131" width="0.75" style="71" customWidth="1"/>
    <col min="16132" max="16132" width="10.1333333333333" style="71" customWidth="1"/>
    <col min="16133" max="16133" width="5.88333333333333" style="71" customWidth="1"/>
    <col min="16134" max="16384" width="6.75" style="71"/>
  </cols>
  <sheetData>
    <row r="1" ht="19.5" customHeight="1" spans="1:4">
      <c r="A1" s="113" t="s">
        <v>1542</v>
      </c>
      <c r="B1" s="113"/>
      <c r="C1" s="113"/>
      <c r="D1" s="113"/>
    </row>
    <row r="2" ht="33" customHeight="1" spans="1:248">
      <c r="A2" s="114" t="s">
        <v>1554</v>
      </c>
      <c r="B2" s="114"/>
      <c r="C2" s="114"/>
      <c r="D2" s="114"/>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115"/>
      <c r="CO2" s="115"/>
      <c r="CP2" s="115"/>
      <c r="CQ2" s="115"/>
      <c r="CR2" s="115"/>
      <c r="CS2" s="115"/>
      <c r="CT2" s="115"/>
      <c r="CU2" s="115"/>
      <c r="CV2" s="115"/>
      <c r="CW2" s="115"/>
      <c r="CX2" s="115"/>
      <c r="CY2" s="115"/>
      <c r="CZ2" s="115"/>
      <c r="DA2" s="115"/>
      <c r="DB2" s="115"/>
      <c r="DC2" s="115"/>
      <c r="DD2" s="115"/>
      <c r="DE2" s="115"/>
      <c r="DF2" s="115"/>
      <c r="DG2" s="115"/>
      <c r="DH2" s="115"/>
      <c r="DI2" s="115"/>
      <c r="DJ2" s="115"/>
      <c r="DK2" s="115"/>
      <c r="DL2" s="115"/>
      <c r="DM2" s="115"/>
      <c r="DN2" s="115"/>
      <c r="DO2" s="115"/>
      <c r="DP2" s="115"/>
      <c r="DQ2" s="115"/>
      <c r="DR2" s="115"/>
      <c r="DS2" s="115"/>
      <c r="DT2" s="115"/>
      <c r="DU2" s="115"/>
      <c r="DV2" s="115"/>
      <c r="DW2" s="115"/>
      <c r="DX2" s="115"/>
      <c r="DY2" s="115"/>
      <c r="DZ2" s="115"/>
      <c r="EA2" s="115"/>
      <c r="EB2" s="115"/>
      <c r="EC2" s="115"/>
      <c r="ED2" s="115"/>
      <c r="EE2" s="115"/>
      <c r="EF2" s="115"/>
      <c r="EG2" s="115"/>
      <c r="EH2" s="115"/>
      <c r="EI2" s="115"/>
      <c r="EJ2" s="115"/>
      <c r="EK2" s="115"/>
      <c r="EL2" s="115"/>
      <c r="EM2" s="115"/>
      <c r="EN2" s="115"/>
      <c r="EO2" s="115"/>
      <c r="EP2" s="115"/>
      <c r="EQ2" s="115"/>
      <c r="ER2" s="115"/>
      <c r="ES2" s="115"/>
      <c r="ET2" s="115"/>
      <c r="EU2" s="115"/>
      <c r="EV2" s="115"/>
      <c r="EW2" s="115"/>
      <c r="EX2" s="115"/>
      <c r="EY2" s="115"/>
      <c r="EZ2" s="115"/>
      <c r="FA2" s="115"/>
      <c r="FB2" s="115"/>
      <c r="FC2" s="115"/>
      <c r="FD2" s="115"/>
      <c r="FE2" s="115"/>
      <c r="FF2" s="115"/>
      <c r="FG2" s="115"/>
      <c r="FH2" s="115"/>
      <c r="FI2" s="115"/>
      <c r="FJ2" s="115"/>
      <c r="FK2" s="115"/>
      <c r="FL2" s="115"/>
      <c r="FM2" s="115"/>
      <c r="FN2" s="115"/>
      <c r="FO2" s="115"/>
      <c r="FP2" s="115"/>
      <c r="FQ2" s="115"/>
      <c r="FR2" s="115"/>
      <c r="FS2" s="115"/>
      <c r="FT2" s="115"/>
      <c r="FU2" s="115"/>
      <c r="FV2" s="115"/>
      <c r="FW2" s="115"/>
      <c r="FX2" s="115"/>
      <c r="FY2" s="115"/>
      <c r="FZ2" s="115"/>
      <c r="GA2" s="115"/>
      <c r="GB2" s="115"/>
      <c r="GC2" s="115"/>
      <c r="GD2" s="115"/>
      <c r="GE2" s="115"/>
      <c r="GF2" s="115"/>
      <c r="GG2" s="115"/>
      <c r="GH2" s="115"/>
      <c r="GI2" s="115"/>
      <c r="GJ2" s="115"/>
      <c r="GK2" s="115"/>
      <c r="GL2" s="115"/>
      <c r="GM2" s="115"/>
      <c r="GN2" s="115"/>
      <c r="GO2" s="115"/>
      <c r="GP2" s="115"/>
      <c r="GQ2" s="115"/>
      <c r="GR2" s="115"/>
      <c r="GS2" s="115"/>
      <c r="GT2" s="115"/>
      <c r="GU2" s="115"/>
      <c r="GV2" s="115"/>
      <c r="GW2" s="115"/>
      <c r="GX2" s="115"/>
      <c r="GY2" s="115"/>
      <c r="GZ2" s="115"/>
      <c r="HA2" s="115"/>
      <c r="HB2" s="115"/>
      <c r="HC2" s="115"/>
      <c r="HD2" s="115"/>
      <c r="HE2" s="115"/>
      <c r="HF2" s="115"/>
      <c r="HG2" s="115"/>
      <c r="HH2" s="115"/>
      <c r="HI2" s="115"/>
      <c r="HJ2" s="115"/>
      <c r="HK2" s="115"/>
      <c r="HL2" s="115"/>
      <c r="HM2" s="115"/>
      <c r="HN2" s="115"/>
      <c r="HO2" s="115"/>
      <c r="HP2" s="115"/>
      <c r="HQ2" s="115"/>
      <c r="HR2" s="115"/>
      <c r="HS2" s="115"/>
      <c r="HT2" s="115"/>
      <c r="HU2" s="115"/>
      <c r="HV2" s="115"/>
      <c r="HW2" s="115"/>
      <c r="HX2" s="115"/>
      <c r="HY2" s="115"/>
      <c r="HZ2" s="115"/>
      <c r="IA2" s="115"/>
      <c r="IB2" s="115"/>
      <c r="IC2" s="115"/>
      <c r="ID2" s="115"/>
      <c r="IE2" s="115"/>
      <c r="IF2" s="115"/>
      <c r="IG2" s="115"/>
      <c r="IH2" s="115"/>
      <c r="II2" s="115"/>
      <c r="IJ2" s="115"/>
      <c r="IK2" s="115"/>
      <c r="IL2" s="115"/>
      <c r="IM2" s="115"/>
      <c r="IN2" s="115"/>
    </row>
    <row r="3" ht="19.5" customHeight="1" spans="1:248">
      <c r="A3" s="116"/>
      <c r="B3" s="117"/>
      <c r="C3" s="117"/>
      <c r="D3" s="118" t="s">
        <v>2</v>
      </c>
      <c r="E3" s="119"/>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9"/>
      <c r="CW3" s="119"/>
      <c r="CX3" s="119"/>
      <c r="CY3" s="119"/>
      <c r="CZ3" s="119"/>
      <c r="DA3" s="119"/>
      <c r="DB3" s="119"/>
      <c r="DC3" s="119"/>
      <c r="DD3" s="119"/>
      <c r="DE3" s="119"/>
      <c r="DF3" s="119"/>
      <c r="DG3" s="119"/>
      <c r="DH3" s="119"/>
      <c r="DI3" s="119"/>
      <c r="DJ3" s="119"/>
      <c r="DK3" s="119"/>
      <c r="DL3" s="119"/>
      <c r="DM3" s="119"/>
      <c r="DN3" s="119"/>
      <c r="DO3" s="119"/>
      <c r="DP3" s="119"/>
      <c r="DQ3" s="119"/>
      <c r="DR3" s="119"/>
      <c r="DS3" s="119"/>
      <c r="DT3" s="119"/>
      <c r="DU3" s="119"/>
      <c r="DV3" s="119"/>
      <c r="DW3" s="119"/>
      <c r="DX3" s="119"/>
      <c r="DY3" s="119"/>
      <c r="DZ3" s="119"/>
      <c r="EA3" s="119"/>
      <c r="EB3" s="119"/>
      <c r="EC3" s="119"/>
      <c r="ED3" s="119"/>
      <c r="EE3" s="119"/>
      <c r="EF3" s="119"/>
      <c r="EG3" s="119"/>
      <c r="EH3" s="119"/>
      <c r="EI3" s="119"/>
      <c r="EJ3" s="119"/>
      <c r="EK3" s="119"/>
      <c r="EL3" s="119"/>
      <c r="EM3" s="119"/>
      <c r="EN3" s="119"/>
      <c r="EO3" s="119"/>
      <c r="EP3" s="119"/>
      <c r="EQ3" s="119"/>
      <c r="ER3" s="119"/>
      <c r="ES3" s="119"/>
      <c r="ET3" s="119"/>
      <c r="EU3" s="119"/>
      <c r="EV3" s="119"/>
      <c r="EW3" s="119"/>
      <c r="EX3" s="119"/>
      <c r="EY3" s="119"/>
      <c r="EZ3" s="119"/>
      <c r="FA3" s="119"/>
      <c r="FB3" s="119"/>
      <c r="FC3" s="119"/>
      <c r="FD3" s="119"/>
      <c r="FE3" s="119"/>
      <c r="FF3" s="119"/>
      <c r="FG3" s="119"/>
      <c r="FH3" s="119"/>
      <c r="FI3" s="119"/>
      <c r="FJ3" s="119"/>
      <c r="FK3" s="119"/>
      <c r="FL3" s="119"/>
      <c r="FM3" s="119"/>
      <c r="FN3" s="119"/>
      <c r="FO3" s="119"/>
      <c r="FP3" s="119"/>
      <c r="FQ3" s="119"/>
      <c r="FR3" s="119"/>
      <c r="FS3" s="119"/>
      <c r="FT3" s="119"/>
      <c r="FU3" s="119"/>
      <c r="FV3" s="119"/>
      <c r="FW3" s="119"/>
      <c r="FX3" s="119"/>
      <c r="FY3" s="119"/>
      <c r="FZ3" s="119"/>
      <c r="GA3" s="119"/>
      <c r="GB3" s="119"/>
      <c r="GC3" s="119"/>
      <c r="GD3" s="119"/>
      <c r="GE3" s="119"/>
      <c r="GF3" s="119"/>
      <c r="GG3" s="119"/>
      <c r="GH3" s="119"/>
      <c r="GI3" s="119"/>
      <c r="GJ3" s="119"/>
      <c r="GK3" s="119"/>
      <c r="GL3" s="119"/>
      <c r="GM3" s="119"/>
      <c r="GN3" s="119"/>
      <c r="GO3" s="119"/>
      <c r="GP3" s="119"/>
      <c r="GQ3" s="119"/>
      <c r="GR3" s="119"/>
      <c r="GS3" s="119"/>
      <c r="GT3" s="119"/>
      <c r="GU3" s="119"/>
      <c r="GV3" s="119"/>
      <c r="GW3" s="119"/>
      <c r="GX3" s="119"/>
      <c r="GY3" s="119"/>
      <c r="GZ3" s="119"/>
      <c r="HA3" s="119"/>
      <c r="HB3" s="119"/>
      <c r="HC3" s="119"/>
      <c r="HD3" s="119"/>
      <c r="HE3" s="119"/>
      <c r="HF3" s="119"/>
      <c r="HG3" s="119"/>
      <c r="HH3" s="119"/>
      <c r="HI3" s="119"/>
      <c r="HJ3" s="119"/>
      <c r="HK3" s="119"/>
      <c r="HL3" s="119"/>
      <c r="HM3" s="119"/>
      <c r="HN3" s="119"/>
      <c r="HO3" s="119"/>
      <c r="HP3" s="119"/>
      <c r="HQ3" s="119"/>
      <c r="HR3" s="119"/>
      <c r="HS3" s="119"/>
      <c r="HT3" s="119"/>
      <c r="HU3" s="119"/>
      <c r="HV3" s="119"/>
      <c r="HW3" s="119"/>
      <c r="HX3" s="119"/>
      <c r="HY3" s="119"/>
      <c r="HZ3" s="119"/>
      <c r="IA3" s="119"/>
      <c r="IB3" s="119"/>
      <c r="IC3" s="119"/>
      <c r="ID3" s="119"/>
      <c r="IE3" s="119"/>
      <c r="IF3" s="119"/>
      <c r="IG3" s="119"/>
      <c r="IH3" s="119"/>
      <c r="II3" s="119"/>
      <c r="IJ3" s="119"/>
      <c r="IK3" s="119"/>
      <c r="IL3" s="119"/>
      <c r="IM3" s="119"/>
      <c r="IN3" s="119"/>
    </row>
    <row r="4" ht="36" customHeight="1" spans="1:248">
      <c r="A4" s="63" t="s">
        <v>1268</v>
      </c>
      <c r="B4" s="63" t="s">
        <v>50</v>
      </c>
      <c r="C4" s="63" t="s">
        <v>51</v>
      </c>
      <c r="D4" s="63" t="s">
        <v>52</v>
      </c>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20"/>
      <c r="AN4" s="119"/>
      <c r="AO4" s="119"/>
      <c r="AP4" s="119"/>
      <c r="AQ4" s="119"/>
      <c r="AR4" s="119"/>
      <c r="AS4" s="119"/>
      <c r="AT4" s="119"/>
      <c r="AU4" s="119"/>
      <c r="AV4" s="119"/>
      <c r="AW4" s="119"/>
      <c r="AX4" s="119"/>
      <c r="AY4" s="119"/>
      <c r="AZ4" s="119"/>
      <c r="BA4" s="119"/>
      <c r="BB4" s="119"/>
      <c r="BC4" s="119"/>
      <c r="BD4" s="119"/>
      <c r="BE4" s="119"/>
      <c r="BF4" s="119"/>
      <c r="BG4" s="119"/>
      <c r="BH4" s="119"/>
      <c r="BI4" s="119"/>
      <c r="BJ4" s="119"/>
      <c r="BK4" s="119"/>
      <c r="BL4" s="119"/>
      <c r="BM4" s="119"/>
      <c r="BN4" s="119"/>
      <c r="BO4" s="119"/>
      <c r="BP4" s="119"/>
      <c r="BQ4" s="119"/>
      <c r="BR4" s="119"/>
      <c r="BS4" s="119"/>
      <c r="BT4" s="119"/>
      <c r="BU4" s="119"/>
      <c r="BV4" s="119"/>
      <c r="BW4" s="119"/>
      <c r="BX4" s="119"/>
      <c r="BY4" s="119"/>
      <c r="BZ4" s="119"/>
      <c r="CA4" s="119"/>
      <c r="CB4" s="119"/>
      <c r="CC4" s="119"/>
      <c r="CD4" s="119"/>
      <c r="CE4" s="119"/>
      <c r="CF4" s="119"/>
      <c r="CG4" s="119"/>
      <c r="CH4" s="119"/>
      <c r="CI4" s="119"/>
      <c r="CJ4" s="119"/>
      <c r="CK4" s="119"/>
      <c r="CL4" s="119"/>
      <c r="CM4" s="119"/>
      <c r="CN4" s="119"/>
      <c r="CO4" s="119"/>
      <c r="CP4" s="119"/>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9"/>
      <c r="DU4" s="119"/>
      <c r="DV4" s="119"/>
      <c r="DW4" s="119"/>
      <c r="DX4" s="119"/>
      <c r="DY4" s="119"/>
      <c r="DZ4" s="119"/>
      <c r="EA4" s="119"/>
      <c r="EB4" s="119"/>
      <c r="EC4" s="119"/>
      <c r="ED4" s="119"/>
      <c r="EE4" s="119"/>
      <c r="EF4" s="119"/>
      <c r="EG4" s="119"/>
      <c r="EH4" s="119"/>
      <c r="EI4" s="119"/>
      <c r="EJ4" s="119"/>
      <c r="EK4" s="119"/>
      <c r="EL4" s="119"/>
      <c r="EM4" s="119"/>
      <c r="EN4" s="119"/>
      <c r="EO4" s="119"/>
      <c r="EP4" s="119"/>
      <c r="EQ4" s="119"/>
      <c r="ER4" s="119"/>
      <c r="ES4" s="119"/>
      <c r="ET4" s="119"/>
      <c r="EU4" s="119"/>
      <c r="EV4" s="119"/>
      <c r="EW4" s="119"/>
      <c r="EX4" s="119"/>
      <c r="EY4" s="119"/>
      <c r="EZ4" s="119"/>
      <c r="FA4" s="119"/>
      <c r="FB4" s="119"/>
      <c r="FC4" s="119"/>
      <c r="FD4" s="119"/>
      <c r="FE4" s="119"/>
      <c r="FF4" s="119"/>
      <c r="FG4" s="119"/>
      <c r="FH4" s="119"/>
      <c r="FI4" s="119"/>
      <c r="FJ4" s="119"/>
      <c r="FK4" s="119"/>
      <c r="FL4" s="119"/>
      <c r="FM4" s="119"/>
      <c r="FN4" s="119"/>
      <c r="FO4" s="119"/>
      <c r="FP4" s="119"/>
      <c r="FQ4" s="119"/>
      <c r="FR4" s="119"/>
      <c r="FS4" s="119"/>
      <c r="FT4" s="119"/>
      <c r="FU4" s="119"/>
      <c r="FV4" s="119"/>
      <c r="FW4" s="119"/>
      <c r="FX4" s="119"/>
      <c r="FY4" s="119"/>
      <c r="FZ4" s="119"/>
      <c r="GA4" s="119"/>
      <c r="GB4" s="119"/>
      <c r="GC4" s="119"/>
      <c r="GD4" s="119"/>
      <c r="GE4" s="119"/>
      <c r="GF4" s="119"/>
      <c r="GG4" s="119"/>
      <c r="GH4" s="119"/>
      <c r="GI4" s="119"/>
      <c r="GJ4" s="119"/>
      <c r="GK4" s="119"/>
      <c r="GL4" s="119"/>
      <c r="GM4" s="119"/>
      <c r="GN4" s="119"/>
      <c r="GO4" s="119"/>
      <c r="GP4" s="119"/>
      <c r="GQ4" s="119"/>
      <c r="GR4" s="119"/>
      <c r="GS4" s="119"/>
      <c r="GT4" s="119"/>
      <c r="GU4" s="119"/>
      <c r="GV4" s="119"/>
      <c r="GW4" s="119"/>
      <c r="GX4" s="119"/>
      <c r="GY4" s="119"/>
      <c r="GZ4" s="119"/>
      <c r="HA4" s="119"/>
      <c r="HB4" s="119"/>
      <c r="HC4" s="119"/>
      <c r="HD4" s="119"/>
      <c r="HE4" s="119"/>
      <c r="HF4" s="119"/>
      <c r="HG4" s="119"/>
      <c r="HH4" s="119"/>
      <c r="HI4" s="119"/>
      <c r="HJ4" s="119"/>
      <c r="HK4" s="119"/>
      <c r="HL4" s="119"/>
      <c r="HM4" s="119"/>
      <c r="HN4" s="119"/>
      <c r="HO4" s="119"/>
      <c r="HP4" s="119"/>
      <c r="HQ4" s="119"/>
      <c r="HR4" s="119"/>
      <c r="HS4" s="119"/>
      <c r="HT4" s="119"/>
      <c r="HU4" s="119"/>
      <c r="HV4" s="119"/>
      <c r="HW4" s="119"/>
      <c r="HX4" s="119"/>
      <c r="HY4" s="119"/>
      <c r="HZ4" s="119"/>
      <c r="IA4" s="119"/>
      <c r="IB4" s="119"/>
      <c r="IC4" s="119"/>
      <c r="ID4" s="119"/>
      <c r="IE4" s="119"/>
      <c r="IF4" s="119"/>
      <c r="IG4" s="119"/>
      <c r="IH4" s="119"/>
      <c r="II4" s="119"/>
      <c r="IJ4" s="119"/>
      <c r="IK4" s="119"/>
      <c r="IL4" s="119"/>
      <c r="IM4" s="119"/>
      <c r="IN4" s="119"/>
    </row>
    <row r="5" ht="19.5" customHeight="1" spans="1:4">
      <c r="A5" s="64" t="s">
        <v>1555</v>
      </c>
      <c r="B5" s="65"/>
      <c r="C5" s="65"/>
      <c r="D5" s="66"/>
    </row>
    <row r="6" ht="19.5" customHeight="1" spans="1:4">
      <c r="A6" s="67" t="s">
        <v>1556</v>
      </c>
      <c r="B6" s="68"/>
      <c r="C6" s="68"/>
      <c r="D6" s="68"/>
    </row>
    <row r="7" ht="19.5" customHeight="1" spans="1:248">
      <c r="A7" s="63" t="s">
        <v>1274</v>
      </c>
      <c r="B7" s="69"/>
      <c r="C7" s="69"/>
      <c r="D7" s="6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20"/>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19"/>
      <c r="CF7" s="119"/>
      <c r="CG7" s="119"/>
      <c r="CH7" s="119"/>
      <c r="CI7" s="119"/>
      <c r="CJ7" s="119"/>
      <c r="CK7" s="119"/>
      <c r="CL7" s="119"/>
      <c r="CM7" s="119"/>
      <c r="CN7" s="119"/>
      <c r="CO7" s="119"/>
      <c r="CP7" s="119"/>
      <c r="CQ7" s="119"/>
      <c r="CR7" s="119"/>
      <c r="CS7" s="119"/>
      <c r="CT7" s="119"/>
      <c r="CU7" s="119"/>
      <c r="CV7" s="119"/>
      <c r="CW7" s="119"/>
      <c r="CX7" s="119"/>
      <c r="CY7" s="119"/>
      <c r="CZ7" s="119"/>
      <c r="DA7" s="119"/>
      <c r="DB7" s="119"/>
      <c r="DC7" s="119"/>
      <c r="DD7" s="119"/>
      <c r="DE7" s="119"/>
      <c r="DF7" s="119"/>
      <c r="DG7" s="119"/>
      <c r="DH7" s="119"/>
      <c r="DI7" s="119"/>
      <c r="DJ7" s="119"/>
      <c r="DK7" s="119"/>
      <c r="DL7" s="119"/>
      <c r="DM7" s="119"/>
      <c r="DN7" s="119"/>
      <c r="DO7" s="119"/>
      <c r="DP7" s="119"/>
      <c r="DQ7" s="119"/>
      <c r="DR7" s="119"/>
      <c r="DS7" s="119"/>
      <c r="DT7" s="119"/>
      <c r="DU7" s="119"/>
      <c r="DV7" s="119"/>
      <c r="DW7" s="119"/>
      <c r="DX7" s="119"/>
      <c r="DY7" s="119"/>
      <c r="DZ7" s="119"/>
      <c r="EA7" s="119"/>
      <c r="EB7" s="119"/>
      <c r="EC7" s="119"/>
      <c r="ED7" s="119"/>
      <c r="EE7" s="119"/>
      <c r="EF7" s="119"/>
      <c r="EG7" s="119"/>
      <c r="EH7" s="119"/>
      <c r="EI7" s="119"/>
      <c r="EJ7" s="119"/>
      <c r="EK7" s="119"/>
      <c r="EL7" s="119"/>
      <c r="EM7" s="119"/>
      <c r="EN7" s="119"/>
      <c r="EO7" s="119"/>
      <c r="EP7" s="119"/>
      <c r="EQ7" s="119"/>
      <c r="ER7" s="119"/>
      <c r="ES7" s="119"/>
      <c r="ET7" s="119"/>
      <c r="EU7" s="119"/>
      <c r="EV7" s="119"/>
      <c r="EW7" s="119"/>
      <c r="EX7" s="119"/>
      <c r="EY7" s="119"/>
      <c r="EZ7" s="119"/>
      <c r="FA7" s="119"/>
      <c r="FB7" s="119"/>
      <c r="FC7" s="119"/>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c r="GY7" s="119"/>
      <c r="GZ7" s="119"/>
      <c r="HA7" s="119"/>
      <c r="HB7" s="119"/>
      <c r="HC7" s="119"/>
      <c r="HD7" s="119"/>
      <c r="HE7" s="119"/>
      <c r="HF7" s="119"/>
      <c r="HG7" s="119"/>
      <c r="HH7" s="119"/>
      <c r="HI7" s="119"/>
      <c r="HJ7" s="119"/>
      <c r="HK7" s="119"/>
      <c r="HL7" s="119"/>
      <c r="HM7" s="119"/>
      <c r="HN7" s="119"/>
      <c r="HO7" s="119"/>
      <c r="HP7" s="119"/>
      <c r="HQ7" s="119"/>
      <c r="HR7" s="119"/>
      <c r="HS7" s="119"/>
      <c r="HT7" s="119"/>
      <c r="HU7" s="119"/>
      <c r="HV7" s="119"/>
      <c r="HW7" s="119"/>
      <c r="HX7" s="119"/>
      <c r="HY7" s="119"/>
      <c r="HZ7" s="119"/>
      <c r="IA7" s="119"/>
      <c r="IB7" s="119"/>
      <c r="IC7" s="119"/>
      <c r="ID7" s="119"/>
      <c r="IE7" s="119"/>
      <c r="IF7" s="119"/>
      <c r="IG7" s="119"/>
      <c r="IH7" s="119"/>
      <c r="II7" s="119"/>
      <c r="IJ7" s="119"/>
      <c r="IK7" s="119"/>
      <c r="IL7" s="119"/>
      <c r="IM7" s="119"/>
      <c r="IN7" s="119"/>
    </row>
    <row r="8" ht="24.95" customHeight="1" spans="1:4">
      <c r="A8" s="70" t="s">
        <v>1557</v>
      </c>
      <c r="B8" s="70"/>
      <c r="C8" s="70"/>
      <c r="D8" s="70"/>
    </row>
  </sheetData>
  <mergeCells count="3">
    <mergeCell ref="A1:D1"/>
    <mergeCell ref="A2:D2"/>
    <mergeCell ref="A8:D8"/>
  </mergeCells>
  <pageMargins left="0.75" right="0.75" top="1" bottom="1" header="0.511805555555556" footer="0.511805555555556"/>
  <pageSetup paperSize="9" orientation="portrait"/>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12"/>
  <sheetViews>
    <sheetView zoomScale="130" zoomScaleNormal="130" workbookViewId="0">
      <selection activeCell="F21" sqref="F21"/>
    </sheetView>
  </sheetViews>
  <sheetFormatPr defaultColWidth="9" defaultRowHeight="14.25"/>
  <cols>
    <col min="1" max="1" width="33.6333333333333" style="104" customWidth="1"/>
    <col min="2" max="3" width="11.25" style="104" customWidth="1"/>
    <col min="4" max="4" width="11.5" style="104" customWidth="1"/>
    <col min="5" max="5" width="15.25" style="104" customWidth="1"/>
    <col min="6" max="6" width="15.75" style="104" customWidth="1"/>
    <col min="7" max="7" width="16.75" style="104" customWidth="1"/>
    <col min="8" max="9" width="9" style="104"/>
    <col min="10" max="10" width="13.6333333333333" style="104" customWidth="1"/>
    <col min="11" max="256" width="9" style="104"/>
    <col min="257" max="257" width="33.6333333333333" style="104" customWidth="1"/>
    <col min="258" max="259" width="11.25" style="104" customWidth="1"/>
    <col min="260" max="260" width="11.5" style="104" customWidth="1"/>
    <col min="261" max="261" width="15.25" style="104" customWidth="1"/>
    <col min="262" max="262" width="15.75" style="104" customWidth="1"/>
    <col min="263" max="263" width="16.75" style="104" customWidth="1"/>
    <col min="264" max="265" width="9" style="104"/>
    <col min="266" max="266" width="13.6333333333333" style="104" customWidth="1"/>
    <col min="267" max="512" width="9" style="104"/>
    <col min="513" max="513" width="33.6333333333333" style="104" customWidth="1"/>
    <col min="514" max="515" width="11.25" style="104" customWidth="1"/>
    <col min="516" max="516" width="11.5" style="104" customWidth="1"/>
    <col min="517" max="517" width="15.25" style="104" customWidth="1"/>
    <col min="518" max="518" width="15.75" style="104" customWidth="1"/>
    <col min="519" max="519" width="16.75" style="104" customWidth="1"/>
    <col min="520" max="521" width="9" style="104"/>
    <col min="522" max="522" width="13.6333333333333" style="104" customWidth="1"/>
    <col min="523" max="768" width="9" style="104"/>
    <col min="769" max="769" width="33.6333333333333" style="104" customWidth="1"/>
    <col min="770" max="771" width="11.25" style="104" customWidth="1"/>
    <col min="772" max="772" width="11.5" style="104" customWidth="1"/>
    <col min="773" max="773" width="15.25" style="104" customWidth="1"/>
    <col min="774" max="774" width="15.75" style="104" customWidth="1"/>
    <col min="775" max="775" width="16.75" style="104" customWidth="1"/>
    <col min="776" max="777" width="9" style="104"/>
    <col min="778" max="778" width="13.6333333333333" style="104" customWidth="1"/>
    <col min="779" max="1024" width="9" style="104"/>
    <col min="1025" max="1025" width="33.6333333333333" style="104" customWidth="1"/>
    <col min="1026" max="1027" width="11.25" style="104" customWidth="1"/>
    <col min="1028" max="1028" width="11.5" style="104" customWidth="1"/>
    <col min="1029" max="1029" width="15.25" style="104" customWidth="1"/>
    <col min="1030" max="1030" width="15.75" style="104" customWidth="1"/>
    <col min="1031" max="1031" width="16.75" style="104" customWidth="1"/>
    <col min="1032" max="1033" width="9" style="104"/>
    <col min="1034" max="1034" width="13.6333333333333" style="104" customWidth="1"/>
    <col min="1035" max="1280" width="9" style="104"/>
    <col min="1281" max="1281" width="33.6333333333333" style="104" customWidth="1"/>
    <col min="1282" max="1283" width="11.25" style="104" customWidth="1"/>
    <col min="1284" max="1284" width="11.5" style="104" customWidth="1"/>
    <col min="1285" max="1285" width="15.25" style="104" customWidth="1"/>
    <col min="1286" max="1286" width="15.75" style="104" customWidth="1"/>
    <col min="1287" max="1287" width="16.75" style="104" customWidth="1"/>
    <col min="1288" max="1289" width="9" style="104"/>
    <col min="1290" max="1290" width="13.6333333333333" style="104" customWidth="1"/>
    <col min="1291" max="1536" width="9" style="104"/>
    <col min="1537" max="1537" width="33.6333333333333" style="104" customWidth="1"/>
    <col min="1538" max="1539" width="11.25" style="104" customWidth="1"/>
    <col min="1540" max="1540" width="11.5" style="104" customWidth="1"/>
    <col min="1541" max="1541" width="15.25" style="104" customWidth="1"/>
    <col min="1542" max="1542" width="15.75" style="104" customWidth="1"/>
    <col min="1543" max="1543" width="16.75" style="104" customWidth="1"/>
    <col min="1544" max="1545" width="9" style="104"/>
    <col min="1546" max="1546" width="13.6333333333333" style="104" customWidth="1"/>
    <col min="1547" max="1792" width="9" style="104"/>
    <col min="1793" max="1793" width="33.6333333333333" style="104" customWidth="1"/>
    <col min="1794" max="1795" width="11.25" style="104" customWidth="1"/>
    <col min="1796" max="1796" width="11.5" style="104" customWidth="1"/>
    <col min="1797" max="1797" width="15.25" style="104" customWidth="1"/>
    <col min="1798" max="1798" width="15.75" style="104" customWidth="1"/>
    <col min="1799" max="1799" width="16.75" style="104" customWidth="1"/>
    <col min="1800" max="1801" width="9" style="104"/>
    <col min="1802" max="1802" width="13.6333333333333" style="104" customWidth="1"/>
    <col min="1803" max="2048" width="9" style="104"/>
    <col min="2049" max="2049" width="33.6333333333333" style="104" customWidth="1"/>
    <col min="2050" max="2051" width="11.25" style="104" customWidth="1"/>
    <col min="2052" max="2052" width="11.5" style="104" customWidth="1"/>
    <col min="2053" max="2053" width="15.25" style="104" customWidth="1"/>
    <col min="2054" max="2054" width="15.75" style="104" customWidth="1"/>
    <col min="2055" max="2055" width="16.75" style="104" customWidth="1"/>
    <col min="2056" max="2057" width="9" style="104"/>
    <col min="2058" max="2058" width="13.6333333333333" style="104" customWidth="1"/>
    <col min="2059" max="2304" width="9" style="104"/>
    <col min="2305" max="2305" width="33.6333333333333" style="104" customWidth="1"/>
    <col min="2306" max="2307" width="11.25" style="104" customWidth="1"/>
    <col min="2308" max="2308" width="11.5" style="104" customWidth="1"/>
    <col min="2309" max="2309" width="15.25" style="104" customWidth="1"/>
    <col min="2310" max="2310" width="15.75" style="104" customWidth="1"/>
    <col min="2311" max="2311" width="16.75" style="104" customWidth="1"/>
    <col min="2312" max="2313" width="9" style="104"/>
    <col min="2314" max="2314" width="13.6333333333333" style="104" customWidth="1"/>
    <col min="2315" max="2560" width="9" style="104"/>
    <col min="2561" max="2561" width="33.6333333333333" style="104" customWidth="1"/>
    <col min="2562" max="2563" width="11.25" style="104" customWidth="1"/>
    <col min="2564" max="2564" width="11.5" style="104" customWidth="1"/>
    <col min="2565" max="2565" width="15.25" style="104" customWidth="1"/>
    <col min="2566" max="2566" width="15.75" style="104" customWidth="1"/>
    <col min="2567" max="2567" width="16.75" style="104" customWidth="1"/>
    <col min="2568" max="2569" width="9" style="104"/>
    <col min="2570" max="2570" width="13.6333333333333" style="104" customWidth="1"/>
    <col min="2571" max="2816" width="9" style="104"/>
    <col min="2817" max="2817" width="33.6333333333333" style="104" customWidth="1"/>
    <col min="2818" max="2819" width="11.25" style="104" customWidth="1"/>
    <col min="2820" max="2820" width="11.5" style="104" customWidth="1"/>
    <col min="2821" max="2821" width="15.25" style="104" customWidth="1"/>
    <col min="2822" max="2822" width="15.75" style="104" customWidth="1"/>
    <col min="2823" max="2823" width="16.75" style="104" customWidth="1"/>
    <col min="2824" max="2825" width="9" style="104"/>
    <col min="2826" max="2826" width="13.6333333333333" style="104" customWidth="1"/>
    <col min="2827" max="3072" width="9" style="104"/>
    <col min="3073" max="3073" width="33.6333333333333" style="104" customWidth="1"/>
    <col min="3074" max="3075" width="11.25" style="104" customWidth="1"/>
    <col min="3076" max="3076" width="11.5" style="104" customWidth="1"/>
    <col min="3077" max="3077" width="15.25" style="104" customWidth="1"/>
    <col min="3078" max="3078" width="15.75" style="104" customWidth="1"/>
    <col min="3079" max="3079" width="16.75" style="104" customWidth="1"/>
    <col min="3080" max="3081" width="9" style="104"/>
    <col min="3082" max="3082" width="13.6333333333333" style="104" customWidth="1"/>
    <col min="3083" max="3328" width="9" style="104"/>
    <col min="3329" max="3329" width="33.6333333333333" style="104" customWidth="1"/>
    <col min="3330" max="3331" width="11.25" style="104" customWidth="1"/>
    <col min="3332" max="3332" width="11.5" style="104" customWidth="1"/>
    <col min="3333" max="3333" width="15.25" style="104" customWidth="1"/>
    <col min="3334" max="3334" width="15.75" style="104" customWidth="1"/>
    <col min="3335" max="3335" width="16.75" style="104" customWidth="1"/>
    <col min="3336" max="3337" width="9" style="104"/>
    <col min="3338" max="3338" width="13.6333333333333" style="104" customWidth="1"/>
    <col min="3339" max="3584" width="9" style="104"/>
    <col min="3585" max="3585" width="33.6333333333333" style="104" customWidth="1"/>
    <col min="3586" max="3587" width="11.25" style="104" customWidth="1"/>
    <col min="3588" max="3588" width="11.5" style="104" customWidth="1"/>
    <col min="3589" max="3589" width="15.25" style="104" customWidth="1"/>
    <col min="3590" max="3590" width="15.75" style="104" customWidth="1"/>
    <col min="3591" max="3591" width="16.75" style="104" customWidth="1"/>
    <col min="3592" max="3593" width="9" style="104"/>
    <col min="3594" max="3594" width="13.6333333333333" style="104" customWidth="1"/>
    <col min="3595" max="3840" width="9" style="104"/>
    <col min="3841" max="3841" width="33.6333333333333" style="104" customWidth="1"/>
    <col min="3842" max="3843" width="11.25" style="104" customWidth="1"/>
    <col min="3844" max="3844" width="11.5" style="104" customWidth="1"/>
    <col min="3845" max="3845" width="15.25" style="104" customWidth="1"/>
    <col min="3846" max="3846" width="15.75" style="104" customWidth="1"/>
    <col min="3847" max="3847" width="16.75" style="104" customWidth="1"/>
    <col min="3848" max="3849" width="9" style="104"/>
    <col min="3850" max="3850" width="13.6333333333333" style="104" customWidth="1"/>
    <col min="3851" max="4096" width="9" style="104"/>
    <col min="4097" max="4097" width="33.6333333333333" style="104" customWidth="1"/>
    <col min="4098" max="4099" width="11.25" style="104" customWidth="1"/>
    <col min="4100" max="4100" width="11.5" style="104" customWidth="1"/>
    <col min="4101" max="4101" width="15.25" style="104" customWidth="1"/>
    <col min="4102" max="4102" width="15.75" style="104" customWidth="1"/>
    <col min="4103" max="4103" width="16.75" style="104" customWidth="1"/>
    <col min="4104" max="4105" width="9" style="104"/>
    <col min="4106" max="4106" width="13.6333333333333" style="104" customWidth="1"/>
    <col min="4107" max="4352" width="9" style="104"/>
    <col min="4353" max="4353" width="33.6333333333333" style="104" customWidth="1"/>
    <col min="4354" max="4355" width="11.25" style="104" customWidth="1"/>
    <col min="4356" max="4356" width="11.5" style="104" customWidth="1"/>
    <col min="4357" max="4357" width="15.25" style="104" customWidth="1"/>
    <col min="4358" max="4358" width="15.75" style="104" customWidth="1"/>
    <col min="4359" max="4359" width="16.75" style="104" customWidth="1"/>
    <col min="4360" max="4361" width="9" style="104"/>
    <col min="4362" max="4362" width="13.6333333333333" style="104" customWidth="1"/>
    <col min="4363" max="4608" width="9" style="104"/>
    <col min="4609" max="4609" width="33.6333333333333" style="104" customWidth="1"/>
    <col min="4610" max="4611" width="11.25" style="104" customWidth="1"/>
    <col min="4612" max="4612" width="11.5" style="104" customWidth="1"/>
    <col min="4613" max="4613" width="15.25" style="104" customWidth="1"/>
    <col min="4614" max="4614" width="15.75" style="104" customWidth="1"/>
    <col min="4615" max="4615" width="16.75" style="104" customWidth="1"/>
    <col min="4616" max="4617" width="9" style="104"/>
    <col min="4618" max="4618" width="13.6333333333333" style="104" customWidth="1"/>
    <col min="4619" max="4864" width="9" style="104"/>
    <col min="4865" max="4865" width="33.6333333333333" style="104" customWidth="1"/>
    <col min="4866" max="4867" width="11.25" style="104" customWidth="1"/>
    <col min="4868" max="4868" width="11.5" style="104" customWidth="1"/>
    <col min="4869" max="4869" width="15.25" style="104" customWidth="1"/>
    <col min="4870" max="4870" width="15.75" style="104" customWidth="1"/>
    <col min="4871" max="4871" width="16.75" style="104" customWidth="1"/>
    <col min="4872" max="4873" width="9" style="104"/>
    <col min="4874" max="4874" width="13.6333333333333" style="104" customWidth="1"/>
    <col min="4875" max="5120" width="9" style="104"/>
    <col min="5121" max="5121" width="33.6333333333333" style="104" customWidth="1"/>
    <col min="5122" max="5123" width="11.25" style="104" customWidth="1"/>
    <col min="5124" max="5124" width="11.5" style="104" customWidth="1"/>
    <col min="5125" max="5125" width="15.25" style="104" customWidth="1"/>
    <col min="5126" max="5126" width="15.75" style="104" customWidth="1"/>
    <col min="5127" max="5127" width="16.75" style="104" customWidth="1"/>
    <col min="5128" max="5129" width="9" style="104"/>
    <col min="5130" max="5130" width="13.6333333333333" style="104" customWidth="1"/>
    <col min="5131" max="5376" width="9" style="104"/>
    <col min="5377" max="5377" width="33.6333333333333" style="104" customWidth="1"/>
    <col min="5378" max="5379" width="11.25" style="104" customWidth="1"/>
    <col min="5380" max="5380" width="11.5" style="104" customWidth="1"/>
    <col min="5381" max="5381" width="15.25" style="104" customWidth="1"/>
    <col min="5382" max="5382" width="15.75" style="104" customWidth="1"/>
    <col min="5383" max="5383" width="16.75" style="104" customWidth="1"/>
    <col min="5384" max="5385" width="9" style="104"/>
    <col min="5386" max="5386" width="13.6333333333333" style="104" customWidth="1"/>
    <col min="5387" max="5632" width="9" style="104"/>
    <col min="5633" max="5633" width="33.6333333333333" style="104" customWidth="1"/>
    <col min="5634" max="5635" width="11.25" style="104" customWidth="1"/>
    <col min="5636" max="5636" width="11.5" style="104" customWidth="1"/>
    <col min="5637" max="5637" width="15.25" style="104" customWidth="1"/>
    <col min="5638" max="5638" width="15.75" style="104" customWidth="1"/>
    <col min="5639" max="5639" width="16.75" style="104" customWidth="1"/>
    <col min="5640" max="5641" width="9" style="104"/>
    <col min="5642" max="5642" width="13.6333333333333" style="104" customWidth="1"/>
    <col min="5643" max="5888" width="9" style="104"/>
    <col min="5889" max="5889" width="33.6333333333333" style="104" customWidth="1"/>
    <col min="5890" max="5891" width="11.25" style="104" customWidth="1"/>
    <col min="5892" max="5892" width="11.5" style="104" customWidth="1"/>
    <col min="5893" max="5893" width="15.25" style="104" customWidth="1"/>
    <col min="5894" max="5894" width="15.75" style="104" customWidth="1"/>
    <col min="5895" max="5895" width="16.75" style="104" customWidth="1"/>
    <col min="5896" max="5897" width="9" style="104"/>
    <col min="5898" max="5898" width="13.6333333333333" style="104" customWidth="1"/>
    <col min="5899" max="6144" width="9" style="104"/>
    <col min="6145" max="6145" width="33.6333333333333" style="104" customWidth="1"/>
    <col min="6146" max="6147" width="11.25" style="104" customWidth="1"/>
    <col min="6148" max="6148" width="11.5" style="104" customWidth="1"/>
    <col min="6149" max="6149" width="15.25" style="104" customWidth="1"/>
    <col min="6150" max="6150" width="15.75" style="104" customWidth="1"/>
    <col min="6151" max="6151" width="16.75" style="104" customWidth="1"/>
    <col min="6152" max="6153" width="9" style="104"/>
    <col min="6154" max="6154" width="13.6333333333333" style="104" customWidth="1"/>
    <col min="6155" max="6400" width="9" style="104"/>
    <col min="6401" max="6401" width="33.6333333333333" style="104" customWidth="1"/>
    <col min="6402" max="6403" width="11.25" style="104" customWidth="1"/>
    <col min="6404" max="6404" width="11.5" style="104" customWidth="1"/>
    <col min="6405" max="6405" width="15.25" style="104" customWidth="1"/>
    <col min="6406" max="6406" width="15.75" style="104" customWidth="1"/>
    <col min="6407" max="6407" width="16.75" style="104" customWidth="1"/>
    <col min="6408" max="6409" width="9" style="104"/>
    <col min="6410" max="6410" width="13.6333333333333" style="104" customWidth="1"/>
    <col min="6411" max="6656" width="9" style="104"/>
    <col min="6657" max="6657" width="33.6333333333333" style="104" customWidth="1"/>
    <col min="6658" max="6659" width="11.25" style="104" customWidth="1"/>
    <col min="6660" max="6660" width="11.5" style="104" customWidth="1"/>
    <col min="6661" max="6661" width="15.25" style="104" customWidth="1"/>
    <col min="6662" max="6662" width="15.75" style="104" customWidth="1"/>
    <col min="6663" max="6663" width="16.75" style="104" customWidth="1"/>
    <col min="6664" max="6665" width="9" style="104"/>
    <col min="6666" max="6666" width="13.6333333333333" style="104" customWidth="1"/>
    <col min="6667" max="6912" width="9" style="104"/>
    <col min="6913" max="6913" width="33.6333333333333" style="104" customWidth="1"/>
    <col min="6914" max="6915" width="11.25" style="104" customWidth="1"/>
    <col min="6916" max="6916" width="11.5" style="104" customWidth="1"/>
    <col min="6917" max="6917" width="15.25" style="104" customWidth="1"/>
    <col min="6918" max="6918" width="15.75" style="104" customWidth="1"/>
    <col min="6919" max="6919" width="16.75" style="104" customWidth="1"/>
    <col min="6920" max="6921" width="9" style="104"/>
    <col min="6922" max="6922" width="13.6333333333333" style="104" customWidth="1"/>
    <col min="6923" max="7168" width="9" style="104"/>
    <col min="7169" max="7169" width="33.6333333333333" style="104" customWidth="1"/>
    <col min="7170" max="7171" width="11.25" style="104" customWidth="1"/>
    <col min="7172" max="7172" width="11.5" style="104" customWidth="1"/>
    <col min="7173" max="7173" width="15.25" style="104" customWidth="1"/>
    <col min="7174" max="7174" width="15.75" style="104" customWidth="1"/>
    <col min="7175" max="7175" width="16.75" style="104" customWidth="1"/>
    <col min="7176" max="7177" width="9" style="104"/>
    <col min="7178" max="7178" width="13.6333333333333" style="104" customWidth="1"/>
    <col min="7179" max="7424" width="9" style="104"/>
    <col min="7425" max="7425" width="33.6333333333333" style="104" customWidth="1"/>
    <col min="7426" max="7427" width="11.25" style="104" customWidth="1"/>
    <col min="7428" max="7428" width="11.5" style="104" customWidth="1"/>
    <col min="7429" max="7429" width="15.25" style="104" customWidth="1"/>
    <col min="7430" max="7430" width="15.75" style="104" customWidth="1"/>
    <col min="7431" max="7431" width="16.75" style="104" customWidth="1"/>
    <col min="7432" max="7433" width="9" style="104"/>
    <col min="7434" max="7434" width="13.6333333333333" style="104" customWidth="1"/>
    <col min="7435" max="7680" width="9" style="104"/>
    <col min="7681" max="7681" width="33.6333333333333" style="104" customWidth="1"/>
    <col min="7682" max="7683" width="11.25" style="104" customWidth="1"/>
    <col min="7684" max="7684" width="11.5" style="104" customWidth="1"/>
    <col min="7685" max="7685" width="15.25" style="104" customWidth="1"/>
    <col min="7686" max="7686" width="15.75" style="104" customWidth="1"/>
    <col min="7687" max="7687" width="16.75" style="104" customWidth="1"/>
    <col min="7688" max="7689" width="9" style="104"/>
    <col min="7690" max="7690" width="13.6333333333333" style="104" customWidth="1"/>
    <col min="7691" max="7936" width="9" style="104"/>
    <col min="7937" max="7937" width="33.6333333333333" style="104" customWidth="1"/>
    <col min="7938" max="7939" width="11.25" style="104" customWidth="1"/>
    <col min="7940" max="7940" width="11.5" style="104" customWidth="1"/>
    <col min="7941" max="7941" width="15.25" style="104" customWidth="1"/>
    <col min="7942" max="7942" width="15.75" style="104" customWidth="1"/>
    <col min="7943" max="7943" width="16.75" style="104" customWidth="1"/>
    <col min="7944" max="7945" width="9" style="104"/>
    <col min="7946" max="7946" width="13.6333333333333" style="104" customWidth="1"/>
    <col min="7947" max="8192" width="9" style="104"/>
    <col min="8193" max="8193" width="33.6333333333333" style="104" customWidth="1"/>
    <col min="8194" max="8195" width="11.25" style="104" customWidth="1"/>
    <col min="8196" max="8196" width="11.5" style="104" customWidth="1"/>
    <col min="8197" max="8197" width="15.25" style="104" customWidth="1"/>
    <col min="8198" max="8198" width="15.75" style="104" customWidth="1"/>
    <col min="8199" max="8199" width="16.75" style="104" customWidth="1"/>
    <col min="8200" max="8201" width="9" style="104"/>
    <col min="8202" max="8202" width="13.6333333333333" style="104" customWidth="1"/>
    <col min="8203" max="8448" width="9" style="104"/>
    <col min="8449" max="8449" width="33.6333333333333" style="104" customWidth="1"/>
    <col min="8450" max="8451" width="11.25" style="104" customWidth="1"/>
    <col min="8452" max="8452" width="11.5" style="104" customWidth="1"/>
    <col min="8453" max="8453" width="15.25" style="104" customWidth="1"/>
    <col min="8454" max="8454" width="15.75" style="104" customWidth="1"/>
    <col min="8455" max="8455" width="16.75" style="104" customWidth="1"/>
    <col min="8456" max="8457" width="9" style="104"/>
    <col min="8458" max="8458" width="13.6333333333333" style="104" customWidth="1"/>
    <col min="8459" max="8704" width="9" style="104"/>
    <col min="8705" max="8705" width="33.6333333333333" style="104" customWidth="1"/>
    <col min="8706" max="8707" width="11.25" style="104" customWidth="1"/>
    <col min="8708" max="8708" width="11.5" style="104" customWidth="1"/>
    <col min="8709" max="8709" width="15.25" style="104" customWidth="1"/>
    <col min="8710" max="8710" width="15.75" style="104" customWidth="1"/>
    <col min="8711" max="8711" width="16.75" style="104" customWidth="1"/>
    <col min="8712" max="8713" width="9" style="104"/>
    <col min="8714" max="8714" width="13.6333333333333" style="104" customWidth="1"/>
    <col min="8715" max="8960" width="9" style="104"/>
    <col min="8961" max="8961" width="33.6333333333333" style="104" customWidth="1"/>
    <col min="8962" max="8963" width="11.25" style="104" customWidth="1"/>
    <col min="8964" max="8964" width="11.5" style="104" customWidth="1"/>
    <col min="8965" max="8965" width="15.25" style="104" customWidth="1"/>
    <col min="8966" max="8966" width="15.75" style="104" customWidth="1"/>
    <col min="8967" max="8967" width="16.75" style="104" customWidth="1"/>
    <col min="8968" max="8969" width="9" style="104"/>
    <col min="8970" max="8970" width="13.6333333333333" style="104" customWidth="1"/>
    <col min="8971" max="9216" width="9" style="104"/>
    <col min="9217" max="9217" width="33.6333333333333" style="104" customWidth="1"/>
    <col min="9218" max="9219" width="11.25" style="104" customWidth="1"/>
    <col min="9220" max="9220" width="11.5" style="104" customWidth="1"/>
    <col min="9221" max="9221" width="15.25" style="104" customWidth="1"/>
    <col min="9222" max="9222" width="15.75" style="104" customWidth="1"/>
    <col min="9223" max="9223" width="16.75" style="104" customWidth="1"/>
    <col min="9224" max="9225" width="9" style="104"/>
    <col min="9226" max="9226" width="13.6333333333333" style="104" customWidth="1"/>
    <col min="9227" max="9472" width="9" style="104"/>
    <col min="9473" max="9473" width="33.6333333333333" style="104" customWidth="1"/>
    <col min="9474" max="9475" width="11.25" style="104" customWidth="1"/>
    <col min="9476" max="9476" width="11.5" style="104" customWidth="1"/>
    <col min="9477" max="9477" width="15.25" style="104" customWidth="1"/>
    <col min="9478" max="9478" width="15.75" style="104" customWidth="1"/>
    <col min="9479" max="9479" width="16.75" style="104" customWidth="1"/>
    <col min="9480" max="9481" width="9" style="104"/>
    <col min="9482" max="9482" width="13.6333333333333" style="104" customWidth="1"/>
    <col min="9483" max="9728" width="9" style="104"/>
    <col min="9729" max="9729" width="33.6333333333333" style="104" customWidth="1"/>
    <col min="9730" max="9731" width="11.25" style="104" customWidth="1"/>
    <col min="9732" max="9732" width="11.5" style="104" customWidth="1"/>
    <col min="9733" max="9733" width="15.25" style="104" customWidth="1"/>
    <col min="9734" max="9734" width="15.75" style="104" customWidth="1"/>
    <col min="9735" max="9735" width="16.75" style="104" customWidth="1"/>
    <col min="9736" max="9737" width="9" style="104"/>
    <col min="9738" max="9738" width="13.6333333333333" style="104" customWidth="1"/>
    <col min="9739" max="9984" width="9" style="104"/>
    <col min="9985" max="9985" width="33.6333333333333" style="104" customWidth="1"/>
    <col min="9986" max="9987" width="11.25" style="104" customWidth="1"/>
    <col min="9988" max="9988" width="11.5" style="104" customWidth="1"/>
    <col min="9989" max="9989" width="15.25" style="104" customWidth="1"/>
    <col min="9990" max="9990" width="15.75" style="104" customWidth="1"/>
    <col min="9991" max="9991" width="16.75" style="104" customWidth="1"/>
    <col min="9992" max="9993" width="9" style="104"/>
    <col min="9994" max="9994" width="13.6333333333333" style="104" customWidth="1"/>
    <col min="9995" max="10240" width="9" style="104"/>
    <col min="10241" max="10241" width="33.6333333333333" style="104" customWidth="1"/>
    <col min="10242" max="10243" width="11.25" style="104" customWidth="1"/>
    <col min="10244" max="10244" width="11.5" style="104" customWidth="1"/>
    <col min="10245" max="10245" width="15.25" style="104" customWidth="1"/>
    <col min="10246" max="10246" width="15.75" style="104" customWidth="1"/>
    <col min="10247" max="10247" width="16.75" style="104" customWidth="1"/>
    <col min="10248" max="10249" width="9" style="104"/>
    <col min="10250" max="10250" width="13.6333333333333" style="104" customWidth="1"/>
    <col min="10251" max="10496" width="9" style="104"/>
    <col min="10497" max="10497" width="33.6333333333333" style="104" customWidth="1"/>
    <col min="10498" max="10499" width="11.25" style="104" customWidth="1"/>
    <col min="10500" max="10500" width="11.5" style="104" customWidth="1"/>
    <col min="10501" max="10501" width="15.25" style="104" customWidth="1"/>
    <col min="10502" max="10502" width="15.75" style="104" customWidth="1"/>
    <col min="10503" max="10503" width="16.75" style="104" customWidth="1"/>
    <col min="10504" max="10505" width="9" style="104"/>
    <col min="10506" max="10506" width="13.6333333333333" style="104" customWidth="1"/>
    <col min="10507" max="10752" width="9" style="104"/>
    <col min="10753" max="10753" width="33.6333333333333" style="104" customWidth="1"/>
    <col min="10754" max="10755" width="11.25" style="104" customWidth="1"/>
    <col min="10756" max="10756" width="11.5" style="104" customWidth="1"/>
    <col min="10757" max="10757" width="15.25" style="104" customWidth="1"/>
    <col min="10758" max="10758" width="15.75" style="104" customWidth="1"/>
    <col min="10759" max="10759" width="16.75" style="104" customWidth="1"/>
    <col min="10760" max="10761" width="9" style="104"/>
    <col min="10762" max="10762" width="13.6333333333333" style="104" customWidth="1"/>
    <col min="10763" max="11008" width="9" style="104"/>
    <col min="11009" max="11009" width="33.6333333333333" style="104" customWidth="1"/>
    <col min="11010" max="11011" width="11.25" style="104" customWidth="1"/>
    <col min="11012" max="11012" width="11.5" style="104" customWidth="1"/>
    <col min="11013" max="11013" width="15.25" style="104" customWidth="1"/>
    <col min="11014" max="11014" width="15.75" style="104" customWidth="1"/>
    <col min="11015" max="11015" width="16.75" style="104" customWidth="1"/>
    <col min="11016" max="11017" width="9" style="104"/>
    <col min="11018" max="11018" width="13.6333333333333" style="104" customWidth="1"/>
    <col min="11019" max="11264" width="9" style="104"/>
    <col min="11265" max="11265" width="33.6333333333333" style="104" customWidth="1"/>
    <col min="11266" max="11267" width="11.25" style="104" customWidth="1"/>
    <col min="11268" max="11268" width="11.5" style="104" customWidth="1"/>
    <col min="11269" max="11269" width="15.25" style="104" customWidth="1"/>
    <col min="11270" max="11270" width="15.75" style="104" customWidth="1"/>
    <col min="11271" max="11271" width="16.75" style="104" customWidth="1"/>
    <col min="11272" max="11273" width="9" style="104"/>
    <col min="11274" max="11274" width="13.6333333333333" style="104" customWidth="1"/>
    <col min="11275" max="11520" width="9" style="104"/>
    <col min="11521" max="11521" width="33.6333333333333" style="104" customWidth="1"/>
    <col min="11522" max="11523" width="11.25" style="104" customWidth="1"/>
    <col min="11524" max="11524" width="11.5" style="104" customWidth="1"/>
    <col min="11525" max="11525" width="15.25" style="104" customWidth="1"/>
    <col min="11526" max="11526" width="15.75" style="104" customWidth="1"/>
    <col min="11527" max="11527" width="16.75" style="104" customWidth="1"/>
    <col min="11528" max="11529" width="9" style="104"/>
    <col min="11530" max="11530" width="13.6333333333333" style="104" customWidth="1"/>
    <col min="11531" max="11776" width="9" style="104"/>
    <col min="11777" max="11777" width="33.6333333333333" style="104" customWidth="1"/>
    <col min="11778" max="11779" width="11.25" style="104" customWidth="1"/>
    <col min="11780" max="11780" width="11.5" style="104" customWidth="1"/>
    <col min="11781" max="11781" width="15.25" style="104" customWidth="1"/>
    <col min="11782" max="11782" width="15.75" style="104" customWidth="1"/>
    <col min="11783" max="11783" width="16.75" style="104" customWidth="1"/>
    <col min="11784" max="11785" width="9" style="104"/>
    <col min="11786" max="11786" width="13.6333333333333" style="104" customWidth="1"/>
    <col min="11787" max="12032" width="9" style="104"/>
    <col min="12033" max="12033" width="33.6333333333333" style="104" customWidth="1"/>
    <col min="12034" max="12035" width="11.25" style="104" customWidth="1"/>
    <col min="12036" max="12036" width="11.5" style="104" customWidth="1"/>
    <col min="12037" max="12037" width="15.25" style="104" customWidth="1"/>
    <col min="12038" max="12038" width="15.75" style="104" customWidth="1"/>
    <col min="12039" max="12039" width="16.75" style="104" customWidth="1"/>
    <col min="12040" max="12041" width="9" style="104"/>
    <col min="12042" max="12042" width="13.6333333333333" style="104" customWidth="1"/>
    <col min="12043" max="12288" width="9" style="104"/>
    <col min="12289" max="12289" width="33.6333333333333" style="104" customWidth="1"/>
    <col min="12290" max="12291" width="11.25" style="104" customWidth="1"/>
    <col min="12292" max="12292" width="11.5" style="104" customWidth="1"/>
    <col min="12293" max="12293" width="15.25" style="104" customWidth="1"/>
    <col min="12294" max="12294" width="15.75" style="104" customWidth="1"/>
    <col min="12295" max="12295" width="16.75" style="104" customWidth="1"/>
    <col min="12296" max="12297" width="9" style="104"/>
    <col min="12298" max="12298" width="13.6333333333333" style="104" customWidth="1"/>
    <col min="12299" max="12544" width="9" style="104"/>
    <col min="12545" max="12545" width="33.6333333333333" style="104" customWidth="1"/>
    <col min="12546" max="12547" width="11.25" style="104" customWidth="1"/>
    <col min="12548" max="12548" width="11.5" style="104" customWidth="1"/>
    <col min="12549" max="12549" width="15.25" style="104" customWidth="1"/>
    <col min="12550" max="12550" width="15.75" style="104" customWidth="1"/>
    <col min="12551" max="12551" width="16.75" style="104" customWidth="1"/>
    <col min="12552" max="12553" width="9" style="104"/>
    <col min="12554" max="12554" width="13.6333333333333" style="104" customWidth="1"/>
    <col min="12555" max="12800" width="9" style="104"/>
    <col min="12801" max="12801" width="33.6333333333333" style="104" customWidth="1"/>
    <col min="12802" max="12803" width="11.25" style="104" customWidth="1"/>
    <col min="12804" max="12804" width="11.5" style="104" customWidth="1"/>
    <col min="12805" max="12805" width="15.25" style="104" customWidth="1"/>
    <col min="12806" max="12806" width="15.75" style="104" customWidth="1"/>
    <col min="12807" max="12807" width="16.75" style="104" customWidth="1"/>
    <col min="12808" max="12809" width="9" style="104"/>
    <col min="12810" max="12810" width="13.6333333333333" style="104" customWidth="1"/>
    <col min="12811" max="13056" width="9" style="104"/>
    <col min="13057" max="13057" width="33.6333333333333" style="104" customWidth="1"/>
    <col min="13058" max="13059" width="11.25" style="104" customWidth="1"/>
    <col min="13060" max="13060" width="11.5" style="104" customWidth="1"/>
    <col min="13061" max="13061" width="15.25" style="104" customWidth="1"/>
    <col min="13062" max="13062" width="15.75" style="104" customWidth="1"/>
    <col min="13063" max="13063" width="16.75" style="104" customWidth="1"/>
    <col min="13064" max="13065" width="9" style="104"/>
    <col min="13066" max="13066" width="13.6333333333333" style="104" customWidth="1"/>
    <col min="13067" max="13312" width="9" style="104"/>
    <col min="13313" max="13313" width="33.6333333333333" style="104" customWidth="1"/>
    <col min="13314" max="13315" width="11.25" style="104" customWidth="1"/>
    <col min="13316" max="13316" width="11.5" style="104" customWidth="1"/>
    <col min="13317" max="13317" width="15.25" style="104" customWidth="1"/>
    <col min="13318" max="13318" width="15.75" style="104" customWidth="1"/>
    <col min="13319" max="13319" width="16.75" style="104" customWidth="1"/>
    <col min="13320" max="13321" width="9" style="104"/>
    <col min="13322" max="13322" width="13.6333333333333" style="104" customWidth="1"/>
    <col min="13323" max="13568" width="9" style="104"/>
    <col min="13569" max="13569" width="33.6333333333333" style="104" customWidth="1"/>
    <col min="13570" max="13571" width="11.25" style="104" customWidth="1"/>
    <col min="13572" max="13572" width="11.5" style="104" customWidth="1"/>
    <col min="13573" max="13573" width="15.25" style="104" customWidth="1"/>
    <col min="13574" max="13574" width="15.75" style="104" customWidth="1"/>
    <col min="13575" max="13575" width="16.75" style="104" customWidth="1"/>
    <col min="13576" max="13577" width="9" style="104"/>
    <col min="13578" max="13578" width="13.6333333333333" style="104" customWidth="1"/>
    <col min="13579" max="13824" width="9" style="104"/>
    <col min="13825" max="13825" width="33.6333333333333" style="104" customWidth="1"/>
    <col min="13826" max="13827" width="11.25" style="104" customWidth="1"/>
    <col min="13828" max="13828" width="11.5" style="104" customWidth="1"/>
    <col min="13829" max="13829" width="15.25" style="104" customWidth="1"/>
    <col min="13830" max="13830" width="15.75" style="104" customWidth="1"/>
    <col min="13831" max="13831" width="16.75" style="104" customWidth="1"/>
    <col min="13832" max="13833" width="9" style="104"/>
    <col min="13834" max="13834" width="13.6333333333333" style="104" customWidth="1"/>
    <col min="13835" max="14080" width="9" style="104"/>
    <col min="14081" max="14081" width="33.6333333333333" style="104" customWidth="1"/>
    <col min="14082" max="14083" width="11.25" style="104" customWidth="1"/>
    <col min="14084" max="14084" width="11.5" style="104" customWidth="1"/>
    <col min="14085" max="14085" width="15.25" style="104" customWidth="1"/>
    <col min="14086" max="14086" width="15.75" style="104" customWidth="1"/>
    <col min="14087" max="14087" width="16.75" style="104" customWidth="1"/>
    <col min="14088" max="14089" width="9" style="104"/>
    <col min="14090" max="14090" width="13.6333333333333" style="104" customWidth="1"/>
    <col min="14091" max="14336" width="9" style="104"/>
    <col min="14337" max="14337" width="33.6333333333333" style="104" customWidth="1"/>
    <col min="14338" max="14339" width="11.25" style="104" customWidth="1"/>
    <col min="14340" max="14340" width="11.5" style="104" customWidth="1"/>
    <col min="14341" max="14341" width="15.25" style="104" customWidth="1"/>
    <col min="14342" max="14342" width="15.75" style="104" customWidth="1"/>
    <col min="14343" max="14343" width="16.75" style="104" customWidth="1"/>
    <col min="14344" max="14345" width="9" style="104"/>
    <col min="14346" max="14346" width="13.6333333333333" style="104" customWidth="1"/>
    <col min="14347" max="14592" width="9" style="104"/>
    <col min="14593" max="14593" width="33.6333333333333" style="104" customWidth="1"/>
    <col min="14594" max="14595" width="11.25" style="104" customWidth="1"/>
    <col min="14596" max="14596" width="11.5" style="104" customWidth="1"/>
    <col min="14597" max="14597" width="15.25" style="104" customWidth="1"/>
    <col min="14598" max="14598" width="15.75" style="104" customWidth="1"/>
    <col min="14599" max="14599" width="16.75" style="104" customWidth="1"/>
    <col min="14600" max="14601" width="9" style="104"/>
    <col min="14602" max="14602" width="13.6333333333333" style="104" customWidth="1"/>
    <col min="14603" max="14848" width="9" style="104"/>
    <col min="14849" max="14849" width="33.6333333333333" style="104" customWidth="1"/>
    <col min="14850" max="14851" width="11.25" style="104" customWidth="1"/>
    <col min="14852" max="14852" width="11.5" style="104" customWidth="1"/>
    <col min="14853" max="14853" width="15.25" style="104" customWidth="1"/>
    <col min="14854" max="14854" width="15.75" style="104" customWidth="1"/>
    <col min="14855" max="14855" width="16.75" style="104" customWidth="1"/>
    <col min="14856" max="14857" width="9" style="104"/>
    <col min="14858" max="14858" width="13.6333333333333" style="104" customWidth="1"/>
    <col min="14859" max="15104" width="9" style="104"/>
    <col min="15105" max="15105" width="33.6333333333333" style="104" customWidth="1"/>
    <col min="15106" max="15107" width="11.25" style="104" customWidth="1"/>
    <col min="15108" max="15108" width="11.5" style="104" customWidth="1"/>
    <col min="15109" max="15109" width="15.25" style="104" customWidth="1"/>
    <col min="15110" max="15110" width="15.75" style="104" customWidth="1"/>
    <col min="15111" max="15111" width="16.75" style="104" customWidth="1"/>
    <col min="15112" max="15113" width="9" style="104"/>
    <col min="15114" max="15114" width="13.6333333333333" style="104" customWidth="1"/>
    <col min="15115" max="15360" width="9" style="104"/>
    <col min="15361" max="15361" width="33.6333333333333" style="104" customWidth="1"/>
    <col min="15362" max="15363" width="11.25" style="104" customWidth="1"/>
    <col min="15364" max="15364" width="11.5" style="104" customWidth="1"/>
    <col min="15365" max="15365" width="15.25" style="104" customWidth="1"/>
    <col min="15366" max="15366" width="15.75" style="104" customWidth="1"/>
    <col min="15367" max="15367" width="16.75" style="104" customWidth="1"/>
    <col min="15368" max="15369" width="9" style="104"/>
    <col min="15370" max="15370" width="13.6333333333333" style="104" customWidth="1"/>
    <col min="15371" max="15616" width="9" style="104"/>
    <col min="15617" max="15617" width="33.6333333333333" style="104" customWidth="1"/>
    <col min="15618" max="15619" width="11.25" style="104" customWidth="1"/>
    <col min="15620" max="15620" width="11.5" style="104" customWidth="1"/>
    <col min="15621" max="15621" width="15.25" style="104" customWidth="1"/>
    <col min="15622" max="15622" width="15.75" style="104" customWidth="1"/>
    <col min="15623" max="15623" width="16.75" style="104" customWidth="1"/>
    <col min="15624" max="15625" width="9" style="104"/>
    <col min="15626" max="15626" width="13.6333333333333" style="104" customWidth="1"/>
    <col min="15627" max="15872" width="9" style="104"/>
    <col min="15873" max="15873" width="33.6333333333333" style="104" customWidth="1"/>
    <col min="15874" max="15875" width="11.25" style="104" customWidth="1"/>
    <col min="15876" max="15876" width="11.5" style="104" customWidth="1"/>
    <col min="15877" max="15877" width="15.25" style="104" customWidth="1"/>
    <col min="15878" max="15878" width="15.75" style="104" customWidth="1"/>
    <col min="15879" max="15879" width="16.75" style="104" customWidth="1"/>
    <col min="15880" max="15881" width="9" style="104"/>
    <col min="15882" max="15882" width="13.6333333333333" style="104" customWidth="1"/>
    <col min="15883" max="16128" width="9" style="104"/>
    <col min="16129" max="16129" width="33.6333333333333" style="104" customWidth="1"/>
    <col min="16130" max="16131" width="11.25" style="104" customWidth="1"/>
    <col min="16132" max="16132" width="11.5" style="104" customWidth="1"/>
    <col min="16133" max="16133" width="15.25" style="104" customWidth="1"/>
    <col min="16134" max="16134" width="15.75" style="104" customWidth="1"/>
    <col min="16135" max="16135" width="16.75" style="104" customWidth="1"/>
    <col min="16136" max="16137" width="9" style="104"/>
    <col min="16138" max="16138" width="13.6333333333333" style="104" customWidth="1"/>
    <col min="16139" max="16384" width="9" style="104"/>
  </cols>
  <sheetData>
    <row r="1" spans="1:1">
      <c r="A1" s="104" t="s">
        <v>1558</v>
      </c>
    </row>
    <row r="2" ht="22.5" spans="1:10">
      <c r="A2" s="105" t="s">
        <v>1559</v>
      </c>
      <c r="B2" s="105"/>
      <c r="C2" s="105"/>
      <c r="D2" s="105"/>
      <c r="E2" s="105"/>
      <c r="F2" s="105"/>
      <c r="G2" s="105"/>
      <c r="H2" s="105"/>
      <c r="I2" s="105"/>
      <c r="J2" s="105"/>
    </row>
    <row r="3" ht="13.5" spans="1:10">
      <c r="A3" s="106" t="s">
        <v>1560</v>
      </c>
      <c r="B3" s="106"/>
      <c r="C3" s="106"/>
      <c r="D3" s="106"/>
      <c r="E3" s="106"/>
      <c r="F3" s="106"/>
      <c r="G3" s="106"/>
      <c r="H3" s="106"/>
      <c r="I3" s="106"/>
      <c r="J3" s="106"/>
    </row>
    <row r="4" ht="13.5" spans="1:10">
      <c r="A4" s="106" t="s">
        <v>89</v>
      </c>
      <c r="B4" s="106"/>
      <c r="C4" s="106"/>
      <c r="D4" s="106"/>
      <c r="E4" s="106"/>
      <c r="F4" s="106"/>
      <c r="G4" s="106"/>
      <c r="H4" s="106"/>
      <c r="I4" s="106"/>
      <c r="J4" s="106"/>
    </row>
    <row r="5" ht="13.5" spans="1:10">
      <c r="A5" s="107" t="s">
        <v>1224</v>
      </c>
      <c r="B5" s="107" t="s">
        <v>1225</v>
      </c>
      <c r="C5" s="107" t="s">
        <v>1226</v>
      </c>
      <c r="D5" s="107"/>
      <c r="E5" s="107"/>
      <c r="F5" s="107"/>
      <c r="G5" s="107"/>
      <c r="H5" s="107" t="s">
        <v>1227</v>
      </c>
      <c r="I5" s="107"/>
      <c r="J5" s="107"/>
    </row>
    <row r="6" ht="13.5" spans="1:10">
      <c r="A6" s="107"/>
      <c r="B6" s="107"/>
      <c r="C6" s="107" t="s">
        <v>1228</v>
      </c>
      <c r="D6" s="107" t="s">
        <v>1229</v>
      </c>
      <c r="E6" s="107" t="s">
        <v>1230</v>
      </c>
      <c r="F6" s="107" t="s">
        <v>1231</v>
      </c>
      <c r="G6" s="107" t="s">
        <v>1232</v>
      </c>
      <c r="H6" s="107" t="s">
        <v>1228</v>
      </c>
      <c r="I6" s="107" t="s">
        <v>1233</v>
      </c>
      <c r="J6" s="107" t="s">
        <v>1234</v>
      </c>
    </row>
    <row r="7" ht="13.5" spans="1:10">
      <c r="A7" s="108" t="s">
        <v>1235</v>
      </c>
      <c r="B7" s="109">
        <f t="shared" ref="B7:B12" si="0">C7+H7</f>
        <v>502304.51</v>
      </c>
      <c r="C7" s="109">
        <f>D7+E7+F7+G7</f>
        <v>286780.51</v>
      </c>
      <c r="D7" s="110">
        <v>284759</v>
      </c>
      <c r="E7" s="110"/>
      <c r="F7" s="110">
        <v>2021.51</v>
      </c>
      <c r="G7" s="110"/>
      <c r="H7" s="109">
        <f t="shared" ref="H7:H11" si="1">I7+J7</f>
        <v>215524</v>
      </c>
      <c r="I7" s="110">
        <v>215524</v>
      </c>
      <c r="J7" s="110"/>
    </row>
    <row r="8" ht="13.5" spans="1:10">
      <c r="A8" s="108" t="s">
        <v>1236</v>
      </c>
      <c r="B8" s="109">
        <f t="shared" si="0"/>
        <v>659424</v>
      </c>
      <c r="C8" s="111">
        <v>315200</v>
      </c>
      <c r="D8" s="112"/>
      <c r="E8" s="112"/>
      <c r="F8" s="112"/>
      <c r="G8" s="112"/>
      <c r="H8" s="111">
        <f>314200+30000+24</f>
        <v>344224</v>
      </c>
      <c r="I8" s="112"/>
      <c r="J8" s="112"/>
    </row>
    <row r="9" ht="13.5" spans="1:10">
      <c r="A9" s="108" t="s">
        <v>1237</v>
      </c>
      <c r="B9" s="109">
        <f t="shared" si="0"/>
        <v>172826</v>
      </c>
      <c r="C9" s="109">
        <f>D9+E9+F9+G9</f>
        <v>44126</v>
      </c>
      <c r="D9" s="111">
        <v>44126</v>
      </c>
      <c r="E9" s="111"/>
      <c r="F9" s="111"/>
      <c r="G9" s="112"/>
      <c r="H9" s="109">
        <f>I9+J9</f>
        <v>128700</v>
      </c>
      <c r="I9" s="111">
        <v>128700</v>
      </c>
      <c r="J9" s="112"/>
    </row>
    <row r="10" ht="13.5" spans="1:10">
      <c r="A10" s="108" t="s">
        <v>1238</v>
      </c>
      <c r="B10" s="109">
        <f t="shared" si="0"/>
        <v>17726</v>
      </c>
      <c r="C10" s="109">
        <f>D10+E10+F10+G10</f>
        <v>17726</v>
      </c>
      <c r="D10" s="111">
        <v>17726</v>
      </c>
      <c r="E10" s="111"/>
      <c r="F10" s="111"/>
      <c r="G10" s="111"/>
      <c r="H10" s="109">
        <f t="shared" si="1"/>
        <v>0</v>
      </c>
      <c r="I10" s="111"/>
      <c r="J10" s="111"/>
    </row>
    <row r="11" ht="13.5" spans="1:10">
      <c r="A11" s="108" t="s">
        <v>1239</v>
      </c>
      <c r="B11" s="109">
        <f t="shared" si="0"/>
        <v>0</v>
      </c>
      <c r="C11" s="109">
        <f>D11+E11+F11+G11</f>
        <v>0</v>
      </c>
      <c r="D11" s="111"/>
      <c r="E11" s="111"/>
      <c r="F11" s="111"/>
      <c r="G11" s="111"/>
      <c r="H11" s="109">
        <f t="shared" si="1"/>
        <v>0</v>
      </c>
      <c r="I11" s="111"/>
      <c r="J11" s="111"/>
    </row>
    <row r="12" ht="13.5" spans="1:10">
      <c r="A12" s="108" t="s">
        <v>1240</v>
      </c>
      <c r="B12" s="109">
        <f t="shared" si="0"/>
        <v>657404.51</v>
      </c>
      <c r="C12" s="109">
        <f>D12+E12+F12+G12</f>
        <v>313180.51</v>
      </c>
      <c r="D12" s="109">
        <f>D7+D9-D10-D11</f>
        <v>311159</v>
      </c>
      <c r="E12" s="109">
        <f t="shared" ref="D12:J12" si="2">E7+E9-E10-E11</f>
        <v>0</v>
      </c>
      <c r="F12" s="109">
        <f t="shared" si="2"/>
        <v>2021.51</v>
      </c>
      <c r="G12" s="109">
        <f t="shared" si="2"/>
        <v>0</v>
      </c>
      <c r="H12" s="109">
        <f t="shared" si="2"/>
        <v>344224</v>
      </c>
      <c r="I12" s="109">
        <f t="shared" si="2"/>
        <v>344224</v>
      </c>
      <c r="J12" s="109">
        <f t="shared" si="2"/>
        <v>0</v>
      </c>
    </row>
  </sheetData>
  <mergeCells count="7">
    <mergeCell ref="A2:J2"/>
    <mergeCell ref="A3:J3"/>
    <mergeCell ref="A4:J4"/>
    <mergeCell ref="C5:G5"/>
    <mergeCell ref="H5:J5"/>
    <mergeCell ref="A5:A6"/>
    <mergeCell ref="B5:B6"/>
  </mergeCells>
  <pageMargins left="0.75" right="0.75" top="1" bottom="1" header="0.511805555555556" footer="0.511805555555556"/>
  <pageSetup paperSize="9" orientation="portrait"/>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zoomScale="120" zoomScaleNormal="120" workbookViewId="0">
      <selection activeCell="D22" sqref="D22"/>
    </sheetView>
  </sheetViews>
  <sheetFormatPr defaultColWidth="9.13333333333333" defaultRowHeight="13.5" outlineLevelCol="1"/>
  <cols>
    <col min="1" max="1" width="35.25" style="92" customWidth="1"/>
    <col min="2" max="2" width="28.3833333333333" style="93" customWidth="1"/>
    <col min="3" max="235" width="9.13333333333333" style="94" customWidth="1"/>
    <col min="236" max="253" width="9.13333333333333" style="95"/>
    <col min="254" max="254" width="20.5" style="95" customWidth="1"/>
    <col min="255" max="255" width="14.25" style="95" customWidth="1"/>
    <col min="256" max="256" width="21.1333333333333" style="95" customWidth="1"/>
    <col min="257" max="257" width="18.8833333333333" style="95" customWidth="1"/>
    <col min="258" max="491" width="9.13333333333333" style="95" customWidth="1"/>
    <col min="492" max="509" width="9.13333333333333" style="95"/>
    <col min="510" max="510" width="20.5" style="95" customWidth="1"/>
    <col min="511" max="511" width="14.25" style="95" customWidth="1"/>
    <col min="512" max="512" width="21.1333333333333" style="95" customWidth="1"/>
    <col min="513" max="513" width="18.8833333333333" style="95" customWidth="1"/>
    <col min="514" max="747" width="9.13333333333333" style="95" customWidth="1"/>
    <col min="748" max="765" width="9.13333333333333" style="95"/>
    <col min="766" max="766" width="20.5" style="95" customWidth="1"/>
    <col min="767" max="767" width="14.25" style="95" customWidth="1"/>
    <col min="768" max="768" width="21.1333333333333" style="95" customWidth="1"/>
    <col min="769" max="769" width="18.8833333333333" style="95" customWidth="1"/>
    <col min="770" max="1003" width="9.13333333333333" style="95" customWidth="1"/>
    <col min="1004" max="1021" width="9.13333333333333" style="95"/>
    <col min="1022" max="1022" width="20.5" style="95" customWidth="1"/>
    <col min="1023" max="1023" width="14.25" style="95" customWidth="1"/>
    <col min="1024" max="1024" width="21.1333333333333" style="95" customWidth="1"/>
    <col min="1025" max="1025" width="18.8833333333333" style="95" customWidth="1"/>
    <col min="1026" max="1259" width="9.13333333333333" style="95" customWidth="1"/>
    <col min="1260" max="1277" width="9.13333333333333" style="95"/>
    <col min="1278" max="1278" width="20.5" style="95" customWidth="1"/>
    <col min="1279" max="1279" width="14.25" style="95" customWidth="1"/>
    <col min="1280" max="1280" width="21.1333333333333" style="95" customWidth="1"/>
    <col min="1281" max="1281" width="18.8833333333333" style="95" customWidth="1"/>
    <col min="1282" max="1515" width="9.13333333333333" style="95" customWidth="1"/>
    <col min="1516" max="1533" width="9.13333333333333" style="95"/>
    <col min="1534" max="1534" width="20.5" style="95" customWidth="1"/>
    <col min="1535" max="1535" width="14.25" style="95" customWidth="1"/>
    <col min="1536" max="1536" width="21.1333333333333" style="95" customWidth="1"/>
    <col min="1537" max="1537" width="18.8833333333333" style="95" customWidth="1"/>
    <col min="1538" max="1771" width="9.13333333333333" style="95" customWidth="1"/>
    <col min="1772" max="1789" width="9.13333333333333" style="95"/>
    <col min="1790" max="1790" width="20.5" style="95" customWidth="1"/>
    <col min="1791" max="1791" width="14.25" style="95" customWidth="1"/>
    <col min="1792" max="1792" width="21.1333333333333" style="95" customWidth="1"/>
    <col min="1793" max="1793" width="18.8833333333333" style="95" customWidth="1"/>
    <col min="1794" max="2027" width="9.13333333333333" style="95" customWidth="1"/>
    <col min="2028" max="2045" width="9.13333333333333" style="95"/>
    <col min="2046" max="2046" width="20.5" style="95" customWidth="1"/>
    <col min="2047" max="2047" width="14.25" style="95" customWidth="1"/>
    <col min="2048" max="2048" width="21.1333333333333" style="95" customWidth="1"/>
    <col min="2049" max="2049" width="18.8833333333333" style="95" customWidth="1"/>
    <col min="2050" max="2283" width="9.13333333333333" style="95" customWidth="1"/>
    <col min="2284" max="2301" width="9.13333333333333" style="95"/>
    <col min="2302" max="2302" width="20.5" style="95" customWidth="1"/>
    <col min="2303" max="2303" width="14.25" style="95" customWidth="1"/>
    <col min="2304" max="2304" width="21.1333333333333" style="95" customWidth="1"/>
    <col min="2305" max="2305" width="18.8833333333333" style="95" customWidth="1"/>
    <col min="2306" max="2539" width="9.13333333333333" style="95" customWidth="1"/>
    <col min="2540" max="2557" width="9.13333333333333" style="95"/>
    <col min="2558" max="2558" width="20.5" style="95" customWidth="1"/>
    <col min="2559" max="2559" width="14.25" style="95" customWidth="1"/>
    <col min="2560" max="2560" width="21.1333333333333" style="95" customWidth="1"/>
    <col min="2561" max="2561" width="18.8833333333333" style="95" customWidth="1"/>
    <col min="2562" max="2795" width="9.13333333333333" style="95" customWidth="1"/>
    <col min="2796" max="2813" width="9.13333333333333" style="95"/>
    <col min="2814" max="2814" width="20.5" style="95" customWidth="1"/>
    <col min="2815" max="2815" width="14.25" style="95" customWidth="1"/>
    <col min="2816" max="2816" width="21.1333333333333" style="95" customWidth="1"/>
    <col min="2817" max="2817" width="18.8833333333333" style="95" customWidth="1"/>
    <col min="2818" max="3051" width="9.13333333333333" style="95" customWidth="1"/>
    <col min="3052" max="3069" width="9.13333333333333" style="95"/>
    <col min="3070" max="3070" width="20.5" style="95" customWidth="1"/>
    <col min="3071" max="3071" width="14.25" style="95" customWidth="1"/>
    <col min="3072" max="3072" width="21.1333333333333" style="95" customWidth="1"/>
    <col min="3073" max="3073" width="18.8833333333333" style="95" customWidth="1"/>
    <col min="3074" max="3307" width="9.13333333333333" style="95" customWidth="1"/>
    <col min="3308" max="3325" width="9.13333333333333" style="95"/>
    <col min="3326" max="3326" width="20.5" style="95" customWidth="1"/>
    <col min="3327" max="3327" width="14.25" style="95" customWidth="1"/>
    <col min="3328" max="3328" width="21.1333333333333" style="95" customWidth="1"/>
    <col min="3329" max="3329" width="18.8833333333333" style="95" customWidth="1"/>
    <col min="3330" max="3563" width="9.13333333333333" style="95" customWidth="1"/>
    <col min="3564" max="3581" width="9.13333333333333" style="95"/>
    <col min="3582" max="3582" width="20.5" style="95" customWidth="1"/>
    <col min="3583" max="3583" width="14.25" style="95" customWidth="1"/>
    <col min="3584" max="3584" width="21.1333333333333" style="95" customWidth="1"/>
    <col min="3585" max="3585" width="18.8833333333333" style="95" customWidth="1"/>
    <col min="3586" max="3819" width="9.13333333333333" style="95" customWidth="1"/>
    <col min="3820" max="3837" width="9.13333333333333" style="95"/>
    <col min="3838" max="3838" width="20.5" style="95" customWidth="1"/>
    <col min="3839" max="3839" width="14.25" style="95" customWidth="1"/>
    <col min="3840" max="3840" width="21.1333333333333" style="95" customWidth="1"/>
    <col min="3841" max="3841" width="18.8833333333333" style="95" customWidth="1"/>
    <col min="3842" max="4075" width="9.13333333333333" style="95" customWidth="1"/>
    <col min="4076" max="4093" width="9.13333333333333" style="95"/>
    <col min="4094" max="4094" width="20.5" style="95" customWidth="1"/>
    <col min="4095" max="4095" width="14.25" style="95" customWidth="1"/>
    <col min="4096" max="4096" width="21.1333333333333" style="95" customWidth="1"/>
    <col min="4097" max="4097" width="18.8833333333333" style="95" customWidth="1"/>
    <col min="4098" max="4331" width="9.13333333333333" style="95" customWidth="1"/>
    <col min="4332" max="4349" width="9.13333333333333" style="95"/>
    <col min="4350" max="4350" width="20.5" style="95" customWidth="1"/>
    <col min="4351" max="4351" width="14.25" style="95" customWidth="1"/>
    <col min="4352" max="4352" width="21.1333333333333" style="95" customWidth="1"/>
    <col min="4353" max="4353" width="18.8833333333333" style="95" customWidth="1"/>
    <col min="4354" max="4587" width="9.13333333333333" style="95" customWidth="1"/>
    <col min="4588" max="4605" width="9.13333333333333" style="95"/>
    <col min="4606" max="4606" width="20.5" style="95" customWidth="1"/>
    <col min="4607" max="4607" width="14.25" style="95" customWidth="1"/>
    <col min="4608" max="4608" width="21.1333333333333" style="95" customWidth="1"/>
    <col min="4609" max="4609" width="18.8833333333333" style="95" customWidth="1"/>
    <col min="4610" max="4843" width="9.13333333333333" style="95" customWidth="1"/>
    <col min="4844" max="4861" width="9.13333333333333" style="95"/>
    <col min="4862" max="4862" width="20.5" style="95" customWidth="1"/>
    <col min="4863" max="4863" width="14.25" style="95" customWidth="1"/>
    <col min="4864" max="4864" width="21.1333333333333" style="95" customWidth="1"/>
    <col min="4865" max="4865" width="18.8833333333333" style="95" customWidth="1"/>
    <col min="4866" max="5099" width="9.13333333333333" style="95" customWidth="1"/>
    <col min="5100" max="5117" width="9.13333333333333" style="95"/>
    <col min="5118" max="5118" width="20.5" style="95" customWidth="1"/>
    <col min="5119" max="5119" width="14.25" style="95" customWidth="1"/>
    <col min="5120" max="5120" width="21.1333333333333" style="95" customWidth="1"/>
    <col min="5121" max="5121" width="18.8833333333333" style="95" customWidth="1"/>
    <col min="5122" max="5355" width="9.13333333333333" style="95" customWidth="1"/>
    <col min="5356" max="5373" width="9.13333333333333" style="95"/>
    <col min="5374" max="5374" width="20.5" style="95" customWidth="1"/>
    <col min="5375" max="5375" width="14.25" style="95" customWidth="1"/>
    <col min="5376" max="5376" width="21.1333333333333" style="95" customWidth="1"/>
    <col min="5377" max="5377" width="18.8833333333333" style="95" customWidth="1"/>
    <col min="5378" max="5611" width="9.13333333333333" style="95" customWidth="1"/>
    <col min="5612" max="5629" width="9.13333333333333" style="95"/>
    <col min="5630" max="5630" width="20.5" style="95" customWidth="1"/>
    <col min="5631" max="5631" width="14.25" style="95" customWidth="1"/>
    <col min="5632" max="5632" width="21.1333333333333" style="95" customWidth="1"/>
    <col min="5633" max="5633" width="18.8833333333333" style="95" customWidth="1"/>
    <col min="5634" max="5867" width="9.13333333333333" style="95" customWidth="1"/>
    <col min="5868" max="5885" width="9.13333333333333" style="95"/>
    <col min="5886" max="5886" width="20.5" style="95" customWidth="1"/>
    <col min="5887" max="5887" width="14.25" style="95" customWidth="1"/>
    <col min="5888" max="5888" width="21.1333333333333" style="95" customWidth="1"/>
    <col min="5889" max="5889" width="18.8833333333333" style="95" customWidth="1"/>
    <col min="5890" max="6123" width="9.13333333333333" style="95" customWidth="1"/>
    <col min="6124" max="6141" width="9.13333333333333" style="95"/>
    <col min="6142" max="6142" width="20.5" style="95" customWidth="1"/>
    <col min="6143" max="6143" width="14.25" style="95" customWidth="1"/>
    <col min="6144" max="6144" width="21.1333333333333" style="95" customWidth="1"/>
    <col min="6145" max="6145" width="18.8833333333333" style="95" customWidth="1"/>
    <col min="6146" max="6379" width="9.13333333333333" style="95" customWidth="1"/>
    <col min="6380" max="6397" width="9.13333333333333" style="95"/>
    <col min="6398" max="6398" width="20.5" style="95" customWidth="1"/>
    <col min="6399" max="6399" width="14.25" style="95" customWidth="1"/>
    <col min="6400" max="6400" width="21.1333333333333" style="95" customWidth="1"/>
    <col min="6401" max="6401" width="18.8833333333333" style="95" customWidth="1"/>
    <col min="6402" max="6635" width="9.13333333333333" style="95" customWidth="1"/>
    <col min="6636" max="6653" width="9.13333333333333" style="95"/>
    <col min="6654" max="6654" width="20.5" style="95" customWidth="1"/>
    <col min="6655" max="6655" width="14.25" style="95" customWidth="1"/>
    <col min="6656" max="6656" width="21.1333333333333" style="95" customWidth="1"/>
    <col min="6657" max="6657" width="18.8833333333333" style="95" customWidth="1"/>
    <col min="6658" max="6891" width="9.13333333333333" style="95" customWidth="1"/>
    <col min="6892" max="6909" width="9.13333333333333" style="95"/>
    <col min="6910" max="6910" width="20.5" style="95" customWidth="1"/>
    <col min="6911" max="6911" width="14.25" style="95" customWidth="1"/>
    <col min="6912" max="6912" width="21.1333333333333" style="95" customWidth="1"/>
    <col min="6913" max="6913" width="18.8833333333333" style="95" customWidth="1"/>
    <col min="6914" max="7147" width="9.13333333333333" style="95" customWidth="1"/>
    <col min="7148" max="7165" width="9.13333333333333" style="95"/>
    <col min="7166" max="7166" width="20.5" style="95" customWidth="1"/>
    <col min="7167" max="7167" width="14.25" style="95" customWidth="1"/>
    <col min="7168" max="7168" width="21.1333333333333" style="95" customWidth="1"/>
    <col min="7169" max="7169" width="18.8833333333333" style="95" customWidth="1"/>
    <col min="7170" max="7403" width="9.13333333333333" style="95" customWidth="1"/>
    <col min="7404" max="7421" width="9.13333333333333" style="95"/>
    <col min="7422" max="7422" width="20.5" style="95" customWidth="1"/>
    <col min="7423" max="7423" width="14.25" style="95" customWidth="1"/>
    <col min="7424" max="7424" width="21.1333333333333" style="95" customWidth="1"/>
    <col min="7425" max="7425" width="18.8833333333333" style="95" customWidth="1"/>
    <col min="7426" max="7659" width="9.13333333333333" style="95" customWidth="1"/>
    <col min="7660" max="7677" width="9.13333333333333" style="95"/>
    <col min="7678" max="7678" width="20.5" style="95" customWidth="1"/>
    <col min="7679" max="7679" width="14.25" style="95" customWidth="1"/>
    <col min="7680" max="7680" width="21.1333333333333" style="95" customWidth="1"/>
    <col min="7681" max="7681" width="18.8833333333333" style="95" customWidth="1"/>
    <col min="7682" max="7915" width="9.13333333333333" style="95" customWidth="1"/>
    <col min="7916" max="7933" width="9.13333333333333" style="95"/>
    <col min="7934" max="7934" width="20.5" style="95" customWidth="1"/>
    <col min="7935" max="7935" width="14.25" style="95" customWidth="1"/>
    <col min="7936" max="7936" width="21.1333333333333" style="95" customWidth="1"/>
    <col min="7937" max="7937" width="18.8833333333333" style="95" customWidth="1"/>
    <col min="7938" max="8171" width="9.13333333333333" style="95" customWidth="1"/>
    <col min="8172" max="8189" width="9.13333333333333" style="95"/>
    <col min="8190" max="8190" width="20.5" style="95" customWidth="1"/>
    <col min="8191" max="8191" width="14.25" style="95" customWidth="1"/>
    <col min="8192" max="8192" width="21.1333333333333" style="95" customWidth="1"/>
    <col min="8193" max="8193" width="18.8833333333333" style="95" customWidth="1"/>
    <col min="8194" max="8427" width="9.13333333333333" style="95" customWidth="1"/>
    <col min="8428" max="8445" width="9.13333333333333" style="95"/>
    <col min="8446" max="8446" width="20.5" style="95" customWidth="1"/>
    <col min="8447" max="8447" width="14.25" style="95" customWidth="1"/>
    <col min="8448" max="8448" width="21.1333333333333" style="95" customWidth="1"/>
    <col min="8449" max="8449" width="18.8833333333333" style="95" customWidth="1"/>
    <col min="8450" max="8683" width="9.13333333333333" style="95" customWidth="1"/>
    <col min="8684" max="8701" width="9.13333333333333" style="95"/>
    <col min="8702" max="8702" width="20.5" style="95" customWidth="1"/>
    <col min="8703" max="8703" width="14.25" style="95" customWidth="1"/>
    <col min="8704" max="8704" width="21.1333333333333" style="95" customWidth="1"/>
    <col min="8705" max="8705" width="18.8833333333333" style="95" customWidth="1"/>
    <col min="8706" max="8939" width="9.13333333333333" style="95" customWidth="1"/>
    <col min="8940" max="8957" width="9.13333333333333" style="95"/>
    <col min="8958" max="8958" width="20.5" style="95" customWidth="1"/>
    <col min="8959" max="8959" width="14.25" style="95" customWidth="1"/>
    <col min="8960" max="8960" width="21.1333333333333" style="95" customWidth="1"/>
    <col min="8961" max="8961" width="18.8833333333333" style="95" customWidth="1"/>
    <col min="8962" max="9195" width="9.13333333333333" style="95" customWidth="1"/>
    <col min="9196" max="9213" width="9.13333333333333" style="95"/>
    <col min="9214" max="9214" width="20.5" style="95" customWidth="1"/>
    <col min="9215" max="9215" width="14.25" style="95" customWidth="1"/>
    <col min="9216" max="9216" width="21.1333333333333" style="95" customWidth="1"/>
    <col min="9217" max="9217" width="18.8833333333333" style="95" customWidth="1"/>
    <col min="9218" max="9451" width="9.13333333333333" style="95" customWidth="1"/>
    <col min="9452" max="9469" width="9.13333333333333" style="95"/>
    <col min="9470" max="9470" width="20.5" style="95" customWidth="1"/>
    <col min="9471" max="9471" width="14.25" style="95" customWidth="1"/>
    <col min="9472" max="9472" width="21.1333333333333" style="95" customWidth="1"/>
    <col min="9473" max="9473" width="18.8833333333333" style="95" customWidth="1"/>
    <col min="9474" max="9707" width="9.13333333333333" style="95" customWidth="1"/>
    <col min="9708" max="9725" width="9.13333333333333" style="95"/>
    <col min="9726" max="9726" width="20.5" style="95" customWidth="1"/>
    <col min="9727" max="9727" width="14.25" style="95" customWidth="1"/>
    <col min="9728" max="9728" width="21.1333333333333" style="95" customWidth="1"/>
    <col min="9729" max="9729" width="18.8833333333333" style="95" customWidth="1"/>
    <col min="9730" max="9963" width="9.13333333333333" style="95" customWidth="1"/>
    <col min="9964" max="9981" width="9.13333333333333" style="95"/>
    <col min="9982" max="9982" width="20.5" style="95" customWidth="1"/>
    <col min="9983" max="9983" width="14.25" style="95" customWidth="1"/>
    <col min="9984" max="9984" width="21.1333333333333" style="95" customWidth="1"/>
    <col min="9985" max="9985" width="18.8833333333333" style="95" customWidth="1"/>
    <col min="9986" max="10219" width="9.13333333333333" style="95" customWidth="1"/>
    <col min="10220" max="10237" width="9.13333333333333" style="95"/>
    <col min="10238" max="10238" width="20.5" style="95" customWidth="1"/>
    <col min="10239" max="10239" width="14.25" style="95" customWidth="1"/>
    <col min="10240" max="10240" width="21.1333333333333" style="95" customWidth="1"/>
    <col min="10241" max="10241" width="18.8833333333333" style="95" customWidth="1"/>
    <col min="10242" max="10475" width="9.13333333333333" style="95" customWidth="1"/>
    <col min="10476" max="10493" width="9.13333333333333" style="95"/>
    <col min="10494" max="10494" width="20.5" style="95" customWidth="1"/>
    <col min="10495" max="10495" width="14.25" style="95" customWidth="1"/>
    <col min="10496" max="10496" width="21.1333333333333" style="95" customWidth="1"/>
    <col min="10497" max="10497" width="18.8833333333333" style="95" customWidth="1"/>
    <col min="10498" max="10731" width="9.13333333333333" style="95" customWidth="1"/>
    <col min="10732" max="10749" width="9.13333333333333" style="95"/>
    <col min="10750" max="10750" width="20.5" style="95" customWidth="1"/>
    <col min="10751" max="10751" width="14.25" style="95" customWidth="1"/>
    <col min="10752" max="10752" width="21.1333333333333" style="95" customWidth="1"/>
    <col min="10753" max="10753" width="18.8833333333333" style="95" customWidth="1"/>
    <col min="10754" max="10987" width="9.13333333333333" style="95" customWidth="1"/>
    <col min="10988" max="11005" width="9.13333333333333" style="95"/>
    <col min="11006" max="11006" width="20.5" style="95" customWidth="1"/>
    <col min="11007" max="11007" width="14.25" style="95" customWidth="1"/>
    <col min="11008" max="11008" width="21.1333333333333" style="95" customWidth="1"/>
    <col min="11009" max="11009" width="18.8833333333333" style="95" customWidth="1"/>
    <col min="11010" max="11243" width="9.13333333333333" style="95" customWidth="1"/>
    <col min="11244" max="11261" width="9.13333333333333" style="95"/>
    <col min="11262" max="11262" width="20.5" style="95" customWidth="1"/>
    <col min="11263" max="11263" width="14.25" style="95" customWidth="1"/>
    <col min="11264" max="11264" width="21.1333333333333" style="95" customWidth="1"/>
    <col min="11265" max="11265" width="18.8833333333333" style="95" customWidth="1"/>
    <col min="11266" max="11499" width="9.13333333333333" style="95" customWidth="1"/>
    <col min="11500" max="11517" width="9.13333333333333" style="95"/>
    <col min="11518" max="11518" width="20.5" style="95" customWidth="1"/>
    <col min="11519" max="11519" width="14.25" style="95" customWidth="1"/>
    <col min="11520" max="11520" width="21.1333333333333" style="95" customWidth="1"/>
    <col min="11521" max="11521" width="18.8833333333333" style="95" customWidth="1"/>
    <col min="11522" max="11755" width="9.13333333333333" style="95" customWidth="1"/>
    <col min="11756" max="11773" width="9.13333333333333" style="95"/>
    <col min="11774" max="11774" width="20.5" style="95" customWidth="1"/>
    <col min="11775" max="11775" width="14.25" style="95" customWidth="1"/>
    <col min="11776" max="11776" width="21.1333333333333" style="95" customWidth="1"/>
    <col min="11777" max="11777" width="18.8833333333333" style="95" customWidth="1"/>
    <col min="11778" max="12011" width="9.13333333333333" style="95" customWidth="1"/>
    <col min="12012" max="12029" width="9.13333333333333" style="95"/>
    <col min="12030" max="12030" width="20.5" style="95" customWidth="1"/>
    <col min="12031" max="12031" width="14.25" style="95" customWidth="1"/>
    <col min="12032" max="12032" width="21.1333333333333" style="95" customWidth="1"/>
    <col min="12033" max="12033" width="18.8833333333333" style="95" customWidth="1"/>
    <col min="12034" max="12267" width="9.13333333333333" style="95" customWidth="1"/>
    <col min="12268" max="12285" width="9.13333333333333" style="95"/>
    <col min="12286" max="12286" width="20.5" style="95" customWidth="1"/>
    <col min="12287" max="12287" width="14.25" style="95" customWidth="1"/>
    <col min="12288" max="12288" width="21.1333333333333" style="95" customWidth="1"/>
    <col min="12289" max="12289" width="18.8833333333333" style="95" customWidth="1"/>
    <col min="12290" max="12523" width="9.13333333333333" style="95" customWidth="1"/>
    <col min="12524" max="12541" width="9.13333333333333" style="95"/>
    <col min="12542" max="12542" width="20.5" style="95" customWidth="1"/>
    <col min="12543" max="12543" width="14.25" style="95" customWidth="1"/>
    <col min="12544" max="12544" width="21.1333333333333" style="95" customWidth="1"/>
    <col min="12545" max="12545" width="18.8833333333333" style="95" customWidth="1"/>
    <col min="12546" max="12779" width="9.13333333333333" style="95" customWidth="1"/>
    <col min="12780" max="12797" width="9.13333333333333" style="95"/>
    <col min="12798" max="12798" width="20.5" style="95" customWidth="1"/>
    <col min="12799" max="12799" width="14.25" style="95" customWidth="1"/>
    <col min="12800" max="12800" width="21.1333333333333" style="95" customWidth="1"/>
    <col min="12801" max="12801" width="18.8833333333333" style="95" customWidth="1"/>
    <col min="12802" max="13035" width="9.13333333333333" style="95" customWidth="1"/>
    <col min="13036" max="13053" width="9.13333333333333" style="95"/>
    <col min="13054" max="13054" width="20.5" style="95" customWidth="1"/>
    <col min="13055" max="13055" width="14.25" style="95" customWidth="1"/>
    <col min="13056" max="13056" width="21.1333333333333" style="95" customWidth="1"/>
    <col min="13057" max="13057" width="18.8833333333333" style="95" customWidth="1"/>
    <col min="13058" max="13291" width="9.13333333333333" style="95" customWidth="1"/>
    <col min="13292" max="13309" width="9.13333333333333" style="95"/>
    <col min="13310" max="13310" width="20.5" style="95" customWidth="1"/>
    <col min="13311" max="13311" width="14.25" style="95" customWidth="1"/>
    <col min="13312" max="13312" width="21.1333333333333" style="95" customWidth="1"/>
    <col min="13313" max="13313" width="18.8833333333333" style="95" customWidth="1"/>
    <col min="13314" max="13547" width="9.13333333333333" style="95" customWidth="1"/>
    <col min="13548" max="13565" width="9.13333333333333" style="95"/>
    <col min="13566" max="13566" width="20.5" style="95" customWidth="1"/>
    <col min="13567" max="13567" width="14.25" style="95" customWidth="1"/>
    <col min="13568" max="13568" width="21.1333333333333" style="95" customWidth="1"/>
    <col min="13569" max="13569" width="18.8833333333333" style="95" customWidth="1"/>
    <col min="13570" max="13803" width="9.13333333333333" style="95" customWidth="1"/>
    <col min="13804" max="13821" width="9.13333333333333" style="95"/>
    <col min="13822" max="13822" width="20.5" style="95" customWidth="1"/>
    <col min="13823" max="13823" width="14.25" style="95" customWidth="1"/>
    <col min="13824" max="13824" width="21.1333333333333" style="95" customWidth="1"/>
    <col min="13825" max="13825" width="18.8833333333333" style="95" customWidth="1"/>
    <col min="13826" max="14059" width="9.13333333333333" style="95" customWidth="1"/>
    <col min="14060" max="14077" width="9.13333333333333" style="95"/>
    <col min="14078" max="14078" width="20.5" style="95" customWidth="1"/>
    <col min="14079" max="14079" width="14.25" style="95" customWidth="1"/>
    <col min="14080" max="14080" width="21.1333333333333" style="95" customWidth="1"/>
    <col min="14081" max="14081" width="18.8833333333333" style="95" customWidth="1"/>
    <col min="14082" max="14315" width="9.13333333333333" style="95" customWidth="1"/>
    <col min="14316" max="14333" width="9.13333333333333" style="95"/>
    <col min="14334" max="14334" width="20.5" style="95" customWidth="1"/>
    <col min="14335" max="14335" width="14.25" style="95" customWidth="1"/>
    <col min="14336" max="14336" width="21.1333333333333" style="95" customWidth="1"/>
    <col min="14337" max="14337" width="18.8833333333333" style="95" customWidth="1"/>
    <col min="14338" max="14571" width="9.13333333333333" style="95" customWidth="1"/>
    <col min="14572" max="14589" width="9.13333333333333" style="95"/>
    <col min="14590" max="14590" width="20.5" style="95" customWidth="1"/>
    <col min="14591" max="14591" width="14.25" style="95" customWidth="1"/>
    <col min="14592" max="14592" width="21.1333333333333" style="95" customWidth="1"/>
    <col min="14593" max="14593" width="18.8833333333333" style="95" customWidth="1"/>
    <col min="14594" max="14827" width="9.13333333333333" style="95" customWidth="1"/>
    <col min="14828" max="14845" width="9.13333333333333" style="95"/>
    <col min="14846" max="14846" width="20.5" style="95" customWidth="1"/>
    <col min="14847" max="14847" width="14.25" style="95" customWidth="1"/>
    <col min="14848" max="14848" width="21.1333333333333" style="95" customWidth="1"/>
    <col min="14849" max="14849" width="18.8833333333333" style="95" customWidth="1"/>
    <col min="14850" max="15083" width="9.13333333333333" style="95" customWidth="1"/>
    <col min="15084" max="15101" width="9.13333333333333" style="95"/>
    <col min="15102" max="15102" width="20.5" style="95" customWidth="1"/>
    <col min="15103" max="15103" width="14.25" style="95" customWidth="1"/>
    <col min="15104" max="15104" width="21.1333333333333" style="95" customWidth="1"/>
    <col min="15105" max="15105" width="18.8833333333333" style="95" customWidth="1"/>
    <col min="15106" max="15339" width="9.13333333333333" style="95" customWidth="1"/>
    <col min="15340" max="15357" width="9.13333333333333" style="95"/>
    <col min="15358" max="15358" width="20.5" style="95" customWidth="1"/>
    <col min="15359" max="15359" width="14.25" style="95" customWidth="1"/>
    <col min="15360" max="15360" width="21.1333333333333" style="95" customWidth="1"/>
    <col min="15361" max="15361" width="18.8833333333333" style="95" customWidth="1"/>
    <col min="15362" max="15595" width="9.13333333333333" style="95" customWidth="1"/>
    <col min="15596" max="15613" width="9.13333333333333" style="95"/>
    <col min="15614" max="15614" width="20.5" style="95" customWidth="1"/>
    <col min="15615" max="15615" width="14.25" style="95" customWidth="1"/>
    <col min="15616" max="15616" width="21.1333333333333" style="95" customWidth="1"/>
    <col min="15617" max="15617" width="18.8833333333333" style="95" customWidth="1"/>
    <col min="15618" max="15851" width="9.13333333333333" style="95" customWidth="1"/>
    <col min="15852" max="15869" width="9.13333333333333" style="95"/>
    <col min="15870" max="15870" width="20.5" style="95" customWidth="1"/>
    <col min="15871" max="15871" width="14.25" style="95" customWidth="1"/>
    <col min="15872" max="15872" width="21.1333333333333" style="95" customWidth="1"/>
    <col min="15873" max="15873" width="18.8833333333333" style="95" customWidth="1"/>
    <col min="15874" max="16107" width="9.13333333333333" style="95" customWidth="1"/>
    <col min="16108" max="16125" width="9.13333333333333" style="95"/>
    <col min="16126" max="16126" width="20.5" style="95" customWidth="1"/>
    <col min="16127" max="16127" width="14.25" style="95" customWidth="1"/>
    <col min="16128" max="16128" width="21.1333333333333" style="95" customWidth="1"/>
    <col min="16129" max="16129" width="18.8833333333333" style="95" customWidth="1"/>
    <col min="16130" max="16363" width="9.13333333333333" style="95" customWidth="1"/>
    <col min="16364" max="16384" width="9.13333333333333" style="95"/>
  </cols>
  <sheetData>
    <row r="1" spans="1:1">
      <c r="A1" s="95" t="s">
        <v>1561</v>
      </c>
    </row>
    <row r="2" s="91" customFormat="1" ht="33.75" customHeight="1" spans="1:2">
      <c r="A2" s="96" t="s">
        <v>1562</v>
      </c>
      <c r="B2" s="97"/>
    </row>
    <row r="3" s="91" customFormat="1" ht="17.1" customHeight="1" spans="1:2">
      <c r="A3" s="98" t="s">
        <v>89</v>
      </c>
      <c r="B3" s="99"/>
    </row>
    <row r="4" s="91" customFormat="1" ht="17.1" customHeight="1" spans="1:2">
      <c r="A4" s="100" t="s">
        <v>1318</v>
      </c>
      <c r="B4" s="101" t="s">
        <v>1258</v>
      </c>
    </row>
    <row r="5" s="91" customFormat="1" ht="17.1" customHeight="1" spans="1:2">
      <c r="A5" s="102" t="s">
        <v>1563</v>
      </c>
      <c r="B5" s="103">
        <v>0</v>
      </c>
    </row>
    <row r="6" s="91" customFormat="1" ht="17.1" customHeight="1" spans="1:2">
      <c r="A6" s="102" t="s">
        <v>1564</v>
      </c>
      <c r="B6" s="103">
        <v>0</v>
      </c>
    </row>
    <row r="7" s="91" customFormat="1" ht="17.1" customHeight="1" spans="1:2">
      <c r="A7" s="102" t="s">
        <v>1565</v>
      </c>
      <c r="B7" s="103">
        <v>0</v>
      </c>
    </row>
    <row r="8" s="91" customFormat="1" ht="17.85" customHeight="1" spans="1:2">
      <c r="A8" s="102" t="s">
        <v>1566</v>
      </c>
      <c r="B8" s="103">
        <v>0</v>
      </c>
    </row>
    <row r="9" s="91" customFormat="1" ht="17.1" customHeight="1" spans="1:2">
      <c r="A9" s="102" t="s">
        <v>1567</v>
      </c>
      <c r="B9" s="103">
        <v>0</v>
      </c>
    </row>
    <row r="10" s="91" customFormat="1" ht="17.25" customHeight="1" spans="1:2">
      <c r="A10" s="102"/>
      <c r="B10" s="103"/>
    </row>
    <row r="11" s="91" customFormat="1" ht="17.1" customHeight="1" spans="1:2">
      <c r="A11" s="100" t="s">
        <v>1307</v>
      </c>
      <c r="B11" s="103">
        <v>0</v>
      </c>
    </row>
    <row r="12" s="91" customFormat="1" ht="17.1" customHeight="1" spans="1:2">
      <c r="A12" s="102" t="s">
        <v>1308</v>
      </c>
      <c r="B12" s="103">
        <v>14.69</v>
      </c>
    </row>
    <row r="13" s="91" customFormat="1" ht="17.1" customHeight="1" spans="1:2">
      <c r="A13" s="102" t="s">
        <v>1568</v>
      </c>
      <c r="B13" s="103"/>
    </row>
    <row r="14" s="91" customFormat="1" ht="17.1" customHeight="1" spans="1:2">
      <c r="A14" s="102"/>
      <c r="B14" s="103"/>
    </row>
    <row r="15" s="91" customFormat="1" ht="17.1" customHeight="1" spans="1:2">
      <c r="A15" s="102" t="s">
        <v>1313</v>
      </c>
      <c r="B15" s="103">
        <v>29.38</v>
      </c>
    </row>
    <row r="16" s="91" customFormat="1" ht="17.1" customHeight="1" spans="1:2">
      <c r="A16" s="102"/>
      <c r="B16" s="103"/>
    </row>
    <row r="17" s="91" customFormat="1" ht="17.1" customHeight="1" spans="1:2">
      <c r="A17" s="100" t="s">
        <v>1569</v>
      </c>
      <c r="B17" s="103">
        <f>SUM(B12,B15)</f>
        <v>44.07</v>
      </c>
    </row>
  </sheetData>
  <mergeCells count="2">
    <mergeCell ref="A2:B2"/>
    <mergeCell ref="A3:B3"/>
  </mergeCells>
  <pageMargins left="0.7" right="0.7" top="0.75" bottom="0.75" header="0.3" footer="0.3"/>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8"/>
  <sheetViews>
    <sheetView zoomScale="90" zoomScaleNormal="90" workbookViewId="0">
      <selection activeCell="K33" sqref="K33"/>
    </sheetView>
  </sheetViews>
  <sheetFormatPr defaultColWidth="6.75" defaultRowHeight="11.25" outlineLevelCol="3"/>
  <cols>
    <col min="1" max="1" width="48.75" style="57" customWidth="1"/>
    <col min="2" max="3" width="22.3833333333333" style="81" customWidth="1"/>
    <col min="4" max="4" width="24.75" style="58" customWidth="1"/>
    <col min="5" max="140" width="6.75" style="57"/>
    <col min="141" max="141" width="35.8833333333333" style="57" customWidth="1"/>
    <col min="142" max="142" width="12" style="57" customWidth="1"/>
    <col min="143" max="143" width="12.25" style="57" customWidth="1"/>
    <col min="144" max="144" width="9.63333333333333" style="57" customWidth="1"/>
    <col min="145" max="250" width="6.75" style="57" hidden="1" customWidth="1"/>
    <col min="251" max="396" width="6.75" style="57"/>
    <col min="397" max="397" width="35.8833333333333" style="57" customWidth="1"/>
    <col min="398" max="398" width="12" style="57" customWidth="1"/>
    <col min="399" max="399" width="12.25" style="57" customWidth="1"/>
    <col min="400" max="400" width="9.63333333333333" style="57" customWidth="1"/>
    <col min="401" max="506" width="6.75" style="57" hidden="1" customWidth="1"/>
    <col min="507" max="652" width="6.75" style="57"/>
    <col min="653" max="653" width="35.8833333333333" style="57" customWidth="1"/>
    <col min="654" max="654" width="12" style="57" customWidth="1"/>
    <col min="655" max="655" width="12.25" style="57" customWidth="1"/>
    <col min="656" max="656" width="9.63333333333333" style="57" customWidth="1"/>
    <col min="657" max="762" width="6.75" style="57" hidden="1" customWidth="1"/>
    <col min="763" max="908" width="6.75" style="57"/>
    <col min="909" max="909" width="35.8833333333333" style="57" customWidth="1"/>
    <col min="910" max="910" width="12" style="57" customWidth="1"/>
    <col min="911" max="911" width="12.25" style="57" customWidth="1"/>
    <col min="912" max="912" width="9.63333333333333" style="57" customWidth="1"/>
    <col min="913" max="1018" width="6.75" style="57" hidden="1" customWidth="1"/>
    <col min="1019" max="1164" width="6.75" style="57"/>
    <col min="1165" max="1165" width="35.8833333333333" style="57" customWidth="1"/>
    <col min="1166" max="1166" width="12" style="57" customWidth="1"/>
    <col min="1167" max="1167" width="12.25" style="57" customWidth="1"/>
    <col min="1168" max="1168" width="9.63333333333333" style="57" customWidth="1"/>
    <col min="1169" max="1274" width="6.75" style="57" hidden="1" customWidth="1"/>
    <col min="1275" max="1420" width="6.75" style="57"/>
    <col min="1421" max="1421" width="35.8833333333333" style="57" customWidth="1"/>
    <col min="1422" max="1422" width="12" style="57" customWidth="1"/>
    <col min="1423" max="1423" width="12.25" style="57" customWidth="1"/>
    <col min="1424" max="1424" width="9.63333333333333" style="57" customWidth="1"/>
    <col min="1425" max="1530" width="6.75" style="57" hidden="1" customWidth="1"/>
    <col min="1531" max="1676" width="6.75" style="57"/>
    <col min="1677" max="1677" width="35.8833333333333" style="57" customWidth="1"/>
    <col min="1678" max="1678" width="12" style="57" customWidth="1"/>
    <col min="1679" max="1679" width="12.25" style="57" customWidth="1"/>
    <col min="1680" max="1680" width="9.63333333333333" style="57" customWidth="1"/>
    <col min="1681" max="1786" width="6.75" style="57" hidden="1" customWidth="1"/>
    <col min="1787" max="1932" width="6.75" style="57"/>
    <col min="1933" max="1933" width="35.8833333333333" style="57" customWidth="1"/>
    <col min="1934" max="1934" width="12" style="57" customWidth="1"/>
    <col min="1935" max="1935" width="12.25" style="57" customWidth="1"/>
    <col min="1936" max="1936" width="9.63333333333333" style="57" customWidth="1"/>
    <col min="1937" max="2042" width="6.75" style="57" hidden="1" customWidth="1"/>
    <col min="2043" max="2188" width="6.75" style="57"/>
    <col min="2189" max="2189" width="35.8833333333333" style="57" customWidth="1"/>
    <col min="2190" max="2190" width="12" style="57" customWidth="1"/>
    <col min="2191" max="2191" width="12.25" style="57" customWidth="1"/>
    <col min="2192" max="2192" width="9.63333333333333" style="57" customWidth="1"/>
    <col min="2193" max="2298" width="6.75" style="57" hidden="1" customWidth="1"/>
    <col min="2299" max="2444" width="6.75" style="57"/>
    <col min="2445" max="2445" width="35.8833333333333" style="57" customWidth="1"/>
    <col min="2446" max="2446" width="12" style="57" customWidth="1"/>
    <col min="2447" max="2447" width="12.25" style="57" customWidth="1"/>
    <col min="2448" max="2448" width="9.63333333333333" style="57" customWidth="1"/>
    <col min="2449" max="2554" width="6.75" style="57" hidden="1" customWidth="1"/>
    <col min="2555" max="2700" width="6.75" style="57"/>
    <col min="2701" max="2701" width="35.8833333333333" style="57" customWidth="1"/>
    <col min="2702" max="2702" width="12" style="57" customWidth="1"/>
    <col min="2703" max="2703" width="12.25" style="57" customWidth="1"/>
    <col min="2704" max="2704" width="9.63333333333333" style="57" customWidth="1"/>
    <col min="2705" max="2810" width="6.75" style="57" hidden="1" customWidth="1"/>
    <col min="2811" max="2956" width="6.75" style="57"/>
    <col min="2957" max="2957" width="35.8833333333333" style="57" customWidth="1"/>
    <col min="2958" max="2958" width="12" style="57" customWidth="1"/>
    <col min="2959" max="2959" width="12.25" style="57" customWidth="1"/>
    <col min="2960" max="2960" width="9.63333333333333" style="57" customWidth="1"/>
    <col min="2961" max="3066" width="6.75" style="57" hidden="1" customWidth="1"/>
    <col min="3067" max="3212" width="6.75" style="57"/>
    <col min="3213" max="3213" width="35.8833333333333" style="57" customWidth="1"/>
    <col min="3214" max="3214" width="12" style="57" customWidth="1"/>
    <col min="3215" max="3215" width="12.25" style="57" customWidth="1"/>
    <col min="3216" max="3216" width="9.63333333333333" style="57" customWidth="1"/>
    <col min="3217" max="3322" width="6.75" style="57" hidden="1" customWidth="1"/>
    <col min="3323" max="3468" width="6.75" style="57"/>
    <col min="3469" max="3469" width="35.8833333333333" style="57" customWidth="1"/>
    <col min="3470" max="3470" width="12" style="57" customWidth="1"/>
    <col min="3471" max="3471" width="12.25" style="57" customWidth="1"/>
    <col min="3472" max="3472" width="9.63333333333333" style="57" customWidth="1"/>
    <col min="3473" max="3578" width="6.75" style="57" hidden="1" customWidth="1"/>
    <col min="3579" max="3724" width="6.75" style="57"/>
    <col min="3725" max="3725" width="35.8833333333333" style="57" customWidth="1"/>
    <col min="3726" max="3726" width="12" style="57" customWidth="1"/>
    <col min="3727" max="3727" width="12.25" style="57" customWidth="1"/>
    <col min="3728" max="3728" width="9.63333333333333" style="57" customWidth="1"/>
    <col min="3729" max="3834" width="6.75" style="57" hidden="1" customWidth="1"/>
    <col min="3835" max="3980" width="6.75" style="57"/>
    <col min="3981" max="3981" width="35.8833333333333" style="57" customWidth="1"/>
    <col min="3982" max="3982" width="12" style="57" customWidth="1"/>
    <col min="3983" max="3983" width="12.25" style="57" customWidth="1"/>
    <col min="3984" max="3984" width="9.63333333333333" style="57" customWidth="1"/>
    <col min="3985" max="4090" width="6.75" style="57" hidden="1" customWidth="1"/>
    <col min="4091" max="4236" width="6.75" style="57"/>
    <col min="4237" max="4237" width="35.8833333333333" style="57" customWidth="1"/>
    <col min="4238" max="4238" width="12" style="57" customWidth="1"/>
    <col min="4239" max="4239" width="12.25" style="57" customWidth="1"/>
    <col min="4240" max="4240" width="9.63333333333333" style="57" customWidth="1"/>
    <col min="4241" max="4346" width="6.75" style="57" hidden="1" customWidth="1"/>
    <col min="4347" max="4492" width="6.75" style="57"/>
    <col min="4493" max="4493" width="35.8833333333333" style="57" customWidth="1"/>
    <col min="4494" max="4494" width="12" style="57" customWidth="1"/>
    <col min="4495" max="4495" width="12.25" style="57" customWidth="1"/>
    <col min="4496" max="4496" width="9.63333333333333" style="57" customWidth="1"/>
    <col min="4497" max="4602" width="6.75" style="57" hidden="1" customWidth="1"/>
    <col min="4603" max="4748" width="6.75" style="57"/>
    <col min="4749" max="4749" width="35.8833333333333" style="57" customWidth="1"/>
    <col min="4750" max="4750" width="12" style="57" customWidth="1"/>
    <col min="4751" max="4751" width="12.25" style="57" customWidth="1"/>
    <col min="4752" max="4752" width="9.63333333333333" style="57" customWidth="1"/>
    <col min="4753" max="4858" width="6.75" style="57" hidden="1" customWidth="1"/>
    <col min="4859" max="5004" width="6.75" style="57"/>
    <col min="5005" max="5005" width="35.8833333333333" style="57" customWidth="1"/>
    <col min="5006" max="5006" width="12" style="57" customWidth="1"/>
    <col min="5007" max="5007" width="12.25" style="57" customWidth="1"/>
    <col min="5008" max="5008" width="9.63333333333333" style="57" customWidth="1"/>
    <col min="5009" max="5114" width="6.75" style="57" hidden="1" customWidth="1"/>
    <col min="5115" max="5260" width="6.75" style="57"/>
    <col min="5261" max="5261" width="35.8833333333333" style="57" customWidth="1"/>
    <col min="5262" max="5262" width="12" style="57" customWidth="1"/>
    <col min="5263" max="5263" width="12.25" style="57" customWidth="1"/>
    <col min="5264" max="5264" width="9.63333333333333" style="57" customWidth="1"/>
    <col min="5265" max="5370" width="6.75" style="57" hidden="1" customWidth="1"/>
    <col min="5371" max="5516" width="6.75" style="57"/>
    <col min="5517" max="5517" width="35.8833333333333" style="57" customWidth="1"/>
    <col min="5518" max="5518" width="12" style="57" customWidth="1"/>
    <col min="5519" max="5519" width="12.25" style="57" customWidth="1"/>
    <col min="5520" max="5520" width="9.63333333333333" style="57" customWidth="1"/>
    <col min="5521" max="5626" width="6.75" style="57" hidden="1" customWidth="1"/>
    <col min="5627" max="5772" width="6.75" style="57"/>
    <col min="5773" max="5773" width="35.8833333333333" style="57" customWidth="1"/>
    <col min="5774" max="5774" width="12" style="57" customWidth="1"/>
    <col min="5775" max="5775" width="12.25" style="57" customWidth="1"/>
    <col min="5776" max="5776" width="9.63333333333333" style="57" customWidth="1"/>
    <col min="5777" max="5882" width="6.75" style="57" hidden="1" customWidth="1"/>
    <col min="5883" max="6028" width="6.75" style="57"/>
    <col min="6029" max="6029" width="35.8833333333333" style="57" customWidth="1"/>
    <col min="6030" max="6030" width="12" style="57" customWidth="1"/>
    <col min="6031" max="6031" width="12.25" style="57" customWidth="1"/>
    <col min="6032" max="6032" width="9.63333333333333" style="57" customWidth="1"/>
    <col min="6033" max="6138" width="6.75" style="57" hidden="1" customWidth="1"/>
    <col min="6139" max="6284" width="6.75" style="57"/>
    <col min="6285" max="6285" width="35.8833333333333" style="57" customWidth="1"/>
    <col min="6286" max="6286" width="12" style="57" customWidth="1"/>
    <col min="6287" max="6287" width="12.25" style="57" customWidth="1"/>
    <col min="6288" max="6288" width="9.63333333333333" style="57" customWidth="1"/>
    <col min="6289" max="6394" width="6.75" style="57" hidden="1" customWidth="1"/>
    <col min="6395" max="6540" width="6.75" style="57"/>
    <col min="6541" max="6541" width="35.8833333333333" style="57" customWidth="1"/>
    <col min="6542" max="6542" width="12" style="57" customWidth="1"/>
    <col min="6543" max="6543" width="12.25" style="57" customWidth="1"/>
    <col min="6544" max="6544" width="9.63333333333333" style="57" customWidth="1"/>
    <col min="6545" max="6650" width="6.75" style="57" hidden="1" customWidth="1"/>
    <col min="6651" max="6796" width="6.75" style="57"/>
    <col min="6797" max="6797" width="35.8833333333333" style="57" customWidth="1"/>
    <col min="6798" max="6798" width="12" style="57" customWidth="1"/>
    <col min="6799" max="6799" width="12.25" style="57" customWidth="1"/>
    <col min="6800" max="6800" width="9.63333333333333" style="57" customWidth="1"/>
    <col min="6801" max="6906" width="6.75" style="57" hidden="1" customWidth="1"/>
    <col min="6907" max="7052" width="6.75" style="57"/>
    <col min="7053" max="7053" width="35.8833333333333" style="57" customWidth="1"/>
    <col min="7054" max="7054" width="12" style="57" customWidth="1"/>
    <col min="7055" max="7055" width="12.25" style="57" customWidth="1"/>
    <col min="7056" max="7056" width="9.63333333333333" style="57" customWidth="1"/>
    <col min="7057" max="7162" width="6.75" style="57" hidden="1" customWidth="1"/>
    <col min="7163" max="7308" width="6.75" style="57"/>
    <col min="7309" max="7309" width="35.8833333333333" style="57" customWidth="1"/>
    <col min="7310" max="7310" width="12" style="57" customWidth="1"/>
    <col min="7311" max="7311" width="12.25" style="57" customWidth="1"/>
    <col min="7312" max="7312" width="9.63333333333333" style="57" customWidth="1"/>
    <col min="7313" max="7418" width="6.75" style="57" hidden="1" customWidth="1"/>
    <col min="7419" max="7564" width="6.75" style="57"/>
    <col min="7565" max="7565" width="35.8833333333333" style="57" customWidth="1"/>
    <col min="7566" max="7566" width="12" style="57" customWidth="1"/>
    <col min="7567" max="7567" width="12.25" style="57" customWidth="1"/>
    <col min="7568" max="7568" width="9.63333333333333" style="57" customWidth="1"/>
    <col min="7569" max="7674" width="6.75" style="57" hidden="1" customWidth="1"/>
    <col min="7675" max="7820" width="6.75" style="57"/>
    <col min="7821" max="7821" width="35.8833333333333" style="57" customWidth="1"/>
    <col min="7822" max="7822" width="12" style="57" customWidth="1"/>
    <col min="7823" max="7823" width="12.25" style="57" customWidth="1"/>
    <col min="7824" max="7824" width="9.63333333333333" style="57" customWidth="1"/>
    <col min="7825" max="7930" width="6.75" style="57" hidden="1" customWidth="1"/>
    <col min="7931" max="8076" width="6.75" style="57"/>
    <col min="8077" max="8077" width="35.8833333333333" style="57" customWidth="1"/>
    <col min="8078" max="8078" width="12" style="57" customWidth="1"/>
    <col min="8079" max="8079" width="12.25" style="57" customWidth="1"/>
    <col min="8080" max="8080" width="9.63333333333333" style="57" customWidth="1"/>
    <col min="8081" max="8186" width="6.75" style="57" hidden="1" customWidth="1"/>
    <col min="8187" max="8332" width="6.75" style="57"/>
    <col min="8333" max="8333" width="35.8833333333333" style="57" customWidth="1"/>
    <col min="8334" max="8334" width="12" style="57" customWidth="1"/>
    <col min="8335" max="8335" width="12.25" style="57" customWidth="1"/>
    <col min="8336" max="8336" width="9.63333333333333" style="57" customWidth="1"/>
    <col min="8337" max="8442" width="6.75" style="57" hidden="1" customWidth="1"/>
    <col min="8443" max="8588" width="6.75" style="57"/>
    <col min="8589" max="8589" width="35.8833333333333" style="57" customWidth="1"/>
    <col min="8590" max="8590" width="12" style="57" customWidth="1"/>
    <col min="8591" max="8591" width="12.25" style="57" customWidth="1"/>
    <col min="8592" max="8592" width="9.63333333333333" style="57" customWidth="1"/>
    <col min="8593" max="8698" width="6.75" style="57" hidden="1" customWidth="1"/>
    <col min="8699" max="8844" width="6.75" style="57"/>
    <col min="8845" max="8845" width="35.8833333333333" style="57" customWidth="1"/>
    <col min="8846" max="8846" width="12" style="57" customWidth="1"/>
    <col min="8847" max="8847" width="12.25" style="57" customWidth="1"/>
    <col min="8848" max="8848" width="9.63333333333333" style="57" customWidth="1"/>
    <col min="8849" max="8954" width="6.75" style="57" hidden="1" customWidth="1"/>
    <col min="8955" max="9100" width="6.75" style="57"/>
    <col min="9101" max="9101" width="35.8833333333333" style="57" customWidth="1"/>
    <col min="9102" max="9102" width="12" style="57" customWidth="1"/>
    <col min="9103" max="9103" width="12.25" style="57" customWidth="1"/>
    <col min="9104" max="9104" width="9.63333333333333" style="57" customWidth="1"/>
    <col min="9105" max="9210" width="6.75" style="57" hidden="1" customWidth="1"/>
    <col min="9211" max="9356" width="6.75" style="57"/>
    <col min="9357" max="9357" width="35.8833333333333" style="57" customWidth="1"/>
    <col min="9358" max="9358" width="12" style="57" customWidth="1"/>
    <col min="9359" max="9359" width="12.25" style="57" customWidth="1"/>
    <col min="9360" max="9360" width="9.63333333333333" style="57" customWidth="1"/>
    <col min="9361" max="9466" width="6.75" style="57" hidden="1" customWidth="1"/>
    <col min="9467" max="9612" width="6.75" style="57"/>
    <col min="9613" max="9613" width="35.8833333333333" style="57" customWidth="1"/>
    <col min="9614" max="9614" width="12" style="57" customWidth="1"/>
    <col min="9615" max="9615" width="12.25" style="57" customWidth="1"/>
    <col min="9616" max="9616" width="9.63333333333333" style="57" customWidth="1"/>
    <col min="9617" max="9722" width="6.75" style="57" hidden="1" customWidth="1"/>
    <col min="9723" max="9868" width="6.75" style="57"/>
    <col min="9869" max="9869" width="35.8833333333333" style="57" customWidth="1"/>
    <col min="9870" max="9870" width="12" style="57" customWidth="1"/>
    <col min="9871" max="9871" width="12.25" style="57" customWidth="1"/>
    <col min="9872" max="9872" width="9.63333333333333" style="57" customWidth="1"/>
    <col min="9873" max="9978" width="6.75" style="57" hidden="1" customWidth="1"/>
    <col min="9979" max="10124" width="6.75" style="57"/>
    <col min="10125" max="10125" width="35.8833333333333" style="57" customWidth="1"/>
    <col min="10126" max="10126" width="12" style="57" customWidth="1"/>
    <col min="10127" max="10127" width="12.25" style="57" customWidth="1"/>
    <col min="10128" max="10128" width="9.63333333333333" style="57" customWidth="1"/>
    <col min="10129" max="10234" width="6.75" style="57" hidden="1" customWidth="1"/>
    <col min="10235" max="10380" width="6.75" style="57"/>
    <col min="10381" max="10381" width="35.8833333333333" style="57" customWidth="1"/>
    <col min="10382" max="10382" width="12" style="57" customWidth="1"/>
    <col min="10383" max="10383" width="12.25" style="57" customWidth="1"/>
    <col min="10384" max="10384" width="9.63333333333333" style="57" customWidth="1"/>
    <col min="10385" max="10490" width="6.75" style="57" hidden="1" customWidth="1"/>
    <col min="10491" max="10636" width="6.75" style="57"/>
    <col min="10637" max="10637" width="35.8833333333333" style="57" customWidth="1"/>
    <col min="10638" max="10638" width="12" style="57" customWidth="1"/>
    <col min="10639" max="10639" width="12.25" style="57" customWidth="1"/>
    <col min="10640" max="10640" width="9.63333333333333" style="57" customWidth="1"/>
    <col min="10641" max="10746" width="6.75" style="57" hidden="1" customWidth="1"/>
    <col min="10747" max="10892" width="6.75" style="57"/>
    <col min="10893" max="10893" width="35.8833333333333" style="57" customWidth="1"/>
    <col min="10894" max="10894" width="12" style="57" customWidth="1"/>
    <col min="10895" max="10895" width="12.25" style="57" customWidth="1"/>
    <col min="10896" max="10896" width="9.63333333333333" style="57" customWidth="1"/>
    <col min="10897" max="11002" width="6.75" style="57" hidden="1" customWidth="1"/>
    <col min="11003" max="11148" width="6.75" style="57"/>
    <col min="11149" max="11149" width="35.8833333333333" style="57" customWidth="1"/>
    <col min="11150" max="11150" width="12" style="57" customWidth="1"/>
    <col min="11151" max="11151" width="12.25" style="57" customWidth="1"/>
    <col min="11152" max="11152" width="9.63333333333333" style="57" customWidth="1"/>
    <col min="11153" max="11258" width="6.75" style="57" hidden="1" customWidth="1"/>
    <col min="11259" max="11404" width="6.75" style="57"/>
    <col min="11405" max="11405" width="35.8833333333333" style="57" customWidth="1"/>
    <col min="11406" max="11406" width="12" style="57" customWidth="1"/>
    <col min="11407" max="11407" width="12.25" style="57" customWidth="1"/>
    <col min="11408" max="11408" width="9.63333333333333" style="57" customWidth="1"/>
    <col min="11409" max="11514" width="6.75" style="57" hidden="1" customWidth="1"/>
    <col min="11515" max="11660" width="6.75" style="57"/>
    <col min="11661" max="11661" width="35.8833333333333" style="57" customWidth="1"/>
    <col min="11662" max="11662" width="12" style="57" customWidth="1"/>
    <col min="11663" max="11663" width="12.25" style="57" customWidth="1"/>
    <col min="11664" max="11664" width="9.63333333333333" style="57" customWidth="1"/>
    <col min="11665" max="11770" width="6.75" style="57" hidden="1" customWidth="1"/>
    <col min="11771" max="11916" width="6.75" style="57"/>
    <col min="11917" max="11917" width="35.8833333333333" style="57" customWidth="1"/>
    <col min="11918" max="11918" width="12" style="57" customWidth="1"/>
    <col min="11919" max="11919" width="12.25" style="57" customWidth="1"/>
    <col min="11920" max="11920" width="9.63333333333333" style="57" customWidth="1"/>
    <col min="11921" max="12026" width="6.75" style="57" hidden="1" customWidth="1"/>
    <col min="12027" max="12172" width="6.75" style="57"/>
    <col min="12173" max="12173" width="35.8833333333333" style="57" customWidth="1"/>
    <col min="12174" max="12174" width="12" style="57" customWidth="1"/>
    <col min="12175" max="12175" width="12.25" style="57" customWidth="1"/>
    <col min="12176" max="12176" width="9.63333333333333" style="57" customWidth="1"/>
    <col min="12177" max="12282" width="6.75" style="57" hidden="1" customWidth="1"/>
    <col min="12283" max="12428" width="6.75" style="57"/>
    <col min="12429" max="12429" width="35.8833333333333" style="57" customWidth="1"/>
    <col min="12430" max="12430" width="12" style="57" customWidth="1"/>
    <col min="12431" max="12431" width="12.25" style="57" customWidth="1"/>
    <col min="12432" max="12432" width="9.63333333333333" style="57" customWidth="1"/>
    <col min="12433" max="12538" width="6.75" style="57" hidden="1" customWidth="1"/>
    <col min="12539" max="12684" width="6.75" style="57"/>
    <col min="12685" max="12685" width="35.8833333333333" style="57" customWidth="1"/>
    <col min="12686" max="12686" width="12" style="57" customWidth="1"/>
    <col min="12687" max="12687" width="12.25" style="57" customWidth="1"/>
    <col min="12688" max="12688" width="9.63333333333333" style="57" customWidth="1"/>
    <col min="12689" max="12794" width="6.75" style="57" hidden="1" customWidth="1"/>
    <col min="12795" max="12940" width="6.75" style="57"/>
    <col min="12941" max="12941" width="35.8833333333333" style="57" customWidth="1"/>
    <col min="12942" max="12942" width="12" style="57" customWidth="1"/>
    <col min="12943" max="12943" width="12.25" style="57" customWidth="1"/>
    <col min="12944" max="12944" width="9.63333333333333" style="57" customWidth="1"/>
    <col min="12945" max="13050" width="6.75" style="57" hidden="1" customWidth="1"/>
    <col min="13051" max="13196" width="6.75" style="57"/>
    <col min="13197" max="13197" width="35.8833333333333" style="57" customWidth="1"/>
    <col min="13198" max="13198" width="12" style="57" customWidth="1"/>
    <col min="13199" max="13199" width="12.25" style="57" customWidth="1"/>
    <col min="13200" max="13200" width="9.63333333333333" style="57" customWidth="1"/>
    <col min="13201" max="13306" width="6.75" style="57" hidden="1" customWidth="1"/>
    <col min="13307" max="13452" width="6.75" style="57"/>
    <col min="13453" max="13453" width="35.8833333333333" style="57" customWidth="1"/>
    <col min="13454" max="13454" width="12" style="57" customWidth="1"/>
    <col min="13455" max="13455" width="12.25" style="57" customWidth="1"/>
    <col min="13456" max="13456" width="9.63333333333333" style="57" customWidth="1"/>
    <col min="13457" max="13562" width="6.75" style="57" hidden="1" customWidth="1"/>
    <col min="13563" max="13708" width="6.75" style="57"/>
    <col min="13709" max="13709" width="35.8833333333333" style="57" customWidth="1"/>
    <col min="13710" max="13710" width="12" style="57" customWidth="1"/>
    <col min="13711" max="13711" width="12.25" style="57" customWidth="1"/>
    <col min="13712" max="13712" width="9.63333333333333" style="57" customWidth="1"/>
    <col min="13713" max="13818" width="6.75" style="57" hidden="1" customWidth="1"/>
    <col min="13819" max="13964" width="6.75" style="57"/>
    <col min="13965" max="13965" width="35.8833333333333" style="57" customWidth="1"/>
    <col min="13966" max="13966" width="12" style="57" customWidth="1"/>
    <col min="13967" max="13967" width="12.25" style="57" customWidth="1"/>
    <col min="13968" max="13968" width="9.63333333333333" style="57" customWidth="1"/>
    <col min="13969" max="14074" width="6.75" style="57" hidden="1" customWidth="1"/>
    <col min="14075" max="14220" width="6.75" style="57"/>
    <col min="14221" max="14221" width="35.8833333333333" style="57" customWidth="1"/>
    <col min="14222" max="14222" width="12" style="57" customWidth="1"/>
    <col min="14223" max="14223" width="12.25" style="57" customWidth="1"/>
    <col min="14224" max="14224" width="9.63333333333333" style="57" customWidth="1"/>
    <col min="14225" max="14330" width="6.75" style="57" hidden="1" customWidth="1"/>
    <col min="14331" max="14476" width="6.75" style="57"/>
    <col min="14477" max="14477" width="35.8833333333333" style="57" customWidth="1"/>
    <col min="14478" max="14478" width="12" style="57" customWidth="1"/>
    <col min="14479" max="14479" width="12.25" style="57" customWidth="1"/>
    <col min="14480" max="14480" width="9.63333333333333" style="57" customWidth="1"/>
    <col min="14481" max="14586" width="6.75" style="57" hidden="1" customWidth="1"/>
    <col min="14587" max="14732" width="6.75" style="57"/>
    <col min="14733" max="14733" width="35.8833333333333" style="57" customWidth="1"/>
    <col min="14734" max="14734" width="12" style="57" customWidth="1"/>
    <col min="14735" max="14735" width="12.25" style="57" customWidth="1"/>
    <col min="14736" max="14736" width="9.63333333333333" style="57" customWidth="1"/>
    <col min="14737" max="14842" width="6.75" style="57" hidden="1" customWidth="1"/>
    <col min="14843" max="14988" width="6.75" style="57"/>
    <col min="14989" max="14989" width="35.8833333333333" style="57" customWidth="1"/>
    <col min="14990" max="14990" width="12" style="57" customWidth="1"/>
    <col min="14991" max="14991" width="12.25" style="57" customWidth="1"/>
    <col min="14992" max="14992" width="9.63333333333333" style="57" customWidth="1"/>
    <col min="14993" max="15098" width="6.75" style="57" hidden="1" customWidth="1"/>
    <col min="15099" max="15244" width="6.75" style="57"/>
    <col min="15245" max="15245" width="35.8833333333333" style="57" customWidth="1"/>
    <col min="15246" max="15246" width="12" style="57" customWidth="1"/>
    <col min="15247" max="15247" width="12.25" style="57" customWidth="1"/>
    <col min="15248" max="15248" width="9.63333333333333" style="57" customWidth="1"/>
    <col min="15249" max="15354" width="6.75" style="57" hidden="1" customWidth="1"/>
    <col min="15355" max="15500" width="6.75" style="57"/>
    <col min="15501" max="15501" width="35.8833333333333" style="57" customWidth="1"/>
    <col min="15502" max="15502" width="12" style="57" customWidth="1"/>
    <col min="15503" max="15503" width="12.25" style="57" customWidth="1"/>
    <col min="15504" max="15504" width="9.63333333333333" style="57" customWidth="1"/>
    <col min="15505" max="15610" width="6.75" style="57" hidden="1" customWidth="1"/>
    <col min="15611" max="15756" width="6.75" style="57"/>
    <col min="15757" max="15757" width="35.8833333333333" style="57" customWidth="1"/>
    <col min="15758" max="15758" width="12" style="57" customWidth="1"/>
    <col min="15759" max="15759" width="12.25" style="57" customWidth="1"/>
    <col min="15760" max="15760" width="9.63333333333333" style="57" customWidth="1"/>
    <col min="15761" max="15866" width="6.75" style="57" hidden="1" customWidth="1"/>
    <col min="15867" max="16012" width="6.75" style="57"/>
    <col min="16013" max="16013" width="35.8833333333333" style="57" customWidth="1"/>
    <col min="16014" max="16014" width="12" style="57" customWidth="1"/>
    <col min="16015" max="16015" width="12.25" style="57" customWidth="1"/>
    <col min="16016" max="16016" width="9.63333333333333" style="57" customWidth="1"/>
    <col min="16017" max="16122" width="6.75" style="57" hidden="1" customWidth="1"/>
    <col min="16123" max="16384" width="6.75" style="57"/>
  </cols>
  <sheetData>
    <row r="1" ht="19.5" customHeight="1" spans="1:1">
      <c r="A1" s="27" t="s">
        <v>1570</v>
      </c>
    </row>
    <row r="2" ht="28.5" customHeight="1" spans="1:4">
      <c r="A2" s="59" t="s">
        <v>1571</v>
      </c>
      <c r="B2" s="82"/>
      <c r="C2" s="82"/>
      <c r="D2" s="60"/>
    </row>
    <row r="3" ht="19.5" customHeight="1" spans="1:4">
      <c r="A3" s="61"/>
      <c r="D3" s="62" t="s">
        <v>2</v>
      </c>
    </row>
    <row r="4" ht="36" customHeight="1" spans="1:4">
      <c r="A4" s="72" t="s">
        <v>1572</v>
      </c>
      <c r="B4" s="83" t="s">
        <v>50</v>
      </c>
      <c r="C4" s="83" t="s">
        <v>51</v>
      </c>
      <c r="D4" s="73" t="s">
        <v>52</v>
      </c>
    </row>
    <row r="5" ht="18" customHeight="1" spans="1:4">
      <c r="A5" s="74" t="s">
        <v>1573</v>
      </c>
      <c r="B5" s="75">
        <v>0</v>
      </c>
      <c r="C5" s="75">
        <v>0</v>
      </c>
      <c r="D5" s="76"/>
    </row>
    <row r="6" ht="18" customHeight="1" spans="1:4">
      <c r="A6" s="74" t="s">
        <v>1574</v>
      </c>
      <c r="B6" s="75"/>
      <c r="C6" s="75"/>
      <c r="D6" s="76"/>
    </row>
    <row r="7" ht="18" customHeight="1" spans="1:4">
      <c r="A7" s="74" t="s">
        <v>1575</v>
      </c>
      <c r="B7" s="75">
        <v>0</v>
      </c>
      <c r="C7" s="75">
        <f>SUM(C8:C11)</f>
        <v>44.07</v>
      </c>
      <c r="D7" s="76"/>
    </row>
    <row r="8" ht="18" customHeight="1" spans="1:4">
      <c r="A8" s="74" t="s">
        <v>1576</v>
      </c>
      <c r="B8" s="75"/>
      <c r="C8" s="75"/>
      <c r="D8" s="76"/>
    </row>
    <row r="9" ht="18" customHeight="1" spans="1:4">
      <c r="A9" s="74" t="s">
        <v>1577</v>
      </c>
      <c r="B9" s="75"/>
      <c r="C9" s="75"/>
      <c r="D9" s="76"/>
    </row>
    <row r="10" ht="18" customHeight="1" spans="1:4">
      <c r="A10" s="74" t="s">
        <v>1578</v>
      </c>
      <c r="B10" s="75">
        <v>0</v>
      </c>
      <c r="C10" s="75">
        <v>44.07</v>
      </c>
      <c r="D10" s="76"/>
    </row>
    <row r="11" ht="18" customHeight="1" spans="1:4">
      <c r="A11" s="77" t="s">
        <v>1579</v>
      </c>
      <c r="B11" s="75">
        <v>0</v>
      </c>
      <c r="C11" s="75">
        <v>0</v>
      </c>
      <c r="D11" s="76"/>
    </row>
    <row r="12" ht="18" customHeight="1" spans="1:4">
      <c r="A12" s="77" t="s">
        <v>1580</v>
      </c>
      <c r="B12" s="75"/>
      <c r="C12" s="75"/>
      <c r="D12" s="76"/>
    </row>
    <row r="13" ht="15.75" customHeight="1" spans="1:4">
      <c r="A13" s="77" t="s">
        <v>1581</v>
      </c>
      <c r="B13" s="75"/>
      <c r="C13" s="75"/>
      <c r="D13" s="76"/>
    </row>
    <row r="14" ht="15.75" customHeight="1" spans="1:4">
      <c r="A14" s="77" t="s">
        <v>1582</v>
      </c>
      <c r="B14" s="75">
        <v>0</v>
      </c>
      <c r="C14" s="75">
        <v>0</v>
      </c>
      <c r="D14" s="76"/>
    </row>
    <row r="15" ht="15.75" customHeight="1" spans="1:4">
      <c r="A15" s="77" t="s">
        <v>1583</v>
      </c>
      <c r="B15" s="75"/>
      <c r="C15" s="75"/>
      <c r="D15" s="76"/>
    </row>
    <row r="16" ht="15.75" customHeight="1" spans="1:4">
      <c r="A16" s="77" t="s">
        <v>1584</v>
      </c>
      <c r="B16" s="75">
        <v>0</v>
      </c>
      <c r="C16" s="75">
        <v>0</v>
      </c>
      <c r="D16" s="76"/>
    </row>
    <row r="17" ht="15.75" customHeight="1" spans="1:4">
      <c r="A17" s="77" t="s">
        <v>1585</v>
      </c>
      <c r="B17" s="75"/>
      <c r="C17" s="75"/>
      <c r="D17" s="76"/>
    </row>
    <row r="18" ht="15.75" customHeight="1" spans="1:4">
      <c r="A18" s="77" t="s">
        <v>1581</v>
      </c>
      <c r="B18" s="75"/>
      <c r="C18" s="75"/>
      <c r="D18" s="76"/>
    </row>
    <row r="19" ht="15.75" customHeight="1" spans="1:4">
      <c r="A19" s="77" t="s">
        <v>1586</v>
      </c>
      <c r="B19" s="75">
        <v>0</v>
      </c>
      <c r="C19" s="75">
        <v>0</v>
      </c>
      <c r="D19" s="76"/>
    </row>
    <row r="20" ht="15.75" customHeight="1" spans="1:4">
      <c r="A20" s="77" t="s">
        <v>1587</v>
      </c>
      <c r="B20" s="75"/>
      <c r="C20" s="75"/>
      <c r="D20" s="76"/>
    </row>
    <row r="21" ht="17.25" customHeight="1" spans="1:4">
      <c r="A21" s="79" t="s">
        <v>76</v>
      </c>
      <c r="B21" s="80">
        <v>0</v>
      </c>
      <c r="C21" s="80">
        <f>SUM(C5,C7,C11,C14,C16,C19)</f>
        <v>44.07</v>
      </c>
      <c r="D21" s="76"/>
    </row>
    <row r="22" ht="19.5" customHeight="1" spans="1:4">
      <c r="A22" s="84" t="s">
        <v>78</v>
      </c>
      <c r="B22" s="80">
        <f>SUM(B23:B26)</f>
        <v>29.38</v>
      </c>
      <c r="C22" s="80">
        <v>0</v>
      </c>
      <c r="D22" s="76"/>
    </row>
    <row r="23" ht="19.5" customHeight="1" spans="1:4">
      <c r="A23" s="85" t="s">
        <v>1588</v>
      </c>
      <c r="B23" s="80">
        <v>0</v>
      </c>
      <c r="C23" s="80">
        <v>0</v>
      </c>
      <c r="D23" s="76"/>
    </row>
    <row r="24" ht="19.5" customHeight="1" spans="1:4">
      <c r="A24" s="86" t="s">
        <v>1589</v>
      </c>
      <c r="B24" s="80">
        <v>0</v>
      </c>
      <c r="C24" s="80">
        <v>0</v>
      </c>
      <c r="D24" s="76"/>
    </row>
    <row r="25" ht="19.5" customHeight="1" spans="1:4">
      <c r="A25" s="87" t="s">
        <v>1590</v>
      </c>
      <c r="B25" s="75">
        <v>0</v>
      </c>
      <c r="C25" s="75">
        <v>0</v>
      </c>
      <c r="D25" s="76"/>
    </row>
    <row r="26" ht="19.5" customHeight="1" spans="1:4">
      <c r="A26" s="87" t="s">
        <v>85</v>
      </c>
      <c r="B26" s="75">
        <v>29.38</v>
      </c>
      <c r="C26" s="75">
        <v>0</v>
      </c>
      <c r="D26" s="76"/>
    </row>
    <row r="27" ht="18" customHeight="1" spans="1:4">
      <c r="A27" s="79" t="s">
        <v>86</v>
      </c>
      <c r="B27" s="80">
        <f>SUM(B21,B22)</f>
        <v>29.38</v>
      </c>
      <c r="C27" s="80">
        <f>SUM(C21,C22)</f>
        <v>44.07</v>
      </c>
      <c r="D27" s="76">
        <f>C27/B27</f>
        <v>1.5</v>
      </c>
    </row>
    <row r="28" ht="20.25" spans="1:4">
      <c r="A28" s="88"/>
      <c r="B28" s="89"/>
      <c r="C28" s="89"/>
      <c r="D28" s="90"/>
    </row>
  </sheetData>
  <mergeCells count="2">
    <mergeCell ref="A2:D2"/>
    <mergeCell ref="A28:D28"/>
  </mergeCells>
  <pageMargins left="0.7" right="0.7" top="0.75" bottom="0.75" header="0.3" footer="0.3"/>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1"/>
  <sheetViews>
    <sheetView workbookViewId="0">
      <selection activeCell="A1" sqref="A1"/>
    </sheetView>
  </sheetViews>
  <sheetFormatPr defaultColWidth="6.75" defaultRowHeight="11.25" outlineLevelCol="3"/>
  <cols>
    <col min="1" max="1" width="48.75" style="57" customWidth="1"/>
    <col min="2" max="3" width="22.3833333333333" style="57" customWidth="1"/>
    <col min="4" max="4" width="24.75" style="58" customWidth="1"/>
    <col min="5" max="139" width="6.75" style="57"/>
    <col min="140" max="140" width="35.8833333333333" style="57" customWidth="1"/>
    <col min="141" max="141" width="12" style="57" customWidth="1"/>
    <col min="142" max="142" width="12.25" style="57" customWidth="1"/>
    <col min="143" max="143" width="9.63333333333333" style="57" customWidth="1"/>
    <col min="144" max="249" width="6.75" style="57" hidden="1" customWidth="1"/>
    <col min="250" max="395" width="6.75" style="57"/>
    <col min="396" max="396" width="35.8833333333333" style="57" customWidth="1"/>
    <col min="397" max="397" width="12" style="57" customWidth="1"/>
    <col min="398" max="398" width="12.25" style="57" customWidth="1"/>
    <col min="399" max="399" width="9.63333333333333" style="57" customWidth="1"/>
    <col min="400" max="505" width="6.75" style="57" hidden="1" customWidth="1"/>
    <col min="506" max="651" width="6.75" style="57"/>
    <col min="652" max="652" width="35.8833333333333" style="57" customWidth="1"/>
    <col min="653" max="653" width="12" style="57" customWidth="1"/>
    <col min="654" max="654" width="12.25" style="57" customWidth="1"/>
    <col min="655" max="655" width="9.63333333333333" style="57" customWidth="1"/>
    <col min="656" max="761" width="6.75" style="57" hidden="1" customWidth="1"/>
    <col min="762" max="907" width="6.75" style="57"/>
    <col min="908" max="908" width="35.8833333333333" style="57" customWidth="1"/>
    <col min="909" max="909" width="12" style="57" customWidth="1"/>
    <col min="910" max="910" width="12.25" style="57" customWidth="1"/>
    <col min="911" max="911" width="9.63333333333333" style="57" customWidth="1"/>
    <col min="912" max="1017" width="6.75" style="57" hidden="1" customWidth="1"/>
    <col min="1018" max="1163" width="6.75" style="57"/>
    <col min="1164" max="1164" width="35.8833333333333" style="57" customWidth="1"/>
    <col min="1165" max="1165" width="12" style="57" customWidth="1"/>
    <col min="1166" max="1166" width="12.25" style="57" customWidth="1"/>
    <col min="1167" max="1167" width="9.63333333333333" style="57" customWidth="1"/>
    <col min="1168" max="1273" width="6.75" style="57" hidden="1" customWidth="1"/>
    <col min="1274" max="1419" width="6.75" style="57"/>
    <col min="1420" max="1420" width="35.8833333333333" style="57" customWidth="1"/>
    <col min="1421" max="1421" width="12" style="57" customWidth="1"/>
    <col min="1422" max="1422" width="12.25" style="57" customWidth="1"/>
    <col min="1423" max="1423" width="9.63333333333333" style="57" customWidth="1"/>
    <col min="1424" max="1529" width="6.75" style="57" hidden="1" customWidth="1"/>
    <col min="1530" max="1675" width="6.75" style="57"/>
    <col min="1676" max="1676" width="35.8833333333333" style="57" customWidth="1"/>
    <col min="1677" max="1677" width="12" style="57" customWidth="1"/>
    <col min="1678" max="1678" width="12.25" style="57" customWidth="1"/>
    <col min="1679" max="1679" width="9.63333333333333" style="57" customWidth="1"/>
    <col min="1680" max="1785" width="6.75" style="57" hidden="1" customWidth="1"/>
    <col min="1786" max="1931" width="6.75" style="57"/>
    <col min="1932" max="1932" width="35.8833333333333" style="57" customWidth="1"/>
    <col min="1933" max="1933" width="12" style="57" customWidth="1"/>
    <col min="1934" max="1934" width="12.25" style="57" customWidth="1"/>
    <col min="1935" max="1935" width="9.63333333333333" style="57" customWidth="1"/>
    <col min="1936" max="2041" width="6.75" style="57" hidden="1" customWidth="1"/>
    <col min="2042" max="2187" width="6.75" style="57"/>
    <col min="2188" max="2188" width="35.8833333333333" style="57" customWidth="1"/>
    <col min="2189" max="2189" width="12" style="57" customWidth="1"/>
    <col min="2190" max="2190" width="12.25" style="57" customWidth="1"/>
    <col min="2191" max="2191" width="9.63333333333333" style="57" customWidth="1"/>
    <col min="2192" max="2297" width="6.75" style="57" hidden="1" customWidth="1"/>
    <col min="2298" max="2443" width="6.75" style="57"/>
    <col min="2444" max="2444" width="35.8833333333333" style="57" customWidth="1"/>
    <col min="2445" max="2445" width="12" style="57" customWidth="1"/>
    <col min="2446" max="2446" width="12.25" style="57" customWidth="1"/>
    <col min="2447" max="2447" width="9.63333333333333" style="57" customWidth="1"/>
    <col min="2448" max="2553" width="6.75" style="57" hidden="1" customWidth="1"/>
    <col min="2554" max="2699" width="6.75" style="57"/>
    <col min="2700" max="2700" width="35.8833333333333" style="57" customWidth="1"/>
    <col min="2701" max="2701" width="12" style="57" customWidth="1"/>
    <col min="2702" max="2702" width="12.25" style="57" customWidth="1"/>
    <col min="2703" max="2703" width="9.63333333333333" style="57" customWidth="1"/>
    <col min="2704" max="2809" width="6.75" style="57" hidden="1" customWidth="1"/>
    <col min="2810" max="2955" width="6.75" style="57"/>
    <col min="2956" max="2956" width="35.8833333333333" style="57" customWidth="1"/>
    <col min="2957" max="2957" width="12" style="57" customWidth="1"/>
    <col min="2958" max="2958" width="12.25" style="57" customWidth="1"/>
    <col min="2959" max="2959" width="9.63333333333333" style="57" customWidth="1"/>
    <col min="2960" max="3065" width="6.75" style="57" hidden="1" customWidth="1"/>
    <col min="3066" max="3211" width="6.75" style="57"/>
    <col min="3212" max="3212" width="35.8833333333333" style="57" customWidth="1"/>
    <col min="3213" max="3213" width="12" style="57" customWidth="1"/>
    <col min="3214" max="3214" width="12.25" style="57" customWidth="1"/>
    <col min="3215" max="3215" width="9.63333333333333" style="57" customWidth="1"/>
    <col min="3216" max="3321" width="6.75" style="57" hidden="1" customWidth="1"/>
    <col min="3322" max="3467" width="6.75" style="57"/>
    <col min="3468" max="3468" width="35.8833333333333" style="57" customWidth="1"/>
    <col min="3469" max="3469" width="12" style="57" customWidth="1"/>
    <col min="3470" max="3470" width="12.25" style="57" customWidth="1"/>
    <col min="3471" max="3471" width="9.63333333333333" style="57" customWidth="1"/>
    <col min="3472" max="3577" width="6.75" style="57" hidden="1" customWidth="1"/>
    <col min="3578" max="3723" width="6.75" style="57"/>
    <col min="3724" max="3724" width="35.8833333333333" style="57" customWidth="1"/>
    <col min="3725" max="3725" width="12" style="57" customWidth="1"/>
    <col min="3726" max="3726" width="12.25" style="57" customWidth="1"/>
    <col min="3727" max="3727" width="9.63333333333333" style="57" customWidth="1"/>
    <col min="3728" max="3833" width="6.75" style="57" hidden="1" customWidth="1"/>
    <col min="3834" max="3979" width="6.75" style="57"/>
    <col min="3980" max="3980" width="35.8833333333333" style="57" customWidth="1"/>
    <col min="3981" max="3981" width="12" style="57" customWidth="1"/>
    <col min="3982" max="3982" width="12.25" style="57" customWidth="1"/>
    <col min="3983" max="3983" width="9.63333333333333" style="57" customWidth="1"/>
    <col min="3984" max="4089" width="6.75" style="57" hidden="1" customWidth="1"/>
    <col min="4090" max="4235" width="6.75" style="57"/>
    <col min="4236" max="4236" width="35.8833333333333" style="57" customWidth="1"/>
    <col min="4237" max="4237" width="12" style="57" customWidth="1"/>
    <col min="4238" max="4238" width="12.25" style="57" customWidth="1"/>
    <col min="4239" max="4239" width="9.63333333333333" style="57" customWidth="1"/>
    <col min="4240" max="4345" width="6.75" style="57" hidden="1" customWidth="1"/>
    <col min="4346" max="4491" width="6.75" style="57"/>
    <col min="4492" max="4492" width="35.8833333333333" style="57" customWidth="1"/>
    <col min="4493" max="4493" width="12" style="57" customWidth="1"/>
    <col min="4494" max="4494" width="12.25" style="57" customWidth="1"/>
    <col min="4495" max="4495" width="9.63333333333333" style="57" customWidth="1"/>
    <col min="4496" max="4601" width="6.75" style="57" hidden="1" customWidth="1"/>
    <col min="4602" max="4747" width="6.75" style="57"/>
    <col min="4748" max="4748" width="35.8833333333333" style="57" customWidth="1"/>
    <col min="4749" max="4749" width="12" style="57" customWidth="1"/>
    <col min="4750" max="4750" width="12.25" style="57" customWidth="1"/>
    <col min="4751" max="4751" width="9.63333333333333" style="57" customWidth="1"/>
    <col min="4752" max="4857" width="6.75" style="57" hidden="1" customWidth="1"/>
    <col min="4858" max="5003" width="6.75" style="57"/>
    <col min="5004" max="5004" width="35.8833333333333" style="57" customWidth="1"/>
    <col min="5005" max="5005" width="12" style="57" customWidth="1"/>
    <col min="5006" max="5006" width="12.25" style="57" customWidth="1"/>
    <col min="5007" max="5007" width="9.63333333333333" style="57" customWidth="1"/>
    <col min="5008" max="5113" width="6.75" style="57" hidden="1" customWidth="1"/>
    <col min="5114" max="5259" width="6.75" style="57"/>
    <col min="5260" max="5260" width="35.8833333333333" style="57" customWidth="1"/>
    <col min="5261" max="5261" width="12" style="57" customWidth="1"/>
    <col min="5262" max="5262" width="12.25" style="57" customWidth="1"/>
    <col min="5263" max="5263" width="9.63333333333333" style="57" customWidth="1"/>
    <col min="5264" max="5369" width="6.75" style="57" hidden="1" customWidth="1"/>
    <col min="5370" max="5515" width="6.75" style="57"/>
    <col min="5516" max="5516" width="35.8833333333333" style="57" customWidth="1"/>
    <col min="5517" max="5517" width="12" style="57" customWidth="1"/>
    <col min="5518" max="5518" width="12.25" style="57" customWidth="1"/>
    <col min="5519" max="5519" width="9.63333333333333" style="57" customWidth="1"/>
    <col min="5520" max="5625" width="6.75" style="57" hidden="1" customWidth="1"/>
    <col min="5626" max="5771" width="6.75" style="57"/>
    <col min="5772" max="5772" width="35.8833333333333" style="57" customWidth="1"/>
    <col min="5773" max="5773" width="12" style="57" customWidth="1"/>
    <col min="5774" max="5774" width="12.25" style="57" customWidth="1"/>
    <col min="5775" max="5775" width="9.63333333333333" style="57" customWidth="1"/>
    <col min="5776" max="5881" width="6.75" style="57" hidden="1" customWidth="1"/>
    <col min="5882" max="6027" width="6.75" style="57"/>
    <col min="6028" max="6028" width="35.8833333333333" style="57" customWidth="1"/>
    <col min="6029" max="6029" width="12" style="57" customWidth="1"/>
    <col min="6030" max="6030" width="12.25" style="57" customWidth="1"/>
    <col min="6031" max="6031" width="9.63333333333333" style="57" customWidth="1"/>
    <col min="6032" max="6137" width="6.75" style="57" hidden="1" customWidth="1"/>
    <col min="6138" max="6283" width="6.75" style="57"/>
    <col min="6284" max="6284" width="35.8833333333333" style="57" customWidth="1"/>
    <col min="6285" max="6285" width="12" style="57" customWidth="1"/>
    <col min="6286" max="6286" width="12.25" style="57" customWidth="1"/>
    <col min="6287" max="6287" width="9.63333333333333" style="57" customWidth="1"/>
    <col min="6288" max="6393" width="6.75" style="57" hidden="1" customWidth="1"/>
    <col min="6394" max="6539" width="6.75" style="57"/>
    <col min="6540" max="6540" width="35.8833333333333" style="57" customWidth="1"/>
    <col min="6541" max="6541" width="12" style="57" customWidth="1"/>
    <col min="6542" max="6542" width="12.25" style="57" customWidth="1"/>
    <col min="6543" max="6543" width="9.63333333333333" style="57" customWidth="1"/>
    <col min="6544" max="6649" width="6.75" style="57" hidden="1" customWidth="1"/>
    <col min="6650" max="6795" width="6.75" style="57"/>
    <col min="6796" max="6796" width="35.8833333333333" style="57" customWidth="1"/>
    <col min="6797" max="6797" width="12" style="57" customWidth="1"/>
    <col min="6798" max="6798" width="12.25" style="57" customWidth="1"/>
    <col min="6799" max="6799" width="9.63333333333333" style="57" customWidth="1"/>
    <col min="6800" max="6905" width="6.75" style="57" hidden="1" customWidth="1"/>
    <col min="6906" max="7051" width="6.75" style="57"/>
    <col min="7052" max="7052" width="35.8833333333333" style="57" customWidth="1"/>
    <col min="7053" max="7053" width="12" style="57" customWidth="1"/>
    <col min="7054" max="7054" width="12.25" style="57" customWidth="1"/>
    <col min="7055" max="7055" width="9.63333333333333" style="57" customWidth="1"/>
    <col min="7056" max="7161" width="6.75" style="57" hidden="1" customWidth="1"/>
    <col min="7162" max="7307" width="6.75" style="57"/>
    <col min="7308" max="7308" width="35.8833333333333" style="57" customWidth="1"/>
    <col min="7309" max="7309" width="12" style="57" customWidth="1"/>
    <col min="7310" max="7310" width="12.25" style="57" customWidth="1"/>
    <col min="7311" max="7311" width="9.63333333333333" style="57" customWidth="1"/>
    <col min="7312" max="7417" width="6.75" style="57" hidden="1" customWidth="1"/>
    <col min="7418" max="7563" width="6.75" style="57"/>
    <col min="7564" max="7564" width="35.8833333333333" style="57" customWidth="1"/>
    <col min="7565" max="7565" width="12" style="57" customWidth="1"/>
    <col min="7566" max="7566" width="12.25" style="57" customWidth="1"/>
    <col min="7567" max="7567" width="9.63333333333333" style="57" customWidth="1"/>
    <col min="7568" max="7673" width="6.75" style="57" hidden="1" customWidth="1"/>
    <col min="7674" max="7819" width="6.75" style="57"/>
    <col min="7820" max="7820" width="35.8833333333333" style="57" customWidth="1"/>
    <col min="7821" max="7821" width="12" style="57" customWidth="1"/>
    <col min="7822" max="7822" width="12.25" style="57" customWidth="1"/>
    <col min="7823" max="7823" width="9.63333333333333" style="57" customWidth="1"/>
    <col min="7824" max="7929" width="6.75" style="57" hidden="1" customWidth="1"/>
    <col min="7930" max="8075" width="6.75" style="57"/>
    <col min="8076" max="8076" width="35.8833333333333" style="57" customWidth="1"/>
    <col min="8077" max="8077" width="12" style="57" customWidth="1"/>
    <col min="8078" max="8078" width="12.25" style="57" customWidth="1"/>
    <col min="8079" max="8079" width="9.63333333333333" style="57" customWidth="1"/>
    <col min="8080" max="8185" width="6.75" style="57" hidden="1" customWidth="1"/>
    <col min="8186" max="8331" width="6.75" style="57"/>
    <col min="8332" max="8332" width="35.8833333333333" style="57" customWidth="1"/>
    <col min="8333" max="8333" width="12" style="57" customWidth="1"/>
    <col min="8334" max="8334" width="12.25" style="57" customWidth="1"/>
    <col min="8335" max="8335" width="9.63333333333333" style="57" customWidth="1"/>
    <col min="8336" max="8441" width="6.75" style="57" hidden="1" customWidth="1"/>
    <col min="8442" max="8587" width="6.75" style="57"/>
    <col min="8588" max="8588" width="35.8833333333333" style="57" customWidth="1"/>
    <col min="8589" max="8589" width="12" style="57" customWidth="1"/>
    <col min="8590" max="8590" width="12.25" style="57" customWidth="1"/>
    <col min="8591" max="8591" width="9.63333333333333" style="57" customWidth="1"/>
    <col min="8592" max="8697" width="6.75" style="57" hidden="1" customWidth="1"/>
    <col min="8698" max="8843" width="6.75" style="57"/>
    <col min="8844" max="8844" width="35.8833333333333" style="57" customWidth="1"/>
    <col min="8845" max="8845" width="12" style="57" customWidth="1"/>
    <col min="8846" max="8846" width="12.25" style="57" customWidth="1"/>
    <col min="8847" max="8847" width="9.63333333333333" style="57" customWidth="1"/>
    <col min="8848" max="8953" width="6.75" style="57" hidden="1" customWidth="1"/>
    <col min="8954" max="9099" width="6.75" style="57"/>
    <col min="9100" max="9100" width="35.8833333333333" style="57" customWidth="1"/>
    <col min="9101" max="9101" width="12" style="57" customWidth="1"/>
    <col min="9102" max="9102" width="12.25" style="57" customWidth="1"/>
    <col min="9103" max="9103" width="9.63333333333333" style="57" customWidth="1"/>
    <col min="9104" max="9209" width="6.75" style="57" hidden="1" customWidth="1"/>
    <col min="9210" max="9355" width="6.75" style="57"/>
    <col min="9356" max="9356" width="35.8833333333333" style="57" customWidth="1"/>
    <col min="9357" max="9357" width="12" style="57" customWidth="1"/>
    <col min="9358" max="9358" width="12.25" style="57" customWidth="1"/>
    <col min="9359" max="9359" width="9.63333333333333" style="57" customWidth="1"/>
    <col min="9360" max="9465" width="6.75" style="57" hidden="1" customWidth="1"/>
    <col min="9466" max="9611" width="6.75" style="57"/>
    <col min="9612" max="9612" width="35.8833333333333" style="57" customWidth="1"/>
    <col min="9613" max="9613" width="12" style="57" customWidth="1"/>
    <col min="9614" max="9614" width="12.25" style="57" customWidth="1"/>
    <col min="9615" max="9615" width="9.63333333333333" style="57" customWidth="1"/>
    <col min="9616" max="9721" width="6.75" style="57" hidden="1" customWidth="1"/>
    <col min="9722" max="9867" width="6.75" style="57"/>
    <col min="9868" max="9868" width="35.8833333333333" style="57" customWidth="1"/>
    <col min="9869" max="9869" width="12" style="57" customWidth="1"/>
    <col min="9870" max="9870" width="12.25" style="57" customWidth="1"/>
    <col min="9871" max="9871" width="9.63333333333333" style="57" customWidth="1"/>
    <col min="9872" max="9977" width="6.75" style="57" hidden="1" customWidth="1"/>
    <col min="9978" max="10123" width="6.75" style="57"/>
    <col min="10124" max="10124" width="35.8833333333333" style="57" customWidth="1"/>
    <col min="10125" max="10125" width="12" style="57" customWidth="1"/>
    <col min="10126" max="10126" width="12.25" style="57" customWidth="1"/>
    <col min="10127" max="10127" width="9.63333333333333" style="57" customWidth="1"/>
    <col min="10128" max="10233" width="6.75" style="57" hidden="1" customWidth="1"/>
    <col min="10234" max="10379" width="6.75" style="57"/>
    <col min="10380" max="10380" width="35.8833333333333" style="57" customWidth="1"/>
    <col min="10381" max="10381" width="12" style="57" customWidth="1"/>
    <col min="10382" max="10382" width="12.25" style="57" customWidth="1"/>
    <col min="10383" max="10383" width="9.63333333333333" style="57" customWidth="1"/>
    <col min="10384" max="10489" width="6.75" style="57" hidden="1" customWidth="1"/>
    <col min="10490" max="10635" width="6.75" style="57"/>
    <col min="10636" max="10636" width="35.8833333333333" style="57" customWidth="1"/>
    <col min="10637" max="10637" width="12" style="57" customWidth="1"/>
    <col min="10638" max="10638" width="12.25" style="57" customWidth="1"/>
    <col min="10639" max="10639" width="9.63333333333333" style="57" customWidth="1"/>
    <col min="10640" max="10745" width="6.75" style="57" hidden="1" customWidth="1"/>
    <col min="10746" max="10891" width="6.75" style="57"/>
    <col min="10892" max="10892" width="35.8833333333333" style="57" customWidth="1"/>
    <col min="10893" max="10893" width="12" style="57" customWidth="1"/>
    <col min="10894" max="10894" width="12.25" style="57" customWidth="1"/>
    <col min="10895" max="10895" width="9.63333333333333" style="57" customWidth="1"/>
    <col min="10896" max="11001" width="6.75" style="57" hidden="1" customWidth="1"/>
    <col min="11002" max="11147" width="6.75" style="57"/>
    <col min="11148" max="11148" width="35.8833333333333" style="57" customWidth="1"/>
    <col min="11149" max="11149" width="12" style="57" customWidth="1"/>
    <col min="11150" max="11150" width="12.25" style="57" customWidth="1"/>
    <col min="11151" max="11151" width="9.63333333333333" style="57" customWidth="1"/>
    <col min="11152" max="11257" width="6.75" style="57" hidden="1" customWidth="1"/>
    <col min="11258" max="11403" width="6.75" style="57"/>
    <col min="11404" max="11404" width="35.8833333333333" style="57" customWidth="1"/>
    <col min="11405" max="11405" width="12" style="57" customWidth="1"/>
    <col min="11406" max="11406" width="12.25" style="57" customWidth="1"/>
    <col min="11407" max="11407" width="9.63333333333333" style="57" customWidth="1"/>
    <col min="11408" max="11513" width="6.75" style="57" hidden="1" customWidth="1"/>
    <col min="11514" max="11659" width="6.75" style="57"/>
    <col min="11660" max="11660" width="35.8833333333333" style="57" customWidth="1"/>
    <col min="11661" max="11661" width="12" style="57" customWidth="1"/>
    <col min="11662" max="11662" width="12.25" style="57" customWidth="1"/>
    <col min="11663" max="11663" width="9.63333333333333" style="57" customWidth="1"/>
    <col min="11664" max="11769" width="6.75" style="57" hidden="1" customWidth="1"/>
    <col min="11770" max="11915" width="6.75" style="57"/>
    <col min="11916" max="11916" width="35.8833333333333" style="57" customWidth="1"/>
    <col min="11917" max="11917" width="12" style="57" customWidth="1"/>
    <col min="11918" max="11918" width="12.25" style="57" customWidth="1"/>
    <col min="11919" max="11919" width="9.63333333333333" style="57" customWidth="1"/>
    <col min="11920" max="12025" width="6.75" style="57" hidden="1" customWidth="1"/>
    <col min="12026" max="12171" width="6.75" style="57"/>
    <col min="12172" max="12172" width="35.8833333333333" style="57" customWidth="1"/>
    <col min="12173" max="12173" width="12" style="57" customWidth="1"/>
    <col min="12174" max="12174" width="12.25" style="57" customWidth="1"/>
    <col min="12175" max="12175" width="9.63333333333333" style="57" customWidth="1"/>
    <col min="12176" max="12281" width="6.75" style="57" hidden="1" customWidth="1"/>
    <col min="12282" max="12427" width="6.75" style="57"/>
    <col min="12428" max="12428" width="35.8833333333333" style="57" customWidth="1"/>
    <col min="12429" max="12429" width="12" style="57" customWidth="1"/>
    <col min="12430" max="12430" width="12.25" style="57" customWidth="1"/>
    <col min="12431" max="12431" width="9.63333333333333" style="57" customWidth="1"/>
    <col min="12432" max="12537" width="6.75" style="57" hidden="1" customWidth="1"/>
    <col min="12538" max="12683" width="6.75" style="57"/>
    <col min="12684" max="12684" width="35.8833333333333" style="57" customWidth="1"/>
    <col min="12685" max="12685" width="12" style="57" customWidth="1"/>
    <col min="12686" max="12686" width="12.25" style="57" customWidth="1"/>
    <col min="12687" max="12687" width="9.63333333333333" style="57" customWidth="1"/>
    <col min="12688" max="12793" width="6.75" style="57" hidden="1" customWidth="1"/>
    <col min="12794" max="12939" width="6.75" style="57"/>
    <col min="12940" max="12940" width="35.8833333333333" style="57" customWidth="1"/>
    <col min="12941" max="12941" width="12" style="57" customWidth="1"/>
    <col min="12942" max="12942" width="12.25" style="57" customWidth="1"/>
    <col min="12943" max="12943" width="9.63333333333333" style="57" customWidth="1"/>
    <col min="12944" max="13049" width="6.75" style="57" hidden="1" customWidth="1"/>
    <col min="13050" max="13195" width="6.75" style="57"/>
    <col min="13196" max="13196" width="35.8833333333333" style="57" customWidth="1"/>
    <col min="13197" max="13197" width="12" style="57" customWidth="1"/>
    <col min="13198" max="13198" width="12.25" style="57" customWidth="1"/>
    <col min="13199" max="13199" width="9.63333333333333" style="57" customWidth="1"/>
    <col min="13200" max="13305" width="6.75" style="57" hidden="1" customWidth="1"/>
    <col min="13306" max="13451" width="6.75" style="57"/>
    <col min="13452" max="13452" width="35.8833333333333" style="57" customWidth="1"/>
    <col min="13453" max="13453" width="12" style="57" customWidth="1"/>
    <col min="13454" max="13454" width="12.25" style="57" customWidth="1"/>
    <col min="13455" max="13455" width="9.63333333333333" style="57" customWidth="1"/>
    <col min="13456" max="13561" width="6.75" style="57" hidden="1" customWidth="1"/>
    <col min="13562" max="13707" width="6.75" style="57"/>
    <col min="13708" max="13708" width="35.8833333333333" style="57" customWidth="1"/>
    <col min="13709" max="13709" width="12" style="57" customWidth="1"/>
    <col min="13710" max="13710" width="12.25" style="57" customWidth="1"/>
    <col min="13711" max="13711" width="9.63333333333333" style="57" customWidth="1"/>
    <col min="13712" max="13817" width="6.75" style="57" hidden="1" customWidth="1"/>
    <col min="13818" max="13963" width="6.75" style="57"/>
    <col min="13964" max="13964" width="35.8833333333333" style="57" customWidth="1"/>
    <col min="13965" max="13965" width="12" style="57" customWidth="1"/>
    <col min="13966" max="13966" width="12.25" style="57" customWidth="1"/>
    <col min="13967" max="13967" width="9.63333333333333" style="57" customWidth="1"/>
    <col min="13968" max="14073" width="6.75" style="57" hidden="1" customWidth="1"/>
    <col min="14074" max="14219" width="6.75" style="57"/>
    <col min="14220" max="14220" width="35.8833333333333" style="57" customWidth="1"/>
    <col min="14221" max="14221" width="12" style="57" customWidth="1"/>
    <col min="14222" max="14222" width="12.25" style="57" customWidth="1"/>
    <col min="14223" max="14223" width="9.63333333333333" style="57" customWidth="1"/>
    <col min="14224" max="14329" width="6.75" style="57" hidden="1" customWidth="1"/>
    <col min="14330" max="14475" width="6.75" style="57"/>
    <col min="14476" max="14476" width="35.8833333333333" style="57" customWidth="1"/>
    <col min="14477" max="14477" width="12" style="57" customWidth="1"/>
    <col min="14478" max="14478" width="12.25" style="57" customWidth="1"/>
    <col min="14479" max="14479" width="9.63333333333333" style="57" customWidth="1"/>
    <col min="14480" max="14585" width="6.75" style="57" hidden="1" customWidth="1"/>
    <col min="14586" max="14731" width="6.75" style="57"/>
    <col min="14732" max="14732" width="35.8833333333333" style="57" customWidth="1"/>
    <col min="14733" max="14733" width="12" style="57" customWidth="1"/>
    <col min="14734" max="14734" width="12.25" style="57" customWidth="1"/>
    <col min="14735" max="14735" width="9.63333333333333" style="57" customWidth="1"/>
    <col min="14736" max="14841" width="6.75" style="57" hidden="1" customWidth="1"/>
    <col min="14842" max="14987" width="6.75" style="57"/>
    <col min="14988" max="14988" width="35.8833333333333" style="57" customWidth="1"/>
    <col min="14989" max="14989" width="12" style="57" customWidth="1"/>
    <col min="14990" max="14990" width="12.25" style="57" customWidth="1"/>
    <col min="14991" max="14991" width="9.63333333333333" style="57" customWidth="1"/>
    <col min="14992" max="15097" width="6.75" style="57" hidden="1" customWidth="1"/>
    <col min="15098" max="15243" width="6.75" style="57"/>
    <col min="15244" max="15244" width="35.8833333333333" style="57" customWidth="1"/>
    <col min="15245" max="15245" width="12" style="57" customWidth="1"/>
    <col min="15246" max="15246" width="12.25" style="57" customWidth="1"/>
    <col min="15247" max="15247" width="9.63333333333333" style="57" customWidth="1"/>
    <col min="15248" max="15353" width="6.75" style="57" hidden="1" customWidth="1"/>
    <col min="15354" max="15499" width="6.75" style="57"/>
    <col min="15500" max="15500" width="35.8833333333333" style="57" customWidth="1"/>
    <col min="15501" max="15501" width="12" style="57" customWidth="1"/>
    <col min="15502" max="15502" width="12.25" style="57" customWidth="1"/>
    <col min="15503" max="15503" width="9.63333333333333" style="57" customWidth="1"/>
    <col min="15504" max="15609" width="6.75" style="57" hidden="1" customWidth="1"/>
    <col min="15610" max="15755" width="6.75" style="57"/>
    <col min="15756" max="15756" width="35.8833333333333" style="57" customWidth="1"/>
    <col min="15757" max="15757" width="12" style="57" customWidth="1"/>
    <col min="15758" max="15758" width="12.25" style="57" customWidth="1"/>
    <col min="15759" max="15759" width="9.63333333333333" style="57" customWidth="1"/>
    <col min="15760" max="15865" width="6.75" style="57" hidden="1" customWidth="1"/>
    <col min="15866" max="16011" width="6.75" style="57"/>
    <col min="16012" max="16012" width="35.8833333333333" style="57" customWidth="1"/>
    <col min="16013" max="16013" width="12" style="57" customWidth="1"/>
    <col min="16014" max="16014" width="12.25" style="57" customWidth="1"/>
    <col min="16015" max="16015" width="9.63333333333333" style="57" customWidth="1"/>
    <col min="16016" max="16121" width="6.75" style="57" hidden="1" customWidth="1"/>
    <col min="16122" max="16384" width="6.75" style="57"/>
  </cols>
  <sheetData>
    <row r="1" ht="19.5" customHeight="1" spans="1:1">
      <c r="A1" s="27" t="s">
        <v>1591</v>
      </c>
    </row>
    <row r="2" ht="28.5" customHeight="1" spans="1:4">
      <c r="A2" s="59" t="s">
        <v>1592</v>
      </c>
      <c r="B2" s="59"/>
      <c r="C2" s="59"/>
      <c r="D2" s="60"/>
    </row>
    <row r="3" ht="19.5" customHeight="1" spans="1:4">
      <c r="A3" s="61"/>
      <c r="D3" s="62" t="s">
        <v>2</v>
      </c>
    </row>
    <row r="4" ht="36" customHeight="1" spans="1:4">
      <c r="A4" s="72" t="s">
        <v>1572</v>
      </c>
      <c r="B4" s="72" t="s">
        <v>50</v>
      </c>
      <c r="C4" s="72" t="s">
        <v>51</v>
      </c>
      <c r="D4" s="73" t="s">
        <v>52</v>
      </c>
    </row>
    <row r="5" ht="18" customHeight="1" spans="1:4">
      <c r="A5" s="74" t="s">
        <v>1573</v>
      </c>
      <c r="B5" s="75">
        <v>0</v>
      </c>
      <c r="C5" s="75">
        <v>0</v>
      </c>
      <c r="D5" s="76"/>
    </row>
    <row r="6" ht="18" customHeight="1" spans="1:4">
      <c r="A6" s="74" t="s">
        <v>1574</v>
      </c>
      <c r="B6" s="75"/>
      <c r="C6" s="75"/>
      <c r="D6" s="76"/>
    </row>
    <row r="7" ht="18" customHeight="1" spans="1:4">
      <c r="A7" s="74" t="s">
        <v>1575</v>
      </c>
      <c r="B7" s="75">
        <v>0</v>
      </c>
      <c r="C7" s="75">
        <f>SUM(C8:C10)</f>
        <v>44.07</v>
      </c>
      <c r="D7" s="76"/>
    </row>
    <row r="8" ht="18" customHeight="1" spans="1:4">
      <c r="A8" s="74" t="s">
        <v>1576</v>
      </c>
      <c r="B8" s="75"/>
      <c r="C8" s="75"/>
      <c r="D8" s="76"/>
    </row>
    <row r="9" ht="18" customHeight="1" spans="1:4">
      <c r="A9" s="74" t="s">
        <v>1577</v>
      </c>
      <c r="B9" s="75"/>
      <c r="C9" s="75"/>
      <c r="D9" s="76"/>
    </row>
    <row r="10" ht="18" customHeight="1" spans="1:4">
      <c r="A10" s="74" t="s">
        <v>1578</v>
      </c>
      <c r="B10" s="75">
        <v>0</v>
      </c>
      <c r="C10" s="75">
        <v>44.07</v>
      </c>
      <c r="D10" s="76"/>
    </row>
    <row r="11" ht="18" customHeight="1" spans="1:4">
      <c r="A11" s="77" t="s">
        <v>1579</v>
      </c>
      <c r="B11" s="75">
        <v>0</v>
      </c>
      <c r="C11" s="75">
        <v>0</v>
      </c>
      <c r="D11" s="76"/>
    </row>
    <row r="12" ht="18" customHeight="1" spans="1:4">
      <c r="A12" s="77" t="s">
        <v>1580</v>
      </c>
      <c r="B12" s="75"/>
      <c r="C12" s="75"/>
      <c r="D12" s="76"/>
    </row>
    <row r="13" ht="15.75" customHeight="1" spans="1:4">
      <c r="A13" s="77" t="s">
        <v>1581</v>
      </c>
      <c r="B13" s="75"/>
      <c r="C13" s="75"/>
      <c r="D13" s="76"/>
    </row>
    <row r="14" ht="15.75" customHeight="1" spans="1:4">
      <c r="A14" s="77" t="s">
        <v>1582</v>
      </c>
      <c r="B14" s="75">
        <v>0</v>
      </c>
      <c r="C14" s="75">
        <v>0</v>
      </c>
      <c r="D14" s="76"/>
    </row>
    <row r="15" ht="15.75" customHeight="1" spans="1:4">
      <c r="A15" s="77" t="s">
        <v>1583</v>
      </c>
      <c r="B15" s="75"/>
      <c r="C15" s="75"/>
      <c r="D15" s="76"/>
    </row>
    <row r="16" ht="15.75" customHeight="1" spans="1:4">
      <c r="A16" s="77" t="s">
        <v>1584</v>
      </c>
      <c r="B16" s="75">
        <v>0</v>
      </c>
      <c r="C16" s="75">
        <v>0</v>
      </c>
      <c r="D16" s="76"/>
    </row>
    <row r="17" ht="15.75" customHeight="1" spans="1:4">
      <c r="A17" s="77" t="s">
        <v>1585</v>
      </c>
      <c r="B17" s="75"/>
      <c r="C17" s="75"/>
      <c r="D17" s="76"/>
    </row>
    <row r="18" ht="15.75" customHeight="1" spans="1:4">
      <c r="A18" s="77" t="s">
        <v>1581</v>
      </c>
      <c r="B18" s="75"/>
      <c r="C18" s="75"/>
      <c r="D18" s="76"/>
    </row>
    <row r="19" ht="15.75" customHeight="1" spans="1:4">
      <c r="A19" s="77" t="s">
        <v>1586</v>
      </c>
      <c r="B19" s="75">
        <v>0</v>
      </c>
      <c r="C19" s="75">
        <v>0</v>
      </c>
      <c r="D19" s="76"/>
    </row>
    <row r="20" ht="15.75" customHeight="1" spans="1:4">
      <c r="A20" s="77" t="s">
        <v>1587</v>
      </c>
      <c r="B20" s="78"/>
      <c r="C20" s="78"/>
      <c r="D20" s="76"/>
    </row>
    <row r="21" ht="17.25" customHeight="1" spans="1:4">
      <c r="A21" s="79" t="s">
        <v>76</v>
      </c>
      <c r="B21" s="80">
        <v>0</v>
      </c>
      <c r="C21" s="80">
        <f>SUM(C5,C7,C11,C14,C16,C19)</f>
        <v>44.07</v>
      </c>
      <c r="D21" s="76">
        <v>1</v>
      </c>
    </row>
  </sheetData>
  <mergeCells count="1">
    <mergeCell ref="A2:D2"/>
  </mergeCells>
  <pageMargins left="0.7" right="0.7" top="0.75" bottom="0.75" header="0.3" footer="0.3"/>
  <headerFooter/>
  <ignoredErrors>
    <ignoredError sqref="C7" formulaRange="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1"/>
  <sheetViews>
    <sheetView workbookViewId="0">
      <pane ySplit="5" topLeftCell="A6" activePane="bottomLeft" state="frozen"/>
      <selection/>
      <selection pane="bottomLeft" activeCell="K13" sqref="K13"/>
    </sheetView>
  </sheetViews>
  <sheetFormatPr defaultColWidth="9" defaultRowHeight="14.25" outlineLevelCol="3"/>
  <cols>
    <col min="1" max="1" width="29.125" style="322" customWidth="1"/>
    <col min="2" max="2" width="18" style="324" customWidth="1"/>
    <col min="3" max="3" width="18" style="325" customWidth="1"/>
    <col min="4" max="4" width="16.25" style="326" customWidth="1"/>
    <col min="5" max="10" width="9" style="322"/>
    <col min="11" max="11" width="19.2583333333333" style="322" customWidth="1"/>
    <col min="12" max="12" width="26.025" style="322" customWidth="1"/>
    <col min="13" max="210" width="9" style="322"/>
    <col min="211" max="248" width="9" style="47"/>
    <col min="249" max="249" width="26.6333333333333" style="47" customWidth="1"/>
    <col min="250" max="251" width="18" style="47" customWidth="1"/>
    <col min="252" max="252" width="16.25" style="47" customWidth="1"/>
    <col min="253" max="504" width="9" style="47"/>
    <col min="505" max="505" width="26.6333333333333" style="47" customWidth="1"/>
    <col min="506" max="507" width="18" style="47" customWidth="1"/>
    <col min="508" max="508" width="16.25" style="47" customWidth="1"/>
    <col min="509" max="760" width="9" style="47"/>
    <col min="761" max="761" width="26.6333333333333" style="47" customWidth="1"/>
    <col min="762" max="763" width="18" style="47" customWidth="1"/>
    <col min="764" max="764" width="16.25" style="47" customWidth="1"/>
    <col min="765" max="1016" width="9" style="47"/>
    <col min="1017" max="1017" width="26.6333333333333" style="47" customWidth="1"/>
    <col min="1018" max="1019" width="18" style="47" customWidth="1"/>
    <col min="1020" max="1020" width="16.25" style="47" customWidth="1"/>
    <col min="1021" max="1272" width="9" style="47"/>
    <col min="1273" max="1273" width="26.6333333333333" style="47" customWidth="1"/>
    <col min="1274" max="1275" width="18" style="47" customWidth="1"/>
    <col min="1276" max="1276" width="16.25" style="47" customWidth="1"/>
    <col min="1277" max="1528" width="9" style="47"/>
    <col min="1529" max="1529" width="26.6333333333333" style="47" customWidth="1"/>
    <col min="1530" max="1531" width="18" style="47" customWidth="1"/>
    <col min="1532" max="1532" width="16.25" style="47" customWidth="1"/>
    <col min="1533" max="1784" width="9" style="47"/>
    <col min="1785" max="1785" width="26.6333333333333" style="47" customWidth="1"/>
    <col min="1786" max="1787" width="18" style="47" customWidth="1"/>
    <col min="1788" max="1788" width="16.25" style="47" customWidth="1"/>
    <col min="1789" max="2040" width="9" style="47"/>
    <col min="2041" max="2041" width="26.6333333333333" style="47" customWidth="1"/>
    <col min="2042" max="2043" width="18" style="47" customWidth="1"/>
    <col min="2044" max="2044" width="16.25" style="47" customWidth="1"/>
    <col min="2045" max="2296" width="9" style="47"/>
    <col min="2297" max="2297" width="26.6333333333333" style="47" customWidth="1"/>
    <col min="2298" max="2299" width="18" style="47" customWidth="1"/>
    <col min="2300" max="2300" width="16.25" style="47" customWidth="1"/>
    <col min="2301" max="2552" width="9" style="47"/>
    <col min="2553" max="2553" width="26.6333333333333" style="47" customWidth="1"/>
    <col min="2554" max="2555" width="18" style="47" customWidth="1"/>
    <col min="2556" max="2556" width="16.25" style="47" customWidth="1"/>
    <col min="2557" max="2808" width="9" style="47"/>
    <col min="2809" max="2809" width="26.6333333333333" style="47" customWidth="1"/>
    <col min="2810" max="2811" width="18" style="47" customWidth="1"/>
    <col min="2812" max="2812" width="16.25" style="47" customWidth="1"/>
    <col min="2813" max="3064" width="9" style="47"/>
    <col min="3065" max="3065" width="26.6333333333333" style="47" customWidth="1"/>
    <col min="3066" max="3067" width="18" style="47" customWidth="1"/>
    <col min="3068" max="3068" width="16.25" style="47" customWidth="1"/>
    <col min="3069" max="3320" width="9" style="47"/>
    <col min="3321" max="3321" width="26.6333333333333" style="47" customWidth="1"/>
    <col min="3322" max="3323" width="18" style="47" customWidth="1"/>
    <col min="3324" max="3324" width="16.25" style="47" customWidth="1"/>
    <col min="3325" max="3576" width="9" style="47"/>
    <col min="3577" max="3577" width="26.6333333333333" style="47" customWidth="1"/>
    <col min="3578" max="3579" width="18" style="47" customWidth="1"/>
    <col min="3580" max="3580" width="16.25" style="47" customWidth="1"/>
    <col min="3581" max="3832" width="9" style="47"/>
    <col min="3833" max="3833" width="26.6333333333333" style="47" customWidth="1"/>
    <col min="3834" max="3835" width="18" style="47" customWidth="1"/>
    <col min="3836" max="3836" width="16.25" style="47" customWidth="1"/>
    <col min="3837" max="4088" width="9" style="47"/>
    <col min="4089" max="4089" width="26.6333333333333" style="47" customWidth="1"/>
    <col min="4090" max="4091" width="18" style="47" customWidth="1"/>
    <col min="4092" max="4092" width="16.25" style="47" customWidth="1"/>
    <col min="4093" max="4344" width="9" style="47"/>
    <col min="4345" max="4345" width="26.6333333333333" style="47" customWidth="1"/>
    <col min="4346" max="4347" width="18" style="47" customWidth="1"/>
    <col min="4348" max="4348" width="16.25" style="47" customWidth="1"/>
    <col min="4349" max="4600" width="9" style="47"/>
    <col min="4601" max="4601" width="26.6333333333333" style="47" customWidth="1"/>
    <col min="4602" max="4603" width="18" style="47" customWidth="1"/>
    <col min="4604" max="4604" width="16.25" style="47" customWidth="1"/>
    <col min="4605" max="4856" width="9" style="47"/>
    <col min="4857" max="4857" width="26.6333333333333" style="47" customWidth="1"/>
    <col min="4858" max="4859" width="18" style="47" customWidth="1"/>
    <col min="4860" max="4860" width="16.25" style="47" customWidth="1"/>
    <col min="4861" max="5112" width="9" style="47"/>
    <col min="5113" max="5113" width="26.6333333333333" style="47" customWidth="1"/>
    <col min="5114" max="5115" width="18" style="47" customWidth="1"/>
    <col min="5116" max="5116" width="16.25" style="47" customWidth="1"/>
    <col min="5117" max="5368" width="9" style="47"/>
    <col min="5369" max="5369" width="26.6333333333333" style="47" customWidth="1"/>
    <col min="5370" max="5371" width="18" style="47" customWidth="1"/>
    <col min="5372" max="5372" width="16.25" style="47" customWidth="1"/>
    <col min="5373" max="5624" width="9" style="47"/>
    <col min="5625" max="5625" width="26.6333333333333" style="47" customWidth="1"/>
    <col min="5626" max="5627" width="18" style="47" customWidth="1"/>
    <col min="5628" max="5628" width="16.25" style="47" customWidth="1"/>
    <col min="5629" max="5880" width="9" style="47"/>
    <col min="5881" max="5881" width="26.6333333333333" style="47" customWidth="1"/>
    <col min="5882" max="5883" width="18" style="47" customWidth="1"/>
    <col min="5884" max="5884" width="16.25" style="47" customWidth="1"/>
    <col min="5885" max="6136" width="9" style="47"/>
    <col min="6137" max="6137" width="26.6333333333333" style="47" customWidth="1"/>
    <col min="6138" max="6139" width="18" style="47" customWidth="1"/>
    <col min="6140" max="6140" width="16.25" style="47" customWidth="1"/>
    <col min="6141" max="6392" width="9" style="47"/>
    <col min="6393" max="6393" width="26.6333333333333" style="47" customWidth="1"/>
    <col min="6394" max="6395" width="18" style="47" customWidth="1"/>
    <col min="6396" max="6396" width="16.25" style="47" customWidth="1"/>
    <col min="6397" max="6648" width="9" style="47"/>
    <col min="6649" max="6649" width="26.6333333333333" style="47" customWidth="1"/>
    <col min="6650" max="6651" width="18" style="47" customWidth="1"/>
    <col min="6652" max="6652" width="16.25" style="47" customWidth="1"/>
    <col min="6653" max="6904" width="9" style="47"/>
    <col min="6905" max="6905" width="26.6333333333333" style="47" customWidth="1"/>
    <col min="6906" max="6907" width="18" style="47" customWidth="1"/>
    <col min="6908" max="6908" width="16.25" style="47" customWidth="1"/>
    <col min="6909" max="7160" width="9" style="47"/>
    <col min="7161" max="7161" width="26.6333333333333" style="47" customWidth="1"/>
    <col min="7162" max="7163" width="18" style="47" customWidth="1"/>
    <col min="7164" max="7164" width="16.25" style="47" customWidth="1"/>
    <col min="7165" max="7416" width="9" style="47"/>
    <col min="7417" max="7417" width="26.6333333333333" style="47" customWidth="1"/>
    <col min="7418" max="7419" width="18" style="47" customWidth="1"/>
    <col min="7420" max="7420" width="16.25" style="47" customWidth="1"/>
    <col min="7421" max="7672" width="9" style="47"/>
    <col min="7673" max="7673" width="26.6333333333333" style="47" customWidth="1"/>
    <col min="7674" max="7675" width="18" style="47" customWidth="1"/>
    <col min="7676" max="7676" width="16.25" style="47" customWidth="1"/>
    <col min="7677" max="7928" width="9" style="47"/>
    <col min="7929" max="7929" width="26.6333333333333" style="47" customWidth="1"/>
    <col min="7930" max="7931" width="18" style="47" customWidth="1"/>
    <col min="7932" max="7932" width="16.25" style="47" customWidth="1"/>
    <col min="7933" max="8184" width="9" style="47"/>
    <col min="8185" max="8185" width="26.6333333333333" style="47" customWidth="1"/>
    <col min="8186" max="8187" width="18" style="47" customWidth="1"/>
    <col min="8188" max="8188" width="16.25" style="47" customWidth="1"/>
    <col min="8189" max="8440" width="9" style="47"/>
    <col min="8441" max="8441" width="26.6333333333333" style="47" customWidth="1"/>
    <col min="8442" max="8443" width="18" style="47" customWidth="1"/>
    <col min="8444" max="8444" width="16.25" style="47" customWidth="1"/>
    <col min="8445" max="8696" width="9" style="47"/>
    <col min="8697" max="8697" width="26.6333333333333" style="47" customWidth="1"/>
    <col min="8698" max="8699" width="18" style="47" customWidth="1"/>
    <col min="8700" max="8700" width="16.25" style="47" customWidth="1"/>
    <col min="8701" max="8952" width="9" style="47"/>
    <col min="8953" max="8953" width="26.6333333333333" style="47" customWidth="1"/>
    <col min="8954" max="8955" width="18" style="47" customWidth="1"/>
    <col min="8956" max="8956" width="16.25" style="47" customWidth="1"/>
    <col min="8957" max="9208" width="9" style="47"/>
    <col min="9209" max="9209" width="26.6333333333333" style="47" customWidth="1"/>
    <col min="9210" max="9211" width="18" style="47" customWidth="1"/>
    <col min="9212" max="9212" width="16.25" style="47" customWidth="1"/>
    <col min="9213" max="9464" width="9" style="47"/>
    <col min="9465" max="9465" width="26.6333333333333" style="47" customWidth="1"/>
    <col min="9466" max="9467" width="18" style="47" customWidth="1"/>
    <col min="9468" max="9468" width="16.25" style="47" customWidth="1"/>
    <col min="9469" max="9720" width="9" style="47"/>
    <col min="9721" max="9721" width="26.6333333333333" style="47" customWidth="1"/>
    <col min="9722" max="9723" width="18" style="47" customWidth="1"/>
    <col min="9724" max="9724" width="16.25" style="47" customWidth="1"/>
    <col min="9725" max="9976" width="9" style="47"/>
    <col min="9977" max="9977" width="26.6333333333333" style="47" customWidth="1"/>
    <col min="9978" max="9979" width="18" style="47" customWidth="1"/>
    <col min="9980" max="9980" width="16.25" style="47" customWidth="1"/>
    <col min="9981" max="10232" width="9" style="47"/>
    <col min="10233" max="10233" width="26.6333333333333" style="47" customWidth="1"/>
    <col min="10234" max="10235" width="18" style="47" customWidth="1"/>
    <col min="10236" max="10236" width="16.25" style="47" customWidth="1"/>
    <col min="10237" max="10488" width="9" style="47"/>
    <col min="10489" max="10489" width="26.6333333333333" style="47" customWidth="1"/>
    <col min="10490" max="10491" width="18" style="47" customWidth="1"/>
    <col min="10492" max="10492" width="16.25" style="47" customWidth="1"/>
    <col min="10493" max="10744" width="9" style="47"/>
    <col min="10745" max="10745" width="26.6333333333333" style="47" customWidth="1"/>
    <col min="10746" max="10747" width="18" style="47" customWidth="1"/>
    <col min="10748" max="10748" width="16.25" style="47" customWidth="1"/>
    <col min="10749" max="11000" width="9" style="47"/>
    <col min="11001" max="11001" width="26.6333333333333" style="47" customWidth="1"/>
    <col min="11002" max="11003" width="18" style="47" customWidth="1"/>
    <col min="11004" max="11004" width="16.25" style="47" customWidth="1"/>
    <col min="11005" max="11256" width="9" style="47"/>
    <col min="11257" max="11257" width="26.6333333333333" style="47" customWidth="1"/>
    <col min="11258" max="11259" width="18" style="47" customWidth="1"/>
    <col min="11260" max="11260" width="16.25" style="47" customWidth="1"/>
    <col min="11261" max="11512" width="9" style="47"/>
    <col min="11513" max="11513" width="26.6333333333333" style="47" customWidth="1"/>
    <col min="11514" max="11515" width="18" style="47" customWidth="1"/>
    <col min="11516" max="11516" width="16.25" style="47" customWidth="1"/>
    <col min="11517" max="11768" width="9" style="47"/>
    <col min="11769" max="11769" width="26.6333333333333" style="47" customWidth="1"/>
    <col min="11770" max="11771" width="18" style="47" customWidth="1"/>
    <col min="11772" max="11772" width="16.25" style="47" customWidth="1"/>
    <col min="11773" max="12024" width="9" style="47"/>
    <col min="12025" max="12025" width="26.6333333333333" style="47" customWidth="1"/>
    <col min="12026" max="12027" width="18" style="47" customWidth="1"/>
    <col min="12028" max="12028" width="16.25" style="47" customWidth="1"/>
    <col min="12029" max="12280" width="9" style="47"/>
    <col min="12281" max="12281" width="26.6333333333333" style="47" customWidth="1"/>
    <col min="12282" max="12283" width="18" style="47" customWidth="1"/>
    <col min="12284" max="12284" width="16.25" style="47" customWidth="1"/>
    <col min="12285" max="12536" width="9" style="47"/>
    <col min="12537" max="12537" width="26.6333333333333" style="47" customWidth="1"/>
    <col min="12538" max="12539" width="18" style="47" customWidth="1"/>
    <col min="12540" max="12540" width="16.25" style="47" customWidth="1"/>
    <col min="12541" max="12792" width="9" style="47"/>
    <col min="12793" max="12793" width="26.6333333333333" style="47" customWidth="1"/>
    <col min="12794" max="12795" width="18" style="47" customWidth="1"/>
    <col min="12796" max="12796" width="16.25" style="47" customWidth="1"/>
    <col min="12797" max="13048" width="9" style="47"/>
    <col min="13049" max="13049" width="26.6333333333333" style="47" customWidth="1"/>
    <col min="13050" max="13051" width="18" style="47" customWidth="1"/>
    <col min="13052" max="13052" width="16.25" style="47" customWidth="1"/>
    <col min="13053" max="13304" width="9" style="47"/>
    <col min="13305" max="13305" width="26.6333333333333" style="47" customWidth="1"/>
    <col min="13306" max="13307" width="18" style="47" customWidth="1"/>
    <col min="13308" max="13308" width="16.25" style="47" customWidth="1"/>
    <col min="13309" max="13560" width="9" style="47"/>
    <col min="13561" max="13561" width="26.6333333333333" style="47" customWidth="1"/>
    <col min="13562" max="13563" width="18" style="47" customWidth="1"/>
    <col min="13564" max="13564" width="16.25" style="47" customWidth="1"/>
    <col min="13565" max="13816" width="9" style="47"/>
    <col min="13817" max="13817" width="26.6333333333333" style="47" customWidth="1"/>
    <col min="13818" max="13819" width="18" style="47" customWidth="1"/>
    <col min="13820" max="13820" width="16.25" style="47" customWidth="1"/>
    <col min="13821" max="14072" width="9" style="47"/>
    <col min="14073" max="14073" width="26.6333333333333" style="47" customWidth="1"/>
    <col min="14074" max="14075" width="18" style="47" customWidth="1"/>
    <col min="14076" max="14076" width="16.25" style="47" customWidth="1"/>
    <col min="14077" max="14328" width="9" style="47"/>
    <col min="14329" max="14329" width="26.6333333333333" style="47" customWidth="1"/>
    <col min="14330" max="14331" width="18" style="47" customWidth="1"/>
    <col min="14332" max="14332" width="16.25" style="47" customWidth="1"/>
    <col min="14333" max="14584" width="9" style="47"/>
    <col min="14585" max="14585" width="26.6333333333333" style="47" customWidth="1"/>
    <col min="14586" max="14587" width="18" style="47" customWidth="1"/>
    <col min="14588" max="14588" width="16.25" style="47" customWidth="1"/>
    <col min="14589" max="14840" width="9" style="47"/>
    <col min="14841" max="14841" width="26.6333333333333" style="47" customWidth="1"/>
    <col min="14842" max="14843" width="18" style="47" customWidth="1"/>
    <col min="14844" max="14844" width="16.25" style="47" customWidth="1"/>
    <col min="14845" max="15096" width="9" style="47"/>
    <col min="15097" max="15097" width="26.6333333333333" style="47" customWidth="1"/>
    <col min="15098" max="15099" width="18" style="47" customWidth="1"/>
    <col min="15100" max="15100" width="16.25" style="47" customWidth="1"/>
    <col min="15101" max="15352" width="9" style="47"/>
    <col min="15353" max="15353" width="26.6333333333333" style="47" customWidth="1"/>
    <col min="15354" max="15355" width="18" style="47" customWidth="1"/>
    <col min="15356" max="15356" width="16.25" style="47" customWidth="1"/>
    <col min="15357" max="15608" width="9" style="47"/>
    <col min="15609" max="15609" width="26.6333333333333" style="47" customWidth="1"/>
    <col min="15610" max="15611" width="18" style="47" customWidth="1"/>
    <col min="15612" max="15612" width="16.25" style="47" customWidth="1"/>
    <col min="15613" max="15864" width="9" style="47"/>
    <col min="15865" max="15865" width="26.6333333333333" style="47" customWidth="1"/>
    <col min="15866" max="15867" width="18" style="47" customWidth="1"/>
    <col min="15868" max="15868" width="16.25" style="47" customWidth="1"/>
    <col min="15869" max="16120" width="9" style="47"/>
    <col min="16121" max="16121" width="26.6333333333333" style="47" customWidth="1"/>
    <col min="16122" max="16123" width="18" style="47" customWidth="1"/>
    <col min="16124" max="16124" width="16.25" style="47" customWidth="1"/>
    <col min="16125" max="16384" width="9" style="47"/>
  </cols>
  <sheetData>
    <row r="1" s="322" customFormat="1" ht="13.5" spans="1:4">
      <c r="A1" s="327" t="s">
        <v>47</v>
      </c>
      <c r="B1" s="324"/>
      <c r="C1" s="325"/>
      <c r="D1" s="326"/>
    </row>
    <row r="2" s="322" customFormat="1" ht="36" customHeight="1" spans="1:4">
      <c r="A2" s="328" t="s">
        <v>48</v>
      </c>
      <c r="B2" s="328"/>
      <c r="C2" s="329"/>
      <c r="D2" s="330"/>
    </row>
    <row r="3" s="322" customFormat="1" ht="33" customHeight="1" spans="1:4">
      <c r="A3" s="331"/>
      <c r="B3" s="332"/>
      <c r="C3" s="333"/>
      <c r="D3" s="334" t="s">
        <v>2</v>
      </c>
    </row>
    <row r="4" s="322" customFormat="1" ht="30" customHeight="1" spans="1:4">
      <c r="A4" s="335" t="s">
        <v>49</v>
      </c>
      <c r="B4" s="336" t="s">
        <v>50</v>
      </c>
      <c r="C4" s="337" t="s">
        <v>51</v>
      </c>
      <c r="D4" s="338" t="s">
        <v>52</v>
      </c>
    </row>
    <row r="5" s="322" customFormat="1" ht="30" customHeight="1" spans="1:4">
      <c r="A5" s="339"/>
      <c r="B5" s="336"/>
      <c r="C5" s="337"/>
      <c r="D5" s="338"/>
    </row>
    <row r="6" s="322" customFormat="1" ht="30" customHeight="1" spans="1:4">
      <c r="A6" s="340" t="s">
        <v>53</v>
      </c>
      <c r="B6" s="341">
        <v>41440</v>
      </c>
      <c r="C6" s="341">
        <v>28110.321</v>
      </c>
      <c r="D6" s="342">
        <f>C6/B6</f>
        <v>0.678337861969112</v>
      </c>
    </row>
    <row r="7" s="322" customFormat="1" ht="30" customHeight="1" spans="1:4">
      <c r="A7" s="340" t="s">
        <v>54</v>
      </c>
      <c r="B7" s="343"/>
      <c r="C7" s="341"/>
      <c r="D7" s="342"/>
    </row>
    <row r="8" s="322" customFormat="1" ht="30" customHeight="1" spans="1:4">
      <c r="A8" s="340" t="s">
        <v>55</v>
      </c>
      <c r="B8" s="344">
        <v>14</v>
      </c>
      <c r="C8" s="341"/>
      <c r="D8" s="342"/>
    </row>
    <row r="9" s="322" customFormat="1" ht="30" customHeight="1" spans="1:4">
      <c r="A9" s="340" t="s">
        <v>56</v>
      </c>
      <c r="B9" s="344">
        <v>22229</v>
      </c>
      <c r="C9" s="341">
        <v>16009.13</v>
      </c>
      <c r="D9" s="342">
        <f>C9/B9</f>
        <v>0.720191191686536</v>
      </c>
    </row>
    <row r="10" s="322" customFormat="1" ht="30" customHeight="1" spans="1:4">
      <c r="A10" s="340" t="s">
        <v>57</v>
      </c>
      <c r="B10" s="344">
        <v>151937</v>
      </c>
      <c r="C10" s="341">
        <v>152044.63</v>
      </c>
      <c r="D10" s="342">
        <f>C10/B10</f>
        <v>1.0007083857125</v>
      </c>
    </row>
    <row r="11" s="322" customFormat="1" ht="30" customHeight="1" spans="1:4">
      <c r="A11" s="340" t="s">
        <v>58</v>
      </c>
      <c r="B11" s="344">
        <v>10078</v>
      </c>
      <c r="C11" s="341">
        <v>9779.69</v>
      </c>
      <c r="D11" s="342">
        <f t="shared" ref="D11:D32" si="0">C11/B11</f>
        <v>0.970399880928756</v>
      </c>
    </row>
    <row r="12" s="322" customFormat="1" ht="30" customHeight="1" spans="1:4">
      <c r="A12" s="340" t="s">
        <v>59</v>
      </c>
      <c r="B12" s="344">
        <v>22709</v>
      </c>
      <c r="C12" s="341">
        <v>8785.829</v>
      </c>
      <c r="D12" s="342">
        <f t="shared" si="0"/>
        <v>0.386887533576996</v>
      </c>
    </row>
    <row r="13" s="322" customFormat="1" ht="30" customHeight="1" spans="1:4">
      <c r="A13" s="340" t="s">
        <v>60</v>
      </c>
      <c r="B13" s="344">
        <v>78134</v>
      </c>
      <c r="C13" s="341">
        <v>102434.17</v>
      </c>
      <c r="D13" s="342">
        <f t="shared" si="0"/>
        <v>1.3110063480687</v>
      </c>
    </row>
    <row r="14" s="322" customFormat="1" ht="30" customHeight="1" spans="1:4">
      <c r="A14" s="340" t="s">
        <v>61</v>
      </c>
      <c r="B14" s="344">
        <v>53552</v>
      </c>
      <c r="C14" s="341">
        <v>41845.47</v>
      </c>
      <c r="D14" s="342">
        <f t="shared" si="0"/>
        <v>0.781398827308037</v>
      </c>
    </row>
    <row r="15" s="322" customFormat="1" ht="30" customHeight="1" spans="1:4">
      <c r="A15" s="340" t="s">
        <v>62</v>
      </c>
      <c r="B15" s="344">
        <v>9082</v>
      </c>
      <c r="C15" s="341">
        <v>12733.43</v>
      </c>
      <c r="D15" s="342">
        <f t="shared" si="0"/>
        <v>1.40205131028408</v>
      </c>
    </row>
    <row r="16" s="322" customFormat="1" ht="30" customHeight="1" spans="1:4">
      <c r="A16" s="340" t="s">
        <v>63</v>
      </c>
      <c r="B16" s="344">
        <v>36812</v>
      </c>
      <c r="C16" s="341">
        <v>48650.4</v>
      </c>
      <c r="D16" s="342">
        <f t="shared" si="0"/>
        <v>1.32159078561339</v>
      </c>
    </row>
    <row r="17" s="322" customFormat="1" ht="30" customHeight="1" spans="1:4">
      <c r="A17" s="340" t="s">
        <v>64</v>
      </c>
      <c r="B17" s="344">
        <v>108921</v>
      </c>
      <c r="C17" s="341">
        <v>109111.7</v>
      </c>
      <c r="D17" s="342">
        <f t="shared" si="0"/>
        <v>1.00175081022025</v>
      </c>
    </row>
    <row r="18" s="322" customFormat="1" ht="30" customHeight="1" spans="1:4">
      <c r="A18" s="340" t="s">
        <v>65</v>
      </c>
      <c r="B18" s="344">
        <v>25818</v>
      </c>
      <c r="C18" s="341">
        <v>14247.7</v>
      </c>
      <c r="D18" s="342">
        <f t="shared" si="0"/>
        <v>0.551851421488884</v>
      </c>
    </row>
    <row r="19" s="322" customFormat="1" ht="30" customHeight="1" spans="1:4">
      <c r="A19" s="340" t="s">
        <v>66</v>
      </c>
      <c r="B19" s="344">
        <v>11211</v>
      </c>
      <c r="C19" s="341">
        <v>5630.18</v>
      </c>
      <c r="D19" s="342">
        <f t="shared" si="0"/>
        <v>0.502201409330122</v>
      </c>
    </row>
    <row r="20" s="322" customFormat="1" ht="30" customHeight="1" spans="1:4">
      <c r="A20" s="340" t="s">
        <v>67</v>
      </c>
      <c r="B20" s="344">
        <v>2225</v>
      </c>
      <c r="C20" s="341">
        <v>1328.13</v>
      </c>
      <c r="D20" s="342">
        <f t="shared" si="0"/>
        <v>0.596912359550562</v>
      </c>
    </row>
    <row r="21" s="322" customFormat="1" ht="30" customHeight="1" spans="1:4">
      <c r="A21" s="340" t="s">
        <v>68</v>
      </c>
      <c r="B21" s="344">
        <v>2510</v>
      </c>
      <c r="C21" s="341">
        <v>1025</v>
      </c>
      <c r="D21" s="342">
        <f t="shared" si="0"/>
        <v>0.408366533864542</v>
      </c>
    </row>
    <row r="22" s="322" customFormat="1" ht="30" customHeight="1" spans="1:4">
      <c r="A22" s="340" t="s">
        <v>69</v>
      </c>
      <c r="B22" s="344">
        <v>6468</v>
      </c>
      <c r="C22" s="341">
        <v>3974.25</v>
      </c>
      <c r="D22" s="342">
        <f t="shared" si="0"/>
        <v>0.614448051948052</v>
      </c>
    </row>
    <row r="23" s="322" customFormat="1" ht="30" customHeight="1" spans="1:4">
      <c r="A23" s="340" t="s">
        <v>70</v>
      </c>
      <c r="B23" s="344">
        <v>19979</v>
      </c>
      <c r="C23" s="341">
        <v>14658.54</v>
      </c>
      <c r="D23" s="342">
        <f t="shared" si="0"/>
        <v>0.733697382251364</v>
      </c>
    </row>
    <row r="24" s="322" customFormat="1" ht="30" customHeight="1" spans="1:4">
      <c r="A24" s="340" t="s">
        <v>71</v>
      </c>
      <c r="B24" s="344">
        <v>2212</v>
      </c>
      <c r="C24" s="341">
        <v>1944</v>
      </c>
      <c r="D24" s="342">
        <f t="shared" si="0"/>
        <v>0.878842676311031</v>
      </c>
    </row>
    <row r="25" s="322" customFormat="1" ht="30" customHeight="1" spans="1:4">
      <c r="A25" s="340" t="s">
        <v>72</v>
      </c>
      <c r="B25" s="344">
        <v>5252</v>
      </c>
      <c r="C25" s="341">
        <v>2504.43</v>
      </c>
      <c r="D25" s="342">
        <f t="shared" si="0"/>
        <v>0.476852627570449</v>
      </c>
    </row>
    <row r="26" s="322" customFormat="1" ht="30" customHeight="1" spans="1:4">
      <c r="A26" s="340" t="s">
        <v>73</v>
      </c>
      <c r="B26" s="344"/>
      <c r="C26" s="341">
        <v>6500</v>
      </c>
      <c r="D26" s="342">
        <v>1</v>
      </c>
    </row>
    <row r="27" s="322" customFormat="1" ht="30" customHeight="1" spans="1:4">
      <c r="A27" s="340" t="s">
        <v>74</v>
      </c>
      <c r="B27" s="344">
        <v>9145</v>
      </c>
      <c r="C27" s="341">
        <v>11076</v>
      </c>
      <c r="D27" s="342">
        <f t="shared" si="0"/>
        <v>1.21115363586659</v>
      </c>
    </row>
    <row r="28" s="322" customFormat="1" ht="30" customHeight="1" spans="1:4">
      <c r="A28" s="340" t="s">
        <v>75</v>
      </c>
      <c r="B28" s="344">
        <v>191</v>
      </c>
      <c r="C28" s="341"/>
      <c r="D28" s="342">
        <f t="shared" si="0"/>
        <v>0</v>
      </c>
    </row>
    <row r="29" s="322" customFormat="1" ht="30" customHeight="1" spans="1:4">
      <c r="A29" s="345" t="s">
        <v>76</v>
      </c>
      <c r="B29" s="337">
        <f>SUM(B6:B28)</f>
        <v>619919</v>
      </c>
      <c r="C29" s="337">
        <f>SUM(C6:C28)</f>
        <v>592393</v>
      </c>
      <c r="D29" s="338">
        <f t="shared" si="0"/>
        <v>0.955597424824856</v>
      </c>
    </row>
    <row r="30" s="322" customFormat="1" ht="30" customHeight="1" spans="1:4">
      <c r="A30" s="346" t="s">
        <v>77</v>
      </c>
      <c r="B30" s="347">
        <v>14729</v>
      </c>
      <c r="C30" s="337">
        <v>5620</v>
      </c>
      <c r="D30" s="338">
        <f t="shared" si="0"/>
        <v>0.38156018738543</v>
      </c>
    </row>
    <row r="31" s="322" customFormat="1" ht="30" customHeight="1" spans="1:4">
      <c r="A31" s="346" t="s">
        <v>78</v>
      </c>
      <c r="B31" s="347">
        <v>9312</v>
      </c>
      <c r="C31" s="348">
        <v>6229</v>
      </c>
      <c r="D31" s="338">
        <f t="shared" si="0"/>
        <v>0.668921821305842</v>
      </c>
    </row>
    <row r="32" s="323" customFormat="1" ht="30" customHeight="1" spans="1:4">
      <c r="A32" s="349" t="s">
        <v>79</v>
      </c>
      <c r="B32" s="350">
        <v>9312</v>
      </c>
      <c r="C32" s="351">
        <v>6229</v>
      </c>
      <c r="D32" s="342">
        <f t="shared" si="0"/>
        <v>0.668921821305842</v>
      </c>
    </row>
    <row r="33" s="205" customFormat="1" ht="30" customHeight="1" spans="1:4">
      <c r="A33" s="352" t="s">
        <v>80</v>
      </c>
      <c r="B33" s="353"/>
      <c r="C33" s="354"/>
      <c r="D33" s="342"/>
    </row>
    <row r="34" s="323" customFormat="1" ht="30" customHeight="1" spans="1:4">
      <c r="A34" s="352" t="s">
        <v>81</v>
      </c>
      <c r="B34" s="355"/>
      <c r="C34" s="356"/>
      <c r="D34" s="342"/>
    </row>
    <row r="35" s="205" customFormat="1" ht="30" customHeight="1" spans="1:4">
      <c r="A35" s="357" t="s">
        <v>82</v>
      </c>
      <c r="B35" s="358"/>
      <c r="C35" s="359"/>
      <c r="D35" s="342"/>
    </row>
    <row r="36" s="205" customFormat="1" ht="30" customHeight="1" spans="1:4">
      <c r="A36" s="357" t="s">
        <v>83</v>
      </c>
      <c r="B36" s="350"/>
      <c r="C36" s="354"/>
      <c r="D36" s="342"/>
    </row>
    <row r="37" s="205" customFormat="1" ht="30" customHeight="1" spans="1:4">
      <c r="A37" s="357" t="s">
        <v>84</v>
      </c>
      <c r="B37" s="360"/>
      <c r="C37" s="361"/>
      <c r="D37" s="342"/>
    </row>
    <row r="38" s="323" customFormat="1" ht="30" customHeight="1" spans="1:4">
      <c r="A38" s="357" t="s">
        <v>85</v>
      </c>
      <c r="B38" s="362"/>
      <c r="C38" s="356"/>
      <c r="D38" s="342"/>
    </row>
    <row r="39" s="322" customFormat="1" ht="30" customHeight="1" spans="1:4">
      <c r="A39" s="363" t="s">
        <v>86</v>
      </c>
      <c r="B39" s="364">
        <f>B29+B30+B31</f>
        <v>643960</v>
      </c>
      <c r="C39" s="364">
        <f>C29+C30+C31</f>
        <v>604242</v>
      </c>
      <c r="D39" s="338">
        <f>C39/B39</f>
        <v>0.938322256040748</v>
      </c>
    </row>
    <row r="40" s="322" customFormat="1" ht="30" customHeight="1" spans="2:4">
      <c r="B40" s="324"/>
      <c r="C40" s="325"/>
      <c r="D40" s="326"/>
    </row>
    <row r="41" s="322" customFormat="1" ht="30" customHeight="1" spans="2:4">
      <c r="B41" s="324"/>
      <c r="C41" s="325"/>
      <c r="D41" s="326"/>
    </row>
    <row r="42" s="322" customFormat="1" ht="30" customHeight="1" spans="2:4">
      <c r="B42" s="324"/>
      <c r="C42" s="325"/>
      <c r="D42" s="326"/>
    </row>
    <row r="43" s="322" customFormat="1" ht="30" customHeight="1" spans="2:4">
      <c r="B43" s="324"/>
      <c r="C43" s="325"/>
      <c r="D43" s="326"/>
    </row>
    <row r="44" s="322" customFormat="1" ht="30" customHeight="1" spans="2:4">
      <c r="B44" s="324"/>
      <c r="C44" s="325"/>
      <c r="D44" s="326"/>
    </row>
    <row r="45" s="322" customFormat="1" ht="30" customHeight="1" spans="2:4">
      <c r="B45" s="324"/>
      <c r="C45" s="325"/>
      <c r="D45" s="326"/>
    </row>
    <row r="46" s="322" customFormat="1" ht="30" customHeight="1" spans="2:4">
      <c r="B46" s="324"/>
      <c r="C46" s="325"/>
      <c r="D46" s="326"/>
    </row>
    <row r="47" s="322" customFormat="1" ht="30" customHeight="1" spans="2:4">
      <c r="B47" s="324"/>
      <c r="C47" s="325"/>
      <c r="D47" s="326"/>
    </row>
    <row r="48" s="322" customFormat="1" ht="30" customHeight="1" spans="2:4">
      <c r="B48" s="324"/>
      <c r="C48" s="325"/>
      <c r="D48" s="326"/>
    </row>
    <row r="49" s="322" customFormat="1" ht="30" customHeight="1" spans="2:4">
      <c r="B49" s="324"/>
      <c r="C49" s="325"/>
      <c r="D49" s="326"/>
    </row>
    <row r="50" s="322" customFormat="1" ht="30" customHeight="1" spans="2:4">
      <c r="B50" s="324"/>
      <c r="C50" s="325"/>
      <c r="D50" s="326"/>
    </row>
    <row r="51" s="322" customFormat="1" ht="30" customHeight="1" spans="2:4">
      <c r="B51" s="324"/>
      <c r="C51" s="325"/>
      <c r="D51" s="326"/>
    </row>
  </sheetData>
  <mergeCells count="5">
    <mergeCell ref="A2:D2"/>
    <mergeCell ref="A4:A5"/>
    <mergeCell ref="B4:B5"/>
    <mergeCell ref="C4:C5"/>
    <mergeCell ref="D4:D5"/>
  </mergeCells>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S34" sqref="S34"/>
    </sheetView>
  </sheetViews>
  <sheetFormatPr defaultColWidth="6.75" defaultRowHeight="11.25" outlineLevelCol="3"/>
  <cols>
    <col min="1" max="1" width="48.75" style="57" customWidth="1"/>
    <col min="2" max="3" width="22.3833333333333" style="57" customWidth="1"/>
    <col min="4" max="4" width="24.75" style="58" customWidth="1"/>
    <col min="5" max="139" width="6.75" style="57"/>
    <col min="140" max="140" width="35.8833333333333" style="57" customWidth="1"/>
    <col min="141" max="141" width="12" style="57" customWidth="1"/>
    <col min="142" max="142" width="12.25" style="57" customWidth="1"/>
    <col min="143" max="143" width="9.63333333333333" style="57" customWidth="1"/>
    <col min="144" max="249" width="6.75" style="57" hidden="1" customWidth="1"/>
    <col min="250" max="395" width="6.75" style="57"/>
    <col min="396" max="396" width="35.8833333333333" style="57" customWidth="1"/>
    <col min="397" max="397" width="12" style="57" customWidth="1"/>
    <col min="398" max="398" width="12.25" style="57" customWidth="1"/>
    <col min="399" max="399" width="9.63333333333333" style="57" customWidth="1"/>
    <col min="400" max="505" width="6.75" style="57" hidden="1" customWidth="1"/>
    <col min="506" max="651" width="6.75" style="57"/>
    <col min="652" max="652" width="35.8833333333333" style="57" customWidth="1"/>
    <col min="653" max="653" width="12" style="57" customWidth="1"/>
    <col min="654" max="654" width="12.25" style="57" customWidth="1"/>
    <col min="655" max="655" width="9.63333333333333" style="57" customWidth="1"/>
    <col min="656" max="761" width="6.75" style="57" hidden="1" customWidth="1"/>
    <col min="762" max="907" width="6.75" style="57"/>
    <col min="908" max="908" width="35.8833333333333" style="57" customWidth="1"/>
    <col min="909" max="909" width="12" style="57" customWidth="1"/>
    <col min="910" max="910" width="12.25" style="57" customWidth="1"/>
    <col min="911" max="911" width="9.63333333333333" style="57" customWidth="1"/>
    <col min="912" max="1017" width="6.75" style="57" hidden="1" customWidth="1"/>
    <col min="1018" max="1163" width="6.75" style="57"/>
    <col min="1164" max="1164" width="35.8833333333333" style="57" customWidth="1"/>
    <col min="1165" max="1165" width="12" style="57" customWidth="1"/>
    <col min="1166" max="1166" width="12.25" style="57" customWidth="1"/>
    <col min="1167" max="1167" width="9.63333333333333" style="57" customWidth="1"/>
    <col min="1168" max="1273" width="6.75" style="57" hidden="1" customWidth="1"/>
    <col min="1274" max="1419" width="6.75" style="57"/>
    <col min="1420" max="1420" width="35.8833333333333" style="57" customWidth="1"/>
    <col min="1421" max="1421" width="12" style="57" customWidth="1"/>
    <col min="1422" max="1422" width="12.25" style="57" customWidth="1"/>
    <col min="1423" max="1423" width="9.63333333333333" style="57" customWidth="1"/>
    <col min="1424" max="1529" width="6.75" style="57" hidden="1" customWidth="1"/>
    <col min="1530" max="1675" width="6.75" style="57"/>
    <col min="1676" max="1676" width="35.8833333333333" style="57" customWidth="1"/>
    <col min="1677" max="1677" width="12" style="57" customWidth="1"/>
    <col min="1678" max="1678" width="12.25" style="57" customWidth="1"/>
    <col min="1679" max="1679" width="9.63333333333333" style="57" customWidth="1"/>
    <col min="1680" max="1785" width="6.75" style="57" hidden="1" customWidth="1"/>
    <col min="1786" max="1931" width="6.75" style="57"/>
    <col min="1932" max="1932" width="35.8833333333333" style="57" customWidth="1"/>
    <col min="1933" max="1933" width="12" style="57" customWidth="1"/>
    <col min="1934" max="1934" width="12.25" style="57" customWidth="1"/>
    <col min="1935" max="1935" width="9.63333333333333" style="57" customWidth="1"/>
    <col min="1936" max="2041" width="6.75" style="57" hidden="1" customWidth="1"/>
    <col min="2042" max="2187" width="6.75" style="57"/>
    <col min="2188" max="2188" width="35.8833333333333" style="57" customWidth="1"/>
    <col min="2189" max="2189" width="12" style="57" customWidth="1"/>
    <col min="2190" max="2190" width="12.25" style="57" customWidth="1"/>
    <col min="2191" max="2191" width="9.63333333333333" style="57" customWidth="1"/>
    <col min="2192" max="2297" width="6.75" style="57" hidden="1" customWidth="1"/>
    <col min="2298" max="2443" width="6.75" style="57"/>
    <col min="2444" max="2444" width="35.8833333333333" style="57" customWidth="1"/>
    <col min="2445" max="2445" width="12" style="57" customWidth="1"/>
    <col min="2446" max="2446" width="12.25" style="57" customWidth="1"/>
    <col min="2447" max="2447" width="9.63333333333333" style="57" customWidth="1"/>
    <col min="2448" max="2553" width="6.75" style="57" hidden="1" customWidth="1"/>
    <col min="2554" max="2699" width="6.75" style="57"/>
    <col min="2700" max="2700" width="35.8833333333333" style="57" customWidth="1"/>
    <col min="2701" max="2701" width="12" style="57" customWidth="1"/>
    <col min="2702" max="2702" width="12.25" style="57" customWidth="1"/>
    <col min="2703" max="2703" width="9.63333333333333" style="57" customWidth="1"/>
    <col min="2704" max="2809" width="6.75" style="57" hidden="1" customWidth="1"/>
    <col min="2810" max="2955" width="6.75" style="57"/>
    <col min="2956" max="2956" width="35.8833333333333" style="57" customWidth="1"/>
    <col min="2957" max="2957" width="12" style="57" customWidth="1"/>
    <col min="2958" max="2958" width="12.25" style="57" customWidth="1"/>
    <col min="2959" max="2959" width="9.63333333333333" style="57" customWidth="1"/>
    <col min="2960" max="3065" width="6.75" style="57" hidden="1" customWidth="1"/>
    <col min="3066" max="3211" width="6.75" style="57"/>
    <col min="3212" max="3212" width="35.8833333333333" style="57" customWidth="1"/>
    <col min="3213" max="3213" width="12" style="57" customWidth="1"/>
    <col min="3214" max="3214" width="12.25" style="57" customWidth="1"/>
    <col min="3215" max="3215" width="9.63333333333333" style="57" customWidth="1"/>
    <col min="3216" max="3321" width="6.75" style="57" hidden="1" customWidth="1"/>
    <col min="3322" max="3467" width="6.75" style="57"/>
    <col min="3468" max="3468" width="35.8833333333333" style="57" customWidth="1"/>
    <col min="3469" max="3469" width="12" style="57" customWidth="1"/>
    <col min="3470" max="3470" width="12.25" style="57" customWidth="1"/>
    <col min="3471" max="3471" width="9.63333333333333" style="57" customWidth="1"/>
    <col min="3472" max="3577" width="6.75" style="57" hidden="1" customWidth="1"/>
    <col min="3578" max="3723" width="6.75" style="57"/>
    <col min="3724" max="3724" width="35.8833333333333" style="57" customWidth="1"/>
    <col min="3725" max="3725" width="12" style="57" customWidth="1"/>
    <col min="3726" max="3726" width="12.25" style="57" customWidth="1"/>
    <col min="3727" max="3727" width="9.63333333333333" style="57" customWidth="1"/>
    <col min="3728" max="3833" width="6.75" style="57" hidden="1" customWidth="1"/>
    <col min="3834" max="3979" width="6.75" style="57"/>
    <col min="3980" max="3980" width="35.8833333333333" style="57" customWidth="1"/>
    <col min="3981" max="3981" width="12" style="57" customWidth="1"/>
    <col min="3982" max="3982" width="12.25" style="57" customWidth="1"/>
    <col min="3983" max="3983" width="9.63333333333333" style="57" customWidth="1"/>
    <col min="3984" max="4089" width="6.75" style="57" hidden="1" customWidth="1"/>
    <col min="4090" max="4235" width="6.75" style="57"/>
    <col min="4236" max="4236" width="35.8833333333333" style="57" customWidth="1"/>
    <col min="4237" max="4237" width="12" style="57" customWidth="1"/>
    <col min="4238" max="4238" width="12.25" style="57" customWidth="1"/>
    <col min="4239" max="4239" width="9.63333333333333" style="57" customWidth="1"/>
    <col min="4240" max="4345" width="6.75" style="57" hidden="1" customWidth="1"/>
    <col min="4346" max="4491" width="6.75" style="57"/>
    <col min="4492" max="4492" width="35.8833333333333" style="57" customWidth="1"/>
    <col min="4493" max="4493" width="12" style="57" customWidth="1"/>
    <col min="4494" max="4494" width="12.25" style="57" customWidth="1"/>
    <col min="4495" max="4495" width="9.63333333333333" style="57" customWidth="1"/>
    <col min="4496" max="4601" width="6.75" style="57" hidden="1" customWidth="1"/>
    <col min="4602" max="4747" width="6.75" style="57"/>
    <col min="4748" max="4748" width="35.8833333333333" style="57" customWidth="1"/>
    <col min="4749" max="4749" width="12" style="57" customWidth="1"/>
    <col min="4750" max="4750" width="12.25" style="57" customWidth="1"/>
    <col min="4751" max="4751" width="9.63333333333333" style="57" customWidth="1"/>
    <col min="4752" max="4857" width="6.75" style="57" hidden="1" customWidth="1"/>
    <col min="4858" max="5003" width="6.75" style="57"/>
    <col min="5004" max="5004" width="35.8833333333333" style="57" customWidth="1"/>
    <col min="5005" max="5005" width="12" style="57" customWidth="1"/>
    <col min="5006" max="5006" width="12.25" style="57" customWidth="1"/>
    <col min="5007" max="5007" width="9.63333333333333" style="57" customWidth="1"/>
    <col min="5008" max="5113" width="6.75" style="57" hidden="1" customWidth="1"/>
    <col min="5114" max="5259" width="6.75" style="57"/>
    <col min="5260" max="5260" width="35.8833333333333" style="57" customWidth="1"/>
    <col min="5261" max="5261" width="12" style="57" customWidth="1"/>
    <col min="5262" max="5262" width="12.25" style="57" customWidth="1"/>
    <col min="5263" max="5263" width="9.63333333333333" style="57" customWidth="1"/>
    <col min="5264" max="5369" width="6.75" style="57" hidden="1" customWidth="1"/>
    <col min="5370" max="5515" width="6.75" style="57"/>
    <col min="5516" max="5516" width="35.8833333333333" style="57" customWidth="1"/>
    <col min="5517" max="5517" width="12" style="57" customWidth="1"/>
    <col min="5518" max="5518" width="12.25" style="57" customWidth="1"/>
    <col min="5519" max="5519" width="9.63333333333333" style="57" customWidth="1"/>
    <col min="5520" max="5625" width="6.75" style="57" hidden="1" customWidth="1"/>
    <col min="5626" max="5771" width="6.75" style="57"/>
    <col min="5772" max="5772" width="35.8833333333333" style="57" customWidth="1"/>
    <col min="5773" max="5773" width="12" style="57" customWidth="1"/>
    <col min="5774" max="5774" width="12.25" style="57" customWidth="1"/>
    <col min="5775" max="5775" width="9.63333333333333" style="57" customWidth="1"/>
    <col min="5776" max="5881" width="6.75" style="57" hidden="1" customWidth="1"/>
    <col min="5882" max="6027" width="6.75" style="57"/>
    <col min="6028" max="6028" width="35.8833333333333" style="57" customWidth="1"/>
    <col min="6029" max="6029" width="12" style="57" customWidth="1"/>
    <col min="6030" max="6030" width="12.25" style="57" customWidth="1"/>
    <col min="6031" max="6031" width="9.63333333333333" style="57" customWidth="1"/>
    <col min="6032" max="6137" width="6.75" style="57" hidden="1" customWidth="1"/>
    <col min="6138" max="6283" width="6.75" style="57"/>
    <col min="6284" max="6284" width="35.8833333333333" style="57" customWidth="1"/>
    <col min="6285" max="6285" width="12" style="57" customWidth="1"/>
    <col min="6286" max="6286" width="12.25" style="57" customWidth="1"/>
    <col min="6287" max="6287" width="9.63333333333333" style="57" customWidth="1"/>
    <col min="6288" max="6393" width="6.75" style="57" hidden="1" customWidth="1"/>
    <col min="6394" max="6539" width="6.75" style="57"/>
    <col min="6540" max="6540" width="35.8833333333333" style="57" customWidth="1"/>
    <col min="6541" max="6541" width="12" style="57" customWidth="1"/>
    <col min="6542" max="6542" width="12.25" style="57" customWidth="1"/>
    <col min="6543" max="6543" width="9.63333333333333" style="57" customWidth="1"/>
    <col min="6544" max="6649" width="6.75" style="57" hidden="1" customWidth="1"/>
    <col min="6650" max="6795" width="6.75" style="57"/>
    <col min="6796" max="6796" width="35.8833333333333" style="57" customWidth="1"/>
    <col min="6797" max="6797" width="12" style="57" customWidth="1"/>
    <col min="6798" max="6798" width="12.25" style="57" customWidth="1"/>
    <col min="6799" max="6799" width="9.63333333333333" style="57" customWidth="1"/>
    <col min="6800" max="6905" width="6.75" style="57" hidden="1" customWidth="1"/>
    <col min="6906" max="7051" width="6.75" style="57"/>
    <col min="7052" max="7052" width="35.8833333333333" style="57" customWidth="1"/>
    <col min="7053" max="7053" width="12" style="57" customWidth="1"/>
    <col min="7054" max="7054" width="12.25" style="57" customWidth="1"/>
    <col min="7055" max="7055" width="9.63333333333333" style="57" customWidth="1"/>
    <col min="7056" max="7161" width="6.75" style="57" hidden="1" customWidth="1"/>
    <col min="7162" max="7307" width="6.75" style="57"/>
    <col min="7308" max="7308" width="35.8833333333333" style="57" customWidth="1"/>
    <col min="7309" max="7309" width="12" style="57" customWidth="1"/>
    <col min="7310" max="7310" width="12.25" style="57" customWidth="1"/>
    <col min="7311" max="7311" width="9.63333333333333" style="57" customWidth="1"/>
    <col min="7312" max="7417" width="6.75" style="57" hidden="1" customWidth="1"/>
    <col min="7418" max="7563" width="6.75" style="57"/>
    <col min="7564" max="7564" width="35.8833333333333" style="57" customWidth="1"/>
    <col min="7565" max="7565" width="12" style="57" customWidth="1"/>
    <col min="7566" max="7566" width="12.25" style="57" customWidth="1"/>
    <col min="7567" max="7567" width="9.63333333333333" style="57" customWidth="1"/>
    <col min="7568" max="7673" width="6.75" style="57" hidden="1" customWidth="1"/>
    <col min="7674" max="7819" width="6.75" style="57"/>
    <col min="7820" max="7820" width="35.8833333333333" style="57" customWidth="1"/>
    <col min="7821" max="7821" width="12" style="57" customWidth="1"/>
    <col min="7822" max="7822" width="12.25" style="57" customWidth="1"/>
    <col min="7823" max="7823" width="9.63333333333333" style="57" customWidth="1"/>
    <col min="7824" max="7929" width="6.75" style="57" hidden="1" customWidth="1"/>
    <col min="7930" max="8075" width="6.75" style="57"/>
    <col min="8076" max="8076" width="35.8833333333333" style="57" customWidth="1"/>
    <col min="8077" max="8077" width="12" style="57" customWidth="1"/>
    <col min="8078" max="8078" width="12.25" style="57" customWidth="1"/>
    <col min="8079" max="8079" width="9.63333333333333" style="57" customWidth="1"/>
    <col min="8080" max="8185" width="6.75" style="57" hidden="1" customWidth="1"/>
    <col min="8186" max="8331" width="6.75" style="57"/>
    <col min="8332" max="8332" width="35.8833333333333" style="57" customWidth="1"/>
    <col min="8333" max="8333" width="12" style="57" customWidth="1"/>
    <col min="8334" max="8334" width="12.25" style="57" customWidth="1"/>
    <col min="8335" max="8335" width="9.63333333333333" style="57" customWidth="1"/>
    <col min="8336" max="8441" width="6.75" style="57" hidden="1" customWidth="1"/>
    <col min="8442" max="8587" width="6.75" style="57"/>
    <col min="8588" max="8588" width="35.8833333333333" style="57" customWidth="1"/>
    <col min="8589" max="8589" width="12" style="57" customWidth="1"/>
    <col min="8590" max="8590" width="12.25" style="57" customWidth="1"/>
    <col min="8591" max="8591" width="9.63333333333333" style="57" customWidth="1"/>
    <col min="8592" max="8697" width="6.75" style="57" hidden="1" customWidth="1"/>
    <col min="8698" max="8843" width="6.75" style="57"/>
    <col min="8844" max="8844" width="35.8833333333333" style="57" customWidth="1"/>
    <col min="8845" max="8845" width="12" style="57" customWidth="1"/>
    <col min="8846" max="8846" width="12.25" style="57" customWidth="1"/>
    <col min="8847" max="8847" width="9.63333333333333" style="57" customWidth="1"/>
    <col min="8848" max="8953" width="6.75" style="57" hidden="1" customWidth="1"/>
    <col min="8954" max="9099" width="6.75" style="57"/>
    <col min="9100" max="9100" width="35.8833333333333" style="57" customWidth="1"/>
    <col min="9101" max="9101" width="12" style="57" customWidth="1"/>
    <col min="9102" max="9102" width="12.25" style="57" customWidth="1"/>
    <col min="9103" max="9103" width="9.63333333333333" style="57" customWidth="1"/>
    <col min="9104" max="9209" width="6.75" style="57" hidden="1" customWidth="1"/>
    <col min="9210" max="9355" width="6.75" style="57"/>
    <col min="9356" max="9356" width="35.8833333333333" style="57" customWidth="1"/>
    <col min="9357" max="9357" width="12" style="57" customWidth="1"/>
    <col min="9358" max="9358" width="12.25" style="57" customWidth="1"/>
    <col min="9359" max="9359" width="9.63333333333333" style="57" customWidth="1"/>
    <col min="9360" max="9465" width="6.75" style="57" hidden="1" customWidth="1"/>
    <col min="9466" max="9611" width="6.75" style="57"/>
    <col min="9612" max="9612" width="35.8833333333333" style="57" customWidth="1"/>
    <col min="9613" max="9613" width="12" style="57" customWidth="1"/>
    <col min="9614" max="9614" width="12.25" style="57" customWidth="1"/>
    <col min="9615" max="9615" width="9.63333333333333" style="57" customWidth="1"/>
    <col min="9616" max="9721" width="6.75" style="57" hidden="1" customWidth="1"/>
    <col min="9722" max="9867" width="6.75" style="57"/>
    <col min="9868" max="9868" width="35.8833333333333" style="57" customWidth="1"/>
    <col min="9869" max="9869" width="12" style="57" customWidth="1"/>
    <col min="9870" max="9870" width="12.25" style="57" customWidth="1"/>
    <col min="9871" max="9871" width="9.63333333333333" style="57" customWidth="1"/>
    <col min="9872" max="9977" width="6.75" style="57" hidden="1" customWidth="1"/>
    <col min="9978" max="10123" width="6.75" style="57"/>
    <col min="10124" max="10124" width="35.8833333333333" style="57" customWidth="1"/>
    <col min="10125" max="10125" width="12" style="57" customWidth="1"/>
    <col min="10126" max="10126" width="12.25" style="57" customWidth="1"/>
    <col min="10127" max="10127" width="9.63333333333333" style="57" customWidth="1"/>
    <col min="10128" max="10233" width="6.75" style="57" hidden="1" customWidth="1"/>
    <col min="10234" max="10379" width="6.75" style="57"/>
    <col min="10380" max="10380" width="35.8833333333333" style="57" customWidth="1"/>
    <col min="10381" max="10381" width="12" style="57" customWidth="1"/>
    <col min="10382" max="10382" width="12.25" style="57" customWidth="1"/>
    <col min="10383" max="10383" width="9.63333333333333" style="57" customWidth="1"/>
    <col min="10384" max="10489" width="6.75" style="57" hidden="1" customWidth="1"/>
    <col min="10490" max="10635" width="6.75" style="57"/>
    <col min="10636" max="10636" width="35.8833333333333" style="57" customWidth="1"/>
    <col min="10637" max="10637" width="12" style="57" customWidth="1"/>
    <col min="10638" max="10638" width="12.25" style="57" customWidth="1"/>
    <col min="10639" max="10639" width="9.63333333333333" style="57" customWidth="1"/>
    <col min="10640" max="10745" width="6.75" style="57" hidden="1" customWidth="1"/>
    <col min="10746" max="10891" width="6.75" style="57"/>
    <col min="10892" max="10892" width="35.8833333333333" style="57" customWidth="1"/>
    <col min="10893" max="10893" width="12" style="57" customWidth="1"/>
    <col min="10894" max="10894" width="12.25" style="57" customWidth="1"/>
    <col min="10895" max="10895" width="9.63333333333333" style="57" customWidth="1"/>
    <col min="10896" max="11001" width="6.75" style="57" hidden="1" customWidth="1"/>
    <col min="11002" max="11147" width="6.75" style="57"/>
    <col min="11148" max="11148" width="35.8833333333333" style="57" customWidth="1"/>
    <col min="11149" max="11149" width="12" style="57" customWidth="1"/>
    <col min="11150" max="11150" width="12.25" style="57" customWidth="1"/>
    <col min="11151" max="11151" width="9.63333333333333" style="57" customWidth="1"/>
    <col min="11152" max="11257" width="6.75" style="57" hidden="1" customWidth="1"/>
    <col min="11258" max="11403" width="6.75" style="57"/>
    <col min="11404" max="11404" width="35.8833333333333" style="57" customWidth="1"/>
    <col min="11405" max="11405" width="12" style="57" customWidth="1"/>
    <col min="11406" max="11406" width="12.25" style="57" customWidth="1"/>
    <col min="11407" max="11407" width="9.63333333333333" style="57" customWidth="1"/>
    <col min="11408" max="11513" width="6.75" style="57" hidden="1" customWidth="1"/>
    <col min="11514" max="11659" width="6.75" style="57"/>
    <col min="11660" max="11660" width="35.8833333333333" style="57" customWidth="1"/>
    <col min="11661" max="11661" width="12" style="57" customWidth="1"/>
    <col min="11662" max="11662" width="12.25" style="57" customWidth="1"/>
    <col min="11663" max="11663" width="9.63333333333333" style="57" customWidth="1"/>
    <col min="11664" max="11769" width="6.75" style="57" hidden="1" customWidth="1"/>
    <col min="11770" max="11915" width="6.75" style="57"/>
    <col min="11916" max="11916" width="35.8833333333333" style="57" customWidth="1"/>
    <col min="11917" max="11917" width="12" style="57" customWidth="1"/>
    <col min="11918" max="11918" width="12.25" style="57" customWidth="1"/>
    <col min="11919" max="11919" width="9.63333333333333" style="57" customWidth="1"/>
    <col min="11920" max="12025" width="6.75" style="57" hidden="1" customWidth="1"/>
    <col min="12026" max="12171" width="6.75" style="57"/>
    <col min="12172" max="12172" width="35.8833333333333" style="57" customWidth="1"/>
    <col min="12173" max="12173" width="12" style="57" customWidth="1"/>
    <col min="12174" max="12174" width="12.25" style="57" customWidth="1"/>
    <col min="12175" max="12175" width="9.63333333333333" style="57" customWidth="1"/>
    <col min="12176" max="12281" width="6.75" style="57" hidden="1" customWidth="1"/>
    <col min="12282" max="12427" width="6.75" style="57"/>
    <col min="12428" max="12428" width="35.8833333333333" style="57" customWidth="1"/>
    <col min="12429" max="12429" width="12" style="57" customWidth="1"/>
    <col min="12430" max="12430" width="12.25" style="57" customWidth="1"/>
    <col min="12431" max="12431" width="9.63333333333333" style="57" customWidth="1"/>
    <col min="12432" max="12537" width="6.75" style="57" hidden="1" customWidth="1"/>
    <col min="12538" max="12683" width="6.75" style="57"/>
    <col min="12684" max="12684" width="35.8833333333333" style="57" customWidth="1"/>
    <col min="12685" max="12685" width="12" style="57" customWidth="1"/>
    <col min="12686" max="12686" width="12.25" style="57" customWidth="1"/>
    <col min="12687" max="12687" width="9.63333333333333" style="57" customWidth="1"/>
    <col min="12688" max="12793" width="6.75" style="57" hidden="1" customWidth="1"/>
    <col min="12794" max="12939" width="6.75" style="57"/>
    <col min="12940" max="12940" width="35.8833333333333" style="57" customWidth="1"/>
    <col min="12941" max="12941" width="12" style="57" customWidth="1"/>
    <col min="12942" max="12942" width="12.25" style="57" customWidth="1"/>
    <col min="12943" max="12943" width="9.63333333333333" style="57" customWidth="1"/>
    <col min="12944" max="13049" width="6.75" style="57" hidden="1" customWidth="1"/>
    <col min="13050" max="13195" width="6.75" style="57"/>
    <col min="13196" max="13196" width="35.8833333333333" style="57" customWidth="1"/>
    <col min="13197" max="13197" width="12" style="57" customWidth="1"/>
    <col min="13198" max="13198" width="12.25" style="57" customWidth="1"/>
    <col min="13199" max="13199" width="9.63333333333333" style="57" customWidth="1"/>
    <col min="13200" max="13305" width="6.75" style="57" hidden="1" customWidth="1"/>
    <col min="13306" max="13451" width="6.75" style="57"/>
    <col min="13452" max="13452" width="35.8833333333333" style="57" customWidth="1"/>
    <col min="13453" max="13453" width="12" style="57" customWidth="1"/>
    <col min="13454" max="13454" width="12.25" style="57" customWidth="1"/>
    <col min="13455" max="13455" width="9.63333333333333" style="57" customWidth="1"/>
    <col min="13456" max="13561" width="6.75" style="57" hidden="1" customWidth="1"/>
    <col min="13562" max="13707" width="6.75" style="57"/>
    <col min="13708" max="13708" width="35.8833333333333" style="57" customWidth="1"/>
    <col min="13709" max="13709" width="12" style="57" customWidth="1"/>
    <col min="13710" max="13710" width="12.25" style="57" customWidth="1"/>
    <col min="13711" max="13711" width="9.63333333333333" style="57" customWidth="1"/>
    <col min="13712" max="13817" width="6.75" style="57" hidden="1" customWidth="1"/>
    <col min="13818" max="13963" width="6.75" style="57"/>
    <col min="13964" max="13964" width="35.8833333333333" style="57" customWidth="1"/>
    <col min="13965" max="13965" width="12" style="57" customWidth="1"/>
    <col min="13966" max="13966" width="12.25" style="57" customWidth="1"/>
    <col min="13967" max="13967" width="9.63333333333333" style="57" customWidth="1"/>
    <col min="13968" max="14073" width="6.75" style="57" hidden="1" customWidth="1"/>
    <col min="14074" max="14219" width="6.75" style="57"/>
    <col min="14220" max="14220" width="35.8833333333333" style="57" customWidth="1"/>
    <col min="14221" max="14221" width="12" style="57" customWidth="1"/>
    <col min="14222" max="14222" width="12.25" style="57" customWidth="1"/>
    <col min="14223" max="14223" width="9.63333333333333" style="57" customWidth="1"/>
    <col min="14224" max="14329" width="6.75" style="57" hidden="1" customWidth="1"/>
    <col min="14330" max="14475" width="6.75" style="57"/>
    <col min="14476" max="14476" width="35.8833333333333" style="57" customWidth="1"/>
    <col min="14477" max="14477" width="12" style="57" customWidth="1"/>
    <col min="14478" max="14478" width="12.25" style="57" customWidth="1"/>
    <col min="14479" max="14479" width="9.63333333333333" style="57" customWidth="1"/>
    <col min="14480" max="14585" width="6.75" style="57" hidden="1" customWidth="1"/>
    <col min="14586" max="14731" width="6.75" style="57"/>
    <col min="14732" max="14732" width="35.8833333333333" style="57" customWidth="1"/>
    <col min="14733" max="14733" width="12" style="57" customWidth="1"/>
    <col min="14734" max="14734" width="12.25" style="57" customWidth="1"/>
    <col min="14735" max="14735" width="9.63333333333333" style="57" customWidth="1"/>
    <col min="14736" max="14841" width="6.75" style="57" hidden="1" customWidth="1"/>
    <col min="14842" max="14987" width="6.75" style="57"/>
    <col min="14988" max="14988" width="35.8833333333333" style="57" customWidth="1"/>
    <col min="14989" max="14989" width="12" style="57" customWidth="1"/>
    <col min="14990" max="14990" width="12.25" style="57" customWidth="1"/>
    <col min="14991" max="14991" width="9.63333333333333" style="57" customWidth="1"/>
    <col min="14992" max="15097" width="6.75" style="57" hidden="1" customWidth="1"/>
    <col min="15098" max="15243" width="6.75" style="57"/>
    <col min="15244" max="15244" width="35.8833333333333" style="57" customWidth="1"/>
    <col min="15245" max="15245" width="12" style="57" customWidth="1"/>
    <col min="15246" max="15246" width="12.25" style="57" customWidth="1"/>
    <col min="15247" max="15247" width="9.63333333333333" style="57" customWidth="1"/>
    <col min="15248" max="15353" width="6.75" style="57" hidden="1" customWidth="1"/>
    <col min="15354" max="15499" width="6.75" style="57"/>
    <col min="15500" max="15500" width="35.8833333333333" style="57" customWidth="1"/>
    <col min="15501" max="15501" width="12" style="57" customWidth="1"/>
    <col min="15502" max="15502" width="12.25" style="57" customWidth="1"/>
    <col min="15503" max="15503" width="9.63333333333333" style="57" customWidth="1"/>
    <col min="15504" max="15609" width="6.75" style="57" hidden="1" customWidth="1"/>
    <col min="15610" max="15755" width="6.75" style="57"/>
    <col min="15756" max="15756" width="35.8833333333333" style="57" customWidth="1"/>
    <col min="15757" max="15757" width="12" style="57" customWidth="1"/>
    <col min="15758" max="15758" width="12.25" style="57" customWidth="1"/>
    <col min="15759" max="15759" width="9.63333333333333" style="57" customWidth="1"/>
    <col min="15760" max="15865" width="6.75" style="57" hidden="1" customWidth="1"/>
    <col min="15866" max="16011" width="6.75" style="57"/>
    <col min="16012" max="16012" width="35.8833333333333" style="57" customWidth="1"/>
    <col min="16013" max="16013" width="12" style="57" customWidth="1"/>
    <col min="16014" max="16014" width="12.25" style="57" customWidth="1"/>
    <col min="16015" max="16015" width="9.63333333333333" style="57" customWidth="1"/>
    <col min="16016" max="16121" width="6.75" style="57" hidden="1" customWidth="1"/>
    <col min="16122" max="16384" width="6.75" style="57"/>
  </cols>
  <sheetData>
    <row r="1" ht="19.5" customHeight="1" spans="1:1">
      <c r="A1" s="27" t="s">
        <v>1570</v>
      </c>
    </row>
    <row r="2" ht="28.5" customHeight="1" spans="1:4">
      <c r="A2" s="59" t="s">
        <v>1593</v>
      </c>
      <c r="B2" s="59"/>
      <c r="C2" s="59"/>
      <c r="D2" s="60"/>
    </row>
    <row r="3" ht="19.5" customHeight="1" spans="1:4">
      <c r="A3" s="61"/>
      <c r="D3" s="62" t="s">
        <v>2</v>
      </c>
    </row>
    <row r="4" ht="18" customHeight="1" spans="1:4">
      <c r="A4" s="63" t="s">
        <v>1268</v>
      </c>
      <c r="B4" s="63" t="s">
        <v>50</v>
      </c>
      <c r="C4" s="63" t="s">
        <v>51</v>
      </c>
      <c r="D4" s="63" t="s">
        <v>52</v>
      </c>
    </row>
    <row r="5" ht="18" customHeight="1" spans="1:4">
      <c r="A5" s="64" t="s">
        <v>1555</v>
      </c>
      <c r="B5" s="65"/>
      <c r="C5" s="65"/>
      <c r="D5" s="66"/>
    </row>
    <row r="6" ht="18" customHeight="1" spans="1:4">
      <c r="A6" s="67" t="s">
        <v>1556</v>
      </c>
      <c r="B6" s="68"/>
      <c r="C6" s="68"/>
      <c r="D6" s="68"/>
    </row>
    <row r="7" ht="18" customHeight="1" spans="1:4">
      <c r="A7" s="63" t="s">
        <v>1274</v>
      </c>
      <c r="B7" s="69"/>
      <c r="C7" s="69"/>
      <c r="D7" s="69"/>
    </row>
    <row r="8" ht="18" customHeight="1" spans="1:4">
      <c r="A8" s="70" t="s">
        <v>1594</v>
      </c>
      <c r="B8" s="70"/>
      <c r="C8" s="70"/>
      <c r="D8" s="70"/>
    </row>
    <row r="9" ht="18" customHeight="1" spans="1:4">
      <c r="A9" s="71"/>
      <c r="B9" s="71"/>
      <c r="C9" s="71"/>
      <c r="D9" s="71"/>
    </row>
    <row r="10" ht="15.75" customHeight="1" spans="1:4">
      <c r="A10" s="71"/>
      <c r="B10" s="71"/>
      <c r="C10" s="71"/>
      <c r="D10" s="71"/>
    </row>
    <row r="11" ht="15.75" customHeight="1" spans="1:4">
      <c r="A11" s="71"/>
      <c r="B11" s="71"/>
      <c r="C11" s="71"/>
      <c r="D11" s="71"/>
    </row>
    <row r="12" ht="15.75" customHeight="1" spans="1:4">
      <c r="A12" s="71"/>
      <c r="B12" s="71"/>
      <c r="C12" s="71"/>
      <c r="D12" s="71"/>
    </row>
    <row r="13" ht="15.75" customHeight="1" spans="1:4">
      <c r="A13" s="71"/>
      <c r="B13" s="71"/>
      <c r="C13" s="71"/>
      <c r="D13" s="71"/>
    </row>
  </sheetData>
  <mergeCells count="2">
    <mergeCell ref="A2:D2"/>
    <mergeCell ref="A8:D8"/>
  </mergeCells>
  <pageMargins left="0.7" right="0.7"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0"/>
  <sheetViews>
    <sheetView zoomScale="110" zoomScaleNormal="110" workbookViewId="0">
      <selection activeCell="E7" sqref="E7"/>
    </sheetView>
  </sheetViews>
  <sheetFormatPr defaultColWidth="26.25" defaultRowHeight="14.25" outlineLevelCol="1"/>
  <cols>
    <col min="1" max="1" width="58.5" style="45" customWidth="1"/>
    <col min="2" max="2" width="22.3833333333333" style="46" customWidth="1"/>
    <col min="3" max="254" width="26.25" style="45"/>
    <col min="255" max="255" width="26.25" style="47"/>
    <col min="256" max="256" width="58.5" style="47" customWidth="1"/>
    <col min="257" max="257" width="22.3833333333333" style="47" customWidth="1"/>
    <col min="258" max="511" width="26.25" style="47"/>
    <col min="512" max="512" width="58.5" style="47" customWidth="1"/>
    <col min="513" max="513" width="22.3833333333333" style="47" customWidth="1"/>
    <col min="514" max="767" width="26.25" style="47"/>
    <col min="768" max="768" width="58.5" style="47" customWidth="1"/>
    <col min="769" max="769" width="22.3833333333333" style="47" customWidth="1"/>
    <col min="770" max="1023" width="26.25" style="47"/>
    <col min="1024" max="1024" width="58.5" style="47" customWidth="1"/>
    <col min="1025" max="1025" width="22.3833333333333" style="47" customWidth="1"/>
    <col min="1026" max="1279" width="26.25" style="47"/>
    <col min="1280" max="1280" width="58.5" style="47" customWidth="1"/>
    <col min="1281" max="1281" width="22.3833333333333" style="47" customWidth="1"/>
    <col min="1282" max="1535" width="26.25" style="47"/>
    <col min="1536" max="1536" width="58.5" style="47" customWidth="1"/>
    <col min="1537" max="1537" width="22.3833333333333" style="47" customWidth="1"/>
    <col min="1538" max="1791" width="26.25" style="47"/>
    <col min="1792" max="1792" width="58.5" style="47" customWidth="1"/>
    <col min="1793" max="1793" width="22.3833333333333" style="47" customWidth="1"/>
    <col min="1794" max="2047" width="26.25" style="47"/>
    <col min="2048" max="2048" width="58.5" style="47" customWidth="1"/>
    <col min="2049" max="2049" width="22.3833333333333" style="47" customWidth="1"/>
    <col min="2050" max="2303" width="26.25" style="47"/>
    <col min="2304" max="2304" width="58.5" style="47" customWidth="1"/>
    <col min="2305" max="2305" width="22.3833333333333" style="47" customWidth="1"/>
    <col min="2306" max="2559" width="26.25" style="47"/>
    <col min="2560" max="2560" width="58.5" style="47" customWidth="1"/>
    <col min="2561" max="2561" width="22.3833333333333" style="47" customWidth="1"/>
    <col min="2562" max="2815" width="26.25" style="47"/>
    <col min="2816" max="2816" width="58.5" style="47" customWidth="1"/>
    <col min="2817" max="2817" width="22.3833333333333" style="47" customWidth="1"/>
    <col min="2818" max="3071" width="26.25" style="47"/>
    <col min="3072" max="3072" width="58.5" style="47" customWidth="1"/>
    <col min="3073" max="3073" width="22.3833333333333" style="47" customWidth="1"/>
    <col min="3074" max="3327" width="26.25" style="47"/>
    <col min="3328" max="3328" width="58.5" style="47" customWidth="1"/>
    <col min="3329" max="3329" width="22.3833333333333" style="47" customWidth="1"/>
    <col min="3330" max="3583" width="26.25" style="47"/>
    <col min="3584" max="3584" width="58.5" style="47" customWidth="1"/>
    <col min="3585" max="3585" width="22.3833333333333" style="47" customWidth="1"/>
    <col min="3586" max="3839" width="26.25" style="47"/>
    <col min="3840" max="3840" width="58.5" style="47" customWidth="1"/>
    <col min="3841" max="3841" width="22.3833333333333" style="47" customWidth="1"/>
    <col min="3842" max="4095" width="26.25" style="47"/>
    <col min="4096" max="4096" width="58.5" style="47" customWidth="1"/>
    <col min="4097" max="4097" width="22.3833333333333" style="47" customWidth="1"/>
    <col min="4098" max="4351" width="26.25" style="47"/>
    <col min="4352" max="4352" width="58.5" style="47" customWidth="1"/>
    <col min="4353" max="4353" width="22.3833333333333" style="47" customWidth="1"/>
    <col min="4354" max="4607" width="26.25" style="47"/>
    <col min="4608" max="4608" width="58.5" style="47" customWidth="1"/>
    <col min="4609" max="4609" width="22.3833333333333" style="47" customWidth="1"/>
    <col min="4610" max="4863" width="26.25" style="47"/>
    <col min="4864" max="4864" width="58.5" style="47" customWidth="1"/>
    <col min="4865" max="4865" width="22.3833333333333" style="47" customWidth="1"/>
    <col min="4866" max="5119" width="26.25" style="47"/>
    <col min="5120" max="5120" width="58.5" style="47" customWidth="1"/>
    <col min="5121" max="5121" width="22.3833333333333" style="47" customWidth="1"/>
    <col min="5122" max="5375" width="26.25" style="47"/>
    <col min="5376" max="5376" width="58.5" style="47" customWidth="1"/>
    <col min="5377" max="5377" width="22.3833333333333" style="47" customWidth="1"/>
    <col min="5378" max="5631" width="26.25" style="47"/>
    <col min="5632" max="5632" width="58.5" style="47" customWidth="1"/>
    <col min="5633" max="5633" width="22.3833333333333" style="47" customWidth="1"/>
    <col min="5634" max="5887" width="26.25" style="47"/>
    <col min="5888" max="5888" width="58.5" style="47" customWidth="1"/>
    <col min="5889" max="5889" width="22.3833333333333" style="47" customWidth="1"/>
    <col min="5890" max="6143" width="26.25" style="47"/>
    <col min="6144" max="6144" width="58.5" style="47" customWidth="1"/>
    <col min="6145" max="6145" width="22.3833333333333" style="47" customWidth="1"/>
    <col min="6146" max="6399" width="26.25" style="47"/>
    <col min="6400" max="6400" width="58.5" style="47" customWidth="1"/>
    <col min="6401" max="6401" width="22.3833333333333" style="47" customWidth="1"/>
    <col min="6402" max="6655" width="26.25" style="47"/>
    <col min="6656" max="6656" width="58.5" style="47" customWidth="1"/>
    <col min="6657" max="6657" width="22.3833333333333" style="47" customWidth="1"/>
    <col min="6658" max="6911" width="26.25" style="47"/>
    <col min="6912" max="6912" width="58.5" style="47" customWidth="1"/>
    <col min="6913" max="6913" width="22.3833333333333" style="47" customWidth="1"/>
    <col min="6914" max="7167" width="26.25" style="47"/>
    <col min="7168" max="7168" width="58.5" style="47" customWidth="1"/>
    <col min="7169" max="7169" width="22.3833333333333" style="47" customWidth="1"/>
    <col min="7170" max="7423" width="26.25" style="47"/>
    <col min="7424" max="7424" width="58.5" style="47" customWidth="1"/>
    <col min="7425" max="7425" width="22.3833333333333" style="47" customWidth="1"/>
    <col min="7426" max="7679" width="26.25" style="47"/>
    <col min="7680" max="7680" width="58.5" style="47" customWidth="1"/>
    <col min="7681" max="7681" width="22.3833333333333" style="47" customWidth="1"/>
    <col min="7682" max="7935" width="26.25" style="47"/>
    <col min="7936" max="7936" width="58.5" style="47" customWidth="1"/>
    <col min="7937" max="7937" width="22.3833333333333" style="47" customWidth="1"/>
    <col min="7938" max="8191" width="26.25" style="47"/>
    <col min="8192" max="8192" width="58.5" style="47" customWidth="1"/>
    <col min="8193" max="8193" width="22.3833333333333" style="47" customWidth="1"/>
    <col min="8194" max="8447" width="26.25" style="47"/>
    <col min="8448" max="8448" width="58.5" style="47" customWidth="1"/>
    <col min="8449" max="8449" width="22.3833333333333" style="47" customWidth="1"/>
    <col min="8450" max="8703" width="26.25" style="47"/>
    <col min="8704" max="8704" width="58.5" style="47" customWidth="1"/>
    <col min="8705" max="8705" width="22.3833333333333" style="47" customWidth="1"/>
    <col min="8706" max="8959" width="26.25" style="47"/>
    <col min="8960" max="8960" width="58.5" style="47" customWidth="1"/>
    <col min="8961" max="8961" width="22.3833333333333" style="47" customWidth="1"/>
    <col min="8962" max="9215" width="26.25" style="47"/>
    <col min="9216" max="9216" width="58.5" style="47" customWidth="1"/>
    <col min="9217" max="9217" width="22.3833333333333" style="47" customWidth="1"/>
    <col min="9218" max="9471" width="26.25" style="47"/>
    <col min="9472" max="9472" width="58.5" style="47" customWidth="1"/>
    <col min="9473" max="9473" width="22.3833333333333" style="47" customWidth="1"/>
    <col min="9474" max="9727" width="26.25" style="47"/>
    <col min="9728" max="9728" width="58.5" style="47" customWidth="1"/>
    <col min="9729" max="9729" width="22.3833333333333" style="47" customWidth="1"/>
    <col min="9730" max="9983" width="26.25" style="47"/>
    <col min="9984" max="9984" width="58.5" style="47" customWidth="1"/>
    <col min="9985" max="9985" width="22.3833333333333" style="47" customWidth="1"/>
    <col min="9986" max="10239" width="26.25" style="47"/>
    <col min="10240" max="10240" width="58.5" style="47" customWidth="1"/>
    <col min="10241" max="10241" width="22.3833333333333" style="47" customWidth="1"/>
    <col min="10242" max="10495" width="26.25" style="47"/>
    <col min="10496" max="10496" width="58.5" style="47" customWidth="1"/>
    <col min="10497" max="10497" width="22.3833333333333" style="47" customWidth="1"/>
    <col min="10498" max="10751" width="26.25" style="47"/>
    <col min="10752" max="10752" width="58.5" style="47" customWidth="1"/>
    <col min="10753" max="10753" width="22.3833333333333" style="47" customWidth="1"/>
    <col min="10754" max="11007" width="26.25" style="47"/>
    <col min="11008" max="11008" width="58.5" style="47" customWidth="1"/>
    <col min="11009" max="11009" width="22.3833333333333" style="47" customWidth="1"/>
    <col min="11010" max="11263" width="26.25" style="47"/>
    <col min="11264" max="11264" width="58.5" style="47" customWidth="1"/>
    <col min="11265" max="11265" width="22.3833333333333" style="47" customWidth="1"/>
    <col min="11266" max="11519" width="26.25" style="47"/>
    <col min="11520" max="11520" width="58.5" style="47" customWidth="1"/>
    <col min="11521" max="11521" width="22.3833333333333" style="47" customWidth="1"/>
    <col min="11522" max="11775" width="26.25" style="47"/>
    <col min="11776" max="11776" width="58.5" style="47" customWidth="1"/>
    <col min="11777" max="11777" width="22.3833333333333" style="47" customWidth="1"/>
    <col min="11778" max="12031" width="26.25" style="47"/>
    <col min="12032" max="12032" width="58.5" style="47" customWidth="1"/>
    <col min="12033" max="12033" width="22.3833333333333" style="47" customWidth="1"/>
    <col min="12034" max="12287" width="26.25" style="47"/>
    <col min="12288" max="12288" width="58.5" style="47" customWidth="1"/>
    <col min="12289" max="12289" width="22.3833333333333" style="47" customWidth="1"/>
    <col min="12290" max="12543" width="26.25" style="47"/>
    <col min="12544" max="12544" width="58.5" style="47" customWidth="1"/>
    <col min="12545" max="12545" width="22.3833333333333" style="47" customWidth="1"/>
    <col min="12546" max="12799" width="26.25" style="47"/>
    <col min="12800" max="12800" width="58.5" style="47" customWidth="1"/>
    <col min="12801" max="12801" width="22.3833333333333" style="47" customWidth="1"/>
    <col min="12802" max="13055" width="26.25" style="47"/>
    <col min="13056" max="13056" width="58.5" style="47" customWidth="1"/>
    <col min="13057" max="13057" width="22.3833333333333" style="47" customWidth="1"/>
    <col min="13058" max="13311" width="26.25" style="47"/>
    <col min="13312" max="13312" width="58.5" style="47" customWidth="1"/>
    <col min="13313" max="13313" width="22.3833333333333" style="47" customWidth="1"/>
    <col min="13314" max="13567" width="26.25" style="47"/>
    <col min="13568" max="13568" width="58.5" style="47" customWidth="1"/>
    <col min="13569" max="13569" width="22.3833333333333" style="47" customWidth="1"/>
    <col min="13570" max="13823" width="26.25" style="47"/>
    <col min="13824" max="13824" width="58.5" style="47" customWidth="1"/>
    <col min="13825" max="13825" width="22.3833333333333" style="47" customWidth="1"/>
    <col min="13826" max="14079" width="26.25" style="47"/>
    <col min="14080" max="14080" width="58.5" style="47" customWidth="1"/>
    <col min="14081" max="14081" width="22.3833333333333" style="47" customWidth="1"/>
    <col min="14082" max="14335" width="26.25" style="47"/>
    <col min="14336" max="14336" width="58.5" style="47" customWidth="1"/>
    <col min="14337" max="14337" width="22.3833333333333" style="47" customWidth="1"/>
    <col min="14338" max="14591" width="26.25" style="47"/>
    <col min="14592" max="14592" width="58.5" style="47" customWidth="1"/>
    <col min="14593" max="14593" width="22.3833333333333" style="47" customWidth="1"/>
    <col min="14594" max="14847" width="26.25" style="47"/>
    <col min="14848" max="14848" width="58.5" style="47" customWidth="1"/>
    <col min="14849" max="14849" width="22.3833333333333" style="47" customWidth="1"/>
    <col min="14850" max="15103" width="26.25" style="47"/>
    <col min="15104" max="15104" width="58.5" style="47" customWidth="1"/>
    <col min="15105" max="15105" width="22.3833333333333" style="47" customWidth="1"/>
    <col min="15106" max="15359" width="26.25" style="47"/>
    <col min="15360" max="15360" width="58.5" style="47" customWidth="1"/>
    <col min="15361" max="15361" width="22.3833333333333" style="47" customWidth="1"/>
    <col min="15362" max="15615" width="26.25" style="47"/>
    <col min="15616" max="15616" width="58.5" style="47" customWidth="1"/>
    <col min="15617" max="15617" width="22.3833333333333" style="47" customWidth="1"/>
    <col min="15618" max="15871" width="26.25" style="47"/>
    <col min="15872" max="15872" width="58.5" style="47" customWidth="1"/>
    <col min="15873" max="15873" width="22.3833333333333" style="47" customWidth="1"/>
    <col min="15874" max="16127" width="26.25" style="47"/>
    <col min="16128" max="16128" width="58.5" style="47" customWidth="1"/>
    <col min="16129" max="16129" width="22.3833333333333" style="47" customWidth="1"/>
    <col min="16130" max="16384" width="26.25" style="47"/>
  </cols>
  <sheetData>
    <row r="1" s="45" customFormat="1" ht="30" customHeight="1" spans="1:2">
      <c r="A1" s="27" t="s">
        <v>1595</v>
      </c>
      <c r="B1" s="28"/>
    </row>
    <row r="2" s="45" customFormat="1" ht="30" customHeight="1" spans="1:2">
      <c r="A2" s="48" t="s">
        <v>1596</v>
      </c>
      <c r="B2" s="49"/>
    </row>
    <row r="3" s="45" customFormat="1" ht="30" customHeight="1" spans="1:2">
      <c r="A3" s="50"/>
      <c r="B3" s="32" t="s">
        <v>2</v>
      </c>
    </row>
    <row r="4" s="45" customFormat="1" ht="36" customHeight="1" spans="1:2">
      <c r="A4" s="33" t="s">
        <v>1597</v>
      </c>
      <c r="B4" s="34" t="s">
        <v>51</v>
      </c>
    </row>
    <row r="5" s="45" customFormat="1" ht="18" customHeight="1" spans="1:2">
      <c r="A5" s="35" t="s">
        <v>1598</v>
      </c>
      <c r="B5" s="34">
        <f>SUM(B6,B14,B22,B28,B34,B39,B44,)</f>
        <v>79780.84</v>
      </c>
    </row>
    <row r="6" s="45" customFormat="1" ht="18" customHeight="1" spans="1:2">
      <c r="A6" s="37" t="s">
        <v>1599</v>
      </c>
      <c r="B6" s="51"/>
    </row>
    <row r="7" s="45" customFormat="1" ht="18" customHeight="1" spans="1:2">
      <c r="A7" s="41" t="s">
        <v>1600</v>
      </c>
      <c r="B7" s="51"/>
    </row>
    <row r="8" s="45" customFormat="1" ht="18" customHeight="1" spans="1:2">
      <c r="A8" s="41" t="s">
        <v>1601</v>
      </c>
      <c r="B8" s="51"/>
    </row>
    <row r="9" s="45" customFormat="1" ht="18" customHeight="1" spans="1:2">
      <c r="A9" s="41" t="s">
        <v>1602</v>
      </c>
      <c r="B9" s="51"/>
    </row>
    <row r="10" s="45" customFormat="1" ht="18" customHeight="1" spans="1:2">
      <c r="A10" s="41" t="s">
        <v>1603</v>
      </c>
      <c r="B10" s="51"/>
    </row>
    <row r="11" s="45" customFormat="1" ht="18" customHeight="1" spans="1:2">
      <c r="A11" s="41" t="s">
        <v>1604</v>
      </c>
      <c r="B11" s="51"/>
    </row>
    <row r="12" s="45" customFormat="1" ht="18" customHeight="1" spans="1:2">
      <c r="A12" s="41" t="s">
        <v>1605</v>
      </c>
      <c r="B12" s="51"/>
    </row>
    <row r="13" s="45" customFormat="1" ht="18" customHeight="1" spans="1:2">
      <c r="A13" s="41" t="s">
        <v>1308</v>
      </c>
      <c r="B13" s="51"/>
    </row>
    <row r="14" s="45" customFormat="1" ht="18" customHeight="1" spans="1:2">
      <c r="A14" s="37" t="s">
        <v>1606</v>
      </c>
      <c r="B14" s="51">
        <f>SUM(B15:B21)</f>
        <v>34553.98</v>
      </c>
    </row>
    <row r="15" s="45" customFormat="1" ht="18" customHeight="1" spans="1:2">
      <c r="A15" s="41" t="s">
        <v>1607</v>
      </c>
      <c r="B15" s="51">
        <v>8459.08</v>
      </c>
    </row>
    <row r="16" s="45" customFormat="1" ht="18" customHeight="1" spans="1:2">
      <c r="A16" s="41" t="s">
        <v>1608</v>
      </c>
      <c r="B16" s="51"/>
    </row>
    <row r="17" s="45" customFormat="1" ht="18" customHeight="1" spans="1:2">
      <c r="A17" s="41" t="s">
        <v>1601</v>
      </c>
      <c r="B17" s="51">
        <v>125.46</v>
      </c>
    </row>
    <row r="18" s="45" customFormat="1" ht="18" customHeight="1" spans="1:2">
      <c r="A18" s="41" t="s">
        <v>1602</v>
      </c>
      <c r="B18" s="51">
        <v>21862.66</v>
      </c>
    </row>
    <row r="19" s="45" customFormat="1" ht="18" customHeight="1" spans="1:2">
      <c r="A19" s="41" t="s">
        <v>1603</v>
      </c>
      <c r="B19" s="51"/>
    </row>
    <row r="20" s="45" customFormat="1" ht="18" customHeight="1" spans="1:2">
      <c r="A20" s="41" t="s">
        <v>1604</v>
      </c>
      <c r="B20" s="51">
        <v>4037.24</v>
      </c>
    </row>
    <row r="21" s="45" customFormat="1" ht="18" customHeight="1" spans="1:2">
      <c r="A21" s="41" t="s">
        <v>1605</v>
      </c>
      <c r="B21" s="51">
        <v>69.54</v>
      </c>
    </row>
    <row r="22" s="45" customFormat="1" ht="18" customHeight="1" spans="1:2">
      <c r="A22" s="37" t="s">
        <v>1609</v>
      </c>
      <c r="B22" s="51">
        <f>SUM(B23:B27)</f>
        <v>45226.86</v>
      </c>
    </row>
    <row r="23" s="45" customFormat="1" ht="18" customHeight="1" spans="1:2">
      <c r="A23" s="41" t="s">
        <v>1600</v>
      </c>
      <c r="B23" s="51">
        <v>23064.56</v>
      </c>
    </row>
    <row r="24" s="45" customFormat="1" ht="18" customHeight="1" spans="1:2">
      <c r="A24" s="41" t="s">
        <v>1601</v>
      </c>
      <c r="B24" s="51">
        <v>31.3</v>
      </c>
    </row>
    <row r="25" s="45" customFormat="1" ht="18" customHeight="1" spans="1:2">
      <c r="A25" s="41" t="s">
        <v>1602</v>
      </c>
      <c r="B25" s="51">
        <v>21409</v>
      </c>
    </row>
    <row r="26" s="45" customFormat="1" ht="18" customHeight="1" spans="1:2">
      <c r="A26" s="41" t="s">
        <v>1604</v>
      </c>
      <c r="B26" s="51">
        <v>112</v>
      </c>
    </row>
    <row r="27" s="45" customFormat="1" ht="18" customHeight="1" spans="1:2">
      <c r="A27" s="41" t="s">
        <v>1605</v>
      </c>
      <c r="B27" s="51">
        <v>610</v>
      </c>
    </row>
    <row r="28" s="45" customFormat="1" ht="18" customHeight="1" spans="1:2">
      <c r="A28" s="37" t="s">
        <v>1610</v>
      </c>
      <c r="B28" s="51"/>
    </row>
    <row r="29" s="45" customFormat="1" ht="18" customHeight="1" spans="1:2">
      <c r="A29" s="41" t="s">
        <v>1611</v>
      </c>
      <c r="B29" s="51"/>
    </row>
    <row r="30" s="45" customFormat="1" ht="18" customHeight="1" spans="1:2">
      <c r="A30" s="41" t="s">
        <v>1601</v>
      </c>
      <c r="B30" s="51"/>
    </row>
    <row r="31" s="45" customFormat="1" ht="18" customHeight="1" spans="1:2">
      <c r="A31" s="41" t="s">
        <v>1602</v>
      </c>
      <c r="B31" s="51"/>
    </row>
    <row r="32" s="45" customFormat="1" ht="18" customHeight="1" spans="1:2">
      <c r="A32" s="41" t="s">
        <v>1604</v>
      </c>
      <c r="B32" s="51"/>
    </row>
    <row r="33" s="45" customFormat="1" ht="18" customHeight="1" spans="1:2">
      <c r="A33" s="41" t="s">
        <v>1605</v>
      </c>
      <c r="B33" s="51"/>
    </row>
    <row r="34" s="45" customFormat="1" ht="18" customHeight="1" spans="1:2">
      <c r="A34" s="37" t="s">
        <v>1612</v>
      </c>
      <c r="B34" s="51"/>
    </row>
    <row r="35" s="45" customFormat="1" ht="18" customHeight="1" spans="1:2">
      <c r="A35" s="41" t="s">
        <v>1613</v>
      </c>
      <c r="B35" s="51"/>
    </row>
    <row r="36" s="45" customFormat="1" ht="18" customHeight="1" spans="1:2">
      <c r="A36" s="41" t="s">
        <v>1601</v>
      </c>
      <c r="B36" s="51"/>
    </row>
    <row r="37" s="45" customFormat="1" ht="18" customHeight="1" spans="1:2">
      <c r="A37" s="41" t="s">
        <v>1602</v>
      </c>
      <c r="B37" s="51"/>
    </row>
    <row r="38" s="45" customFormat="1" ht="18" customHeight="1" spans="1:2">
      <c r="A38" s="41" t="s">
        <v>1604</v>
      </c>
      <c r="B38" s="51"/>
    </row>
    <row r="39" s="45" customFormat="1" ht="18" customHeight="1" spans="1:2">
      <c r="A39" s="37" t="s">
        <v>1614</v>
      </c>
      <c r="B39" s="51"/>
    </row>
    <row r="40" s="45" customFormat="1" ht="18" customHeight="1" spans="1:2">
      <c r="A40" s="41" t="s">
        <v>1615</v>
      </c>
      <c r="B40" s="51"/>
    </row>
    <row r="41" s="45" customFormat="1" ht="18" customHeight="1" spans="1:2">
      <c r="A41" s="41" t="s">
        <v>1601</v>
      </c>
      <c r="B41" s="51"/>
    </row>
    <row r="42" s="45" customFormat="1" ht="18" customHeight="1" spans="1:2">
      <c r="A42" s="41" t="s">
        <v>1602</v>
      </c>
      <c r="B42" s="51"/>
    </row>
    <row r="43" s="45" customFormat="1" ht="18" customHeight="1" spans="1:2">
      <c r="A43" s="41" t="s">
        <v>1604</v>
      </c>
      <c r="B43" s="51"/>
    </row>
    <row r="44" s="45" customFormat="1" ht="18" customHeight="1" spans="1:2">
      <c r="A44" s="37" t="s">
        <v>1616</v>
      </c>
      <c r="B44" s="52"/>
    </row>
    <row r="45" s="45" customFormat="1" ht="18" customHeight="1" spans="1:2">
      <c r="A45" s="41" t="s">
        <v>1617</v>
      </c>
      <c r="B45" s="51"/>
    </row>
    <row r="46" s="45" customFormat="1" ht="18" customHeight="1" spans="1:2">
      <c r="A46" s="53" t="s">
        <v>1601</v>
      </c>
      <c r="B46" s="51"/>
    </row>
    <row r="47" s="45" customFormat="1" ht="18" customHeight="1" spans="1:2">
      <c r="A47" s="41" t="s">
        <v>1604</v>
      </c>
      <c r="B47" s="51"/>
    </row>
    <row r="48" s="45" customFormat="1" ht="18" customHeight="1" spans="1:2">
      <c r="A48" s="35" t="s">
        <v>1618</v>
      </c>
      <c r="B48" s="34">
        <v>72485.94</v>
      </c>
    </row>
    <row r="49" s="45" customFormat="1" ht="18" customHeight="1" spans="1:2">
      <c r="A49" s="43" t="s">
        <v>1545</v>
      </c>
      <c r="B49" s="54">
        <f>B48+B5</f>
        <v>152266.78</v>
      </c>
    </row>
    <row r="50" s="45" customFormat="1" ht="23.25" customHeight="1" spans="1:2">
      <c r="A50" s="55"/>
      <c r="B50" s="56"/>
    </row>
  </sheetData>
  <mergeCells count="1">
    <mergeCell ref="A2:B2"/>
  </mergeCells>
  <pageMargins left="0.75" right="0.75" top="1" bottom="1" header="0.5" footer="0.5"/>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46"/>
  <sheetViews>
    <sheetView workbookViewId="0">
      <selection activeCell="B26" sqref="B26"/>
    </sheetView>
  </sheetViews>
  <sheetFormatPr defaultColWidth="26.25" defaultRowHeight="30" customHeight="1" outlineLevelCol="1"/>
  <cols>
    <col min="1" max="1" width="62.1333333333333" style="24" customWidth="1"/>
    <col min="2" max="2" width="22.3833333333333" style="25" customWidth="1"/>
    <col min="3" max="254" width="26.25" style="24"/>
    <col min="255" max="255" width="26.25" style="26"/>
    <col min="256" max="256" width="62.1333333333333" style="26" customWidth="1"/>
    <col min="257" max="257" width="22.3833333333333" style="26" customWidth="1"/>
    <col min="258" max="258" width="24.75" style="26" customWidth="1"/>
    <col min="259" max="511" width="26.25" style="26"/>
    <col min="512" max="512" width="62.1333333333333" style="26" customWidth="1"/>
    <col min="513" max="513" width="22.3833333333333" style="26" customWidth="1"/>
    <col min="514" max="514" width="24.75" style="26" customWidth="1"/>
    <col min="515" max="767" width="26.25" style="26"/>
    <col min="768" max="768" width="62.1333333333333" style="26" customWidth="1"/>
    <col min="769" max="769" width="22.3833333333333" style="26" customWidth="1"/>
    <col min="770" max="770" width="24.75" style="26" customWidth="1"/>
    <col min="771" max="1023" width="26.25" style="26"/>
    <col min="1024" max="1024" width="62.1333333333333" style="26" customWidth="1"/>
    <col min="1025" max="1025" width="22.3833333333333" style="26" customWidth="1"/>
    <col min="1026" max="1026" width="24.75" style="26" customWidth="1"/>
    <col min="1027" max="1279" width="26.25" style="26"/>
    <col min="1280" max="1280" width="62.1333333333333" style="26" customWidth="1"/>
    <col min="1281" max="1281" width="22.3833333333333" style="26" customWidth="1"/>
    <col min="1282" max="1282" width="24.75" style="26" customWidth="1"/>
    <col min="1283" max="1535" width="26.25" style="26"/>
    <col min="1536" max="1536" width="62.1333333333333" style="26" customWidth="1"/>
    <col min="1537" max="1537" width="22.3833333333333" style="26" customWidth="1"/>
    <col min="1538" max="1538" width="24.75" style="26" customWidth="1"/>
    <col min="1539" max="1791" width="26.25" style="26"/>
    <col min="1792" max="1792" width="62.1333333333333" style="26" customWidth="1"/>
    <col min="1793" max="1793" width="22.3833333333333" style="26" customWidth="1"/>
    <col min="1794" max="1794" width="24.75" style="26" customWidth="1"/>
    <col min="1795" max="2047" width="26.25" style="26"/>
    <col min="2048" max="2048" width="62.1333333333333" style="26" customWidth="1"/>
    <col min="2049" max="2049" width="22.3833333333333" style="26" customWidth="1"/>
    <col min="2050" max="2050" width="24.75" style="26" customWidth="1"/>
    <col min="2051" max="2303" width="26.25" style="26"/>
    <col min="2304" max="2304" width="62.1333333333333" style="26" customWidth="1"/>
    <col min="2305" max="2305" width="22.3833333333333" style="26" customWidth="1"/>
    <col min="2306" max="2306" width="24.75" style="26" customWidth="1"/>
    <col min="2307" max="2559" width="26.25" style="26"/>
    <col min="2560" max="2560" width="62.1333333333333" style="26" customWidth="1"/>
    <col min="2561" max="2561" width="22.3833333333333" style="26" customWidth="1"/>
    <col min="2562" max="2562" width="24.75" style="26" customWidth="1"/>
    <col min="2563" max="2815" width="26.25" style="26"/>
    <col min="2816" max="2816" width="62.1333333333333" style="26" customWidth="1"/>
    <col min="2817" max="2817" width="22.3833333333333" style="26" customWidth="1"/>
    <col min="2818" max="2818" width="24.75" style="26" customWidth="1"/>
    <col min="2819" max="3071" width="26.25" style="26"/>
    <col min="3072" max="3072" width="62.1333333333333" style="26" customWidth="1"/>
    <col min="3073" max="3073" width="22.3833333333333" style="26" customWidth="1"/>
    <col min="3074" max="3074" width="24.75" style="26" customWidth="1"/>
    <col min="3075" max="3327" width="26.25" style="26"/>
    <col min="3328" max="3328" width="62.1333333333333" style="26" customWidth="1"/>
    <col min="3329" max="3329" width="22.3833333333333" style="26" customWidth="1"/>
    <col min="3330" max="3330" width="24.75" style="26" customWidth="1"/>
    <col min="3331" max="3583" width="26.25" style="26"/>
    <col min="3584" max="3584" width="62.1333333333333" style="26" customWidth="1"/>
    <col min="3585" max="3585" width="22.3833333333333" style="26" customWidth="1"/>
    <col min="3586" max="3586" width="24.75" style="26" customWidth="1"/>
    <col min="3587" max="3839" width="26.25" style="26"/>
    <col min="3840" max="3840" width="62.1333333333333" style="26" customWidth="1"/>
    <col min="3841" max="3841" width="22.3833333333333" style="26" customWidth="1"/>
    <col min="3842" max="3842" width="24.75" style="26" customWidth="1"/>
    <col min="3843" max="4095" width="26.25" style="26"/>
    <col min="4096" max="4096" width="62.1333333333333" style="26" customWidth="1"/>
    <col min="4097" max="4097" width="22.3833333333333" style="26" customWidth="1"/>
    <col min="4098" max="4098" width="24.75" style="26" customWidth="1"/>
    <col min="4099" max="4351" width="26.25" style="26"/>
    <col min="4352" max="4352" width="62.1333333333333" style="26" customWidth="1"/>
    <col min="4353" max="4353" width="22.3833333333333" style="26" customWidth="1"/>
    <col min="4354" max="4354" width="24.75" style="26" customWidth="1"/>
    <col min="4355" max="4607" width="26.25" style="26"/>
    <col min="4608" max="4608" width="62.1333333333333" style="26" customWidth="1"/>
    <col min="4609" max="4609" width="22.3833333333333" style="26" customWidth="1"/>
    <col min="4610" max="4610" width="24.75" style="26" customWidth="1"/>
    <col min="4611" max="4863" width="26.25" style="26"/>
    <col min="4864" max="4864" width="62.1333333333333" style="26" customWidth="1"/>
    <col min="4865" max="4865" width="22.3833333333333" style="26" customWidth="1"/>
    <col min="4866" max="4866" width="24.75" style="26" customWidth="1"/>
    <col min="4867" max="5119" width="26.25" style="26"/>
    <col min="5120" max="5120" width="62.1333333333333" style="26" customWidth="1"/>
    <col min="5121" max="5121" width="22.3833333333333" style="26" customWidth="1"/>
    <col min="5122" max="5122" width="24.75" style="26" customWidth="1"/>
    <col min="5123" max="5375" width="26.25" style="26"/>
    <col min="5376" max="5376" width="62.1333333333333" style="26" customWidth="1"/>
    <col min="5377" max="5377" width="22.3833333333333" style="26" customWidth="1"/>
    <col min="5378" max="5378" width="24.75" style="26" customWidth="1"/>
    <col min="5379" max="5631" width="26.25" style="26"/>
    <col min="5632" max="5632" width="62.1333333333333" style="26" customWidth="1"/>
    <col min="5633" max="5633" width="22.3833333333333" style="26" customWidth="1"/>
    <col min="5634" max="5634" width="24.75" style="26" customWidth="1"/>
    <col min="5635" max="5887" width="26.25" style="26"/>
    <col min="5888" max="5888" width="62.1333333333333" style="26" customWidth="1"/>
    <col min="5889" max="5889" width="22.3833333333333" style="26" customWidth="1"/>
    <col min="5890" max="5890" width="24.75" style="26" customWidth="1"/>
    <col min="5891" max="6143" width="26.25" style="26"/>
    <col min="6144" max="6144" width="62.1333333333333" style="26" customWidth="1"/>
    <col min="6145" max="6145" width="22.3833333333333" style="26" customWidth="1"/>
    <col min="6146" max="6146" width="24.75" style="26" customWidth="1"/>
    <col min="6147" max="6399" width="26.25" style="26"/>
    <col min="6400" max="6400" width="62.1333333333333" style="26" customWidth="1"/>
    <col min="6401" max="6401" width="22.3833333333333" style="26" customWidth="1"/>
    <col min="6402" max="6402" width="24.75" style="26" customWidth="1"/>
    <col min="6403" max="6655" width="26.25" style="26"/>
    <col min="6656" max="6656" width="62.1333333333333" style="26" customWidth="1"/>
    <col min="6657" max="6657" width="22.3833333333333" style="26" customWidth="1"/>
    <col min="6658" max="6658" width="24.75" style="26" customWidth="1"/>
    <col min="6659" max="6911" width="26.25" style="26"/>
    <col min="6912" max="6912" width="62.1333333333333" style="26" customWidth="1"/>
    <col min="6913" max="6913" width="22.3833333333333" style="26" customWidth="1"/>
    <col min="6914" max="6914" width="24.75" style="26" customWidth="1"/>
    <col min="6915" max="7167" width="26.25" style="26"/>
    <col min="7168" max="7168" width="62.1333333333333" style="26" customWidth="1"/>
    <col min="7169" max="7169" width="22.3833333333333" style="26" customWidth="1"/>
    <col min="7170" max="7170" width="24.75" style="26" customWidth="1"/>
    <col min="7171" max="7423" width="26.25" style="26"/>
    <col min="7424" max="7424" width="62.1333333333333" style="26" customWidth="1"/>
    <col min="7425" max="7425" width="22.3833333333333" style="26" customWidth="1"/>
    <col min="7426" max="7426" width="24.75" style="26" customWidth="1"/>
    <col min="7427" max="7679" width="26.25" style="26"/>
    <col min="7680" max="7680" width="62.1333333333333" style="26" customWidth="1"/>
    <col min="7681" max="7681" width="22.3833333333333" style="26" customWidth="1"/>
    <col min="7682" max="7682" width="24.75" style="26" customWidth="1"/>
    <col min="7683" max="7935" width="26.25" style="26"/>
    <col min="7936" max="7936" width="62.1333333333333" style="26" customWidth="1"/>
    <col min="7937" max="7937" width="22.3833333333333" style="26" customWidth="1"/>
    <col min="7938" max="7938" width="24.75" style="26" customWidth="1"/>
    <col min="7939" max="8191" width="26.25" style="26"/>
    <col min="8192" max="8192" width="62.1333333333333" style="26" customWidth="1"/>
    <col min="8193" max="8193" width="22.3833333333333" style="26" customWidth="1"/>
    <col min="8194" max="8194" width="24.75" style="26" customWidth="1"/>
    <col min="8195" max="8447" width="26.25" style="26"/>
    <col min="8448" max="8448" width="62.1333333333333" style="26" customWidth="1"/>
    <col min="8449" max="8449" width="22.3833333333333" style="26" customWidth="1"/>
    <col min="8450" max="8450" width="24.75" style="26" customWidth="1"/>
    <col min="8451" max="8703" width="26.25" style="26"/>
    <col min="8704" max="8704" width="62.1333333333333" style="26" customWidth="1"/>
    <col min="8705" max="8705" width="22.3833333333333" style="26" customWidth="1"/>
    <col min="8706" max="8706" width="24.75" style="26" customWidth="1"/>
    <col min="8707" max="8959" width="26.25" style="26"/>
    <col min="8960" max="8960" width="62.1333333333333" style="26" customWidth="1"/>
    <col min="8961" max="8961" width="22.3833333333333" style="26" customWidth="1"/>
    <col min="8962" max="8962" width="24.75" style="26" customWidth="1"/>
    <col min="8963" max="9215" width="26.25" style="26"/>
    <col min="9216" max="9216" width="62.1333333333333" style="26" customWidth="1"/>
    <col min="9217" max="9217" width="22.3833333333333" style="26" customWidth="1"/>
    <col min="9218" max="9218" width="24.75" style="26" customWidth="1"/>
    <col min="9219" max="9471" width="26.25" style="26"/>
    <col min="9472" max="9472" width="62.1333333333333" style="26" customWidth="1"/>
    <col min="9473" max="9473" width="22.3833333333333" style="26" customWidth="1"/>
    <col min="9474" max="9474" width="24.75" style="26" customWidth="1"/>
    <col min="9475" max="9727" width="26.25" style="26"/>
    <col min="9728" max="9728" width="62.1333333333333" style="26" customWidth="1"/>
    <col min="9729" max="9729" width="22.3833333333333" style="26" customWidth="1"/>
    <col min="9730" max="9730" width="24.75" style="26" customWidth="1"/>
    <col min="9731" max="9983" width="26.25" style="26"/>
    <col min="9984" max="9984" width="62.1333333333333" style="26" customWidth="1"/>
    <col min="9985" max="9985" width="22.3833333333333" style="26" customWidth="1"/>
    <col min="9986" max="9986" width="24.75" style="26" customWidth="1"/>
    <col min="9987" max="10239" width="26.25" style="26"/>
    <col min="10240" max="10240" width="62.1333333333333" style="26" customWidth="1"/>
    <col min="10241" max="10241" width="22.3833333333333" style="26" customWidth="1"/>
    <col min="10242" max="10242" width="24.75" style="26" customWidth="1"/>
    <col min="10243" max="10495" width="26.25" style="26"/>
    <col min="10496" max="10496" width="62.1333333333333" style="26" customWidth="1"/>
    <col min="10497" max="10497" width="22.3833333333333" style="26" customWidth="1"/>
    <col min="10498" max="10498" width="24.75" style="26" customWidth="1"/>
    <col min="10499" max="10751" width="26.25" style="26"/>
    <col min="10752" max="10752" width="62.1333333333333" style="26" customWidth="1"/>
    <col min="10753" max="10753" width="22.3833333333333" style="26" customWidth="1"/>
    <col min="10754" max="10754" width="24.75" style="26" customWidth="1"/>
    <col min="10755" max="11007" width="26.25" style="26"/>
    <col min="11008" max="11008" width="62.1333333333333" style="26" customWidth="1"/>
    <col min="11009" max="11009" width="22.3833333333333" style="26" customWidth="1"/>
    <col min="11010" max="11010" width="24.75" style="26" customWidth="1"/>
    <col min="11011" max="11263" width="26.25" style="26"/>
    <col min="11264" max="11264" width="62.1333333333333" style="26" customWidth="1"/>
    <col min="11265" max="11265" width="22.3833333333333" style="26" customWidth="1"/>
    <col min="11266" max="11266" width="24.75" style="26" customWidth="1"/>
    <col min="11267" max="11519" width="26.25" style="26"/>
    <col min="11520" max="11520" width="62.1333333333333" style="26" customWidth="1"/>
    <col min="11521" max="11521" width="22.3833333333333" style="26" customWidth="1"/>
    <col min="11522" max="11522" width="24.75" style="26" customWidth="1"/>
    <col min="11523" max="11775" width="26.25" style="26"/>
    <col min="11776" max="11776" width="62.1333333333333" style="26" customWidth="1"/>
    <col min="11777" max="11777" width="22.3833333333333" style="26" customWidth="1"/>
    <col min="11778" max="11778" width="24.75" style="26" customWidth="1"/>
    <col min="11779" max="12031" width="26.25" style="26"/>
    <col min="12032" max="12032" width="62.1333333333333" style="26" customWidth="1"/>
    <col min="12033" max="12033" width="22.3833333333333" style="26" customWidth="1"/>
    <col min="12034" max="12034" width="24.75" style="26" customWidth="1"/>
    <col min="12035" max="12287" width="26.25" style="26"/>
    <col min="12288" max="12288" width="62.1333333333333" style="26" customWidth="1"/>
    <col min="12289" max="12289" width="22.3833333333333" style="26" customWidth="1"/>
    <col min="12290" max="12290" width="24.75" style="26" customWidth="1"/>
    <col min="12291" max="12543" width="26.25" style="26"/>
    <col min="12544" max="12544" width="62.1333333333333" style="26" customWidth="1"/>
    <col min="12545" max="12545" width="22.3833333333333" style="26" customWidth="1"/>
    <col min="12546" max="12546" width="24.75" style="26" customWidth="1"/>
    <col min="12547" max="12799" width="26.25" style="26"/>
    <col min="12800" max="12800" width="62.1333333333333" style="26" customWidth="1"/>
    <col min="12801" max="12801" width="22.3833333333333" style="26" customWidth="1"/>
    <col min="12802" max="12802" width="24.75" style="26" customWidth="1"/>
    <col min="12803" max="13055" width="26.25" style="26"/>
    <col min="13056" max="13056" width="62.1333333333333" style="26" customWidth="1"/>
    <col min="13057" max="13057" width="22.3833333333333" style="26" customWidth="1"/>
    <col min="13058" max="13058" width="24.75" style="26" customWidth="1"/>
    <col min="13059" max="13311" width="26.25" style="26"/>
    <col min="13312" max="13312" width="62.1333333333333" style="26" customWidth="1"/>
    <col min="13313" max="13313" width="22.3833333333333" style="26" customWidth="1"/>
    <col min="13314" max="13314" width="24.75" style="26" customWidth="1"/>
    <col min="13315" max="13567" width="26.25" style="26"/>
    <col min="13568" max="13568" width="62.1333333333333" style="26" customWidth="1"/>
    <col min="13569" max="13569" width="22.3833333333333" style="26" customWidth="1"/>
    <col min="13570" max="13570" width="24.75" style="26" customWidth="1"/>
    <col min="13571" max="13823" width="26.25" style="26"/>
    <col min="13824" max="13824" width="62.1333333333333" style="26" customWidth="1"/>
    <col min="13825" max="13825" width="22.3833333333333" style="26" customWidth="1"/>
    <col min="13826" max="13826" width="24.75" style="26" customWidth="1"/>
    <col min="13827" max="14079" width="26.25" style="26"/>
    <col min="14080" max="14080" width="62.1333333333333" style="26" customWidth="1"/>
    <col min="14081" max="14081" width="22.3833333333333" style="26" customWidth="1"/>
    <col min="14082" max="14082" width="24.75" style="26" customWidth="1"/>
    <col min="14083" max="14335" width="26.25" style="26"/>
    <col min="14336" max="14336" width="62.1333333333333" style="26" customWidth="1"/>
    <col min="14337" max="14337" width="22.3833333333333" style="26" customWidth="1"/>
    <col min="14338" max="14338" width="24.75" style="26" customWidth="1"/>
    <col min="14339" max="14591" width="26.25" style="26"/>
    <col min="14592" max="14592" width="62.1333333333333" style="26" customWidth="1"/>
    <col min="14593" max="14593" width="22.3833333333333" style="26" customWidth="1"/>
    <col min="14594" max="14594" width="24.75" style="26" customWidth="1"/>
    <col min="14595" max="14847" width="26.25" style="26"/>
    <col min="14848" max="14848" width="62.1333333333333" style="26" customWidth="1"/>
    <col min="14849" max="14849" width="22.3833333333333" style="26" customWidth="1"/>
    <col min="14850" max="14850" width="24.75" style="26" customWidth="1"/>
    <col min="14851" max="15103" width="26.25" style="26"/>
    <col min="15104" max="15104" width="62.1333333333333" style="26" customWidth="1"/>
    <col min="15105" max="15105" width="22.3833333333333" style="26" customWidth="1"/>
    <col min="15106" max="15106" width="24.75" style="26" customWidth="1"/>
    <col min="15107" max="15359" width="26.25" style="26"/>
    <col min="15360" max="15360" width="62.1333333333333" style="26" customWidth="1"/>
    <col min="15361" max="15361" width="22.3833333333333" style="26" customWidth="1"/>
    <col min="15362" max="15362" width="24.75" style="26" customWidth="1"/>
    <col min="15363" max="15615" width="26.25" style="26"/>
    <col min="15616" max="15616" width="62.1333333333333" style="26" customWidth="1"/>
    <col min="15617" max="15617" width="22.3833333333333" style="26" customWidth="1"/>
    <col min="15618" max="15618" width="24.75" style="26" customWidth="1"/>
    <col min="15619" max="15871" width="26.25" style="26"/>
    <col min="15872" max="15872" width="62.1333333333333" style="26" customWidth="1"/>
    <col min="15873" max="15873" width="22.3833333333333" style="26" customWidth="1"/>
    <col min="15874" max="15874" width="24.75" style="26" customWidth="1"/>
    <col min="15875" max="16127" width="26.25" style="26"/>
    <col min="16128" max="16128" width="62.1333333333333" style="26" customWidth="1"/>
    <col min="16129" max="16129" width="22.3833333333333" style="26" customWidth="1"/>
    <col min="16130" max="16130" width="24.75" style="26" customWidth="1"/>
    <col min="16131" max="16384" width="26.25" style="26"/>
  </cols>
  <sheetData>
    <row r="1" s="24" customFormat="1" ht="27" customHeight="1" spans="1:2">
      <c r="A1" s="27" t="s">
        <v>1619</v>
      </c>
      <c r="B1" s="28"/>
    </row>
    <row r="2" s="24" customFormat="1" ht="27" customHeight="1" spans="1:2">
      <c r="A2" s="29" t="s">
        <v>1620</v>
      </c>
      <c r="B2" s="30"/>
    </row>
    <row r="3" s="24" customFormat="1" ht="27" customHeight="1" spans="1:2">
      <c r="A3" s="31"/>
      <c r="B3" s="32" t="s">
        <v>2</v>
      </c>
    </row>
    <row r="4" s="24" customFormat="1" ht="36" customHeight="1" spans="1:2">
      <c r="A4" s="33" t="s">
        <v>1597</v>
      </c>
      <c r="B4" s="34" t="s">
        <v>51</v>
      </c>
    </row>
    <row r="5" s="24" customFormat="1" ht="18" customHeight="1" spans="1:2">
      <c r="A5" s="35" t="s">
        <v>1621</v>
      </c>
      <c r="B5" s="36">
        <f>SUM(B12,B17)</f>
        <v>69275.46</v>
      </c>
    </row>
    <row r="6" s="24" customFormat="1" ht="18" customHeight="1" spans="1:2">
      <c r="A6" s="37" t="s">
        <v>1599</v>
      </c>
      <c r="B6" s="38"/>
    </row>
    <row r="7" s="24" customFormat="1" ht="18" customHeight="1" spans="1:2">
      <c r="A7" s="39" t="s">
        <v>1622</v>
      </c>
      <c r="B7" s="38"/>
    </row>
    <row r="8" s="24" customFormat="1" ht="18" customHeight="1" spans="1:2">
      <c r="A8" s="39" t="s">
        <v>1623</v>
      </c>
      <c r="B8" s="38"/>
    </row>
    <row r="9" s="24" customFormat="1" ht="18" customHeight="1" spans="1:2">
      <c r="A9" s="40" t="s">
        <v>154</v>
      </c>
      <c r="B9" s="38"/>
    </row>
    <row r="10" s="24" customFormat="1" ht="18" customHeight="1" spans="1:2">
      <c r="A10" s="39" t="s">
        <v>1624</v>
      </c>
      <c r="B10" s="38"/>
    </row>
    <row r="11" s="24" customFormat="1" ht="18" customHeight="1" spans="1:2">
      <c r="A11" s="41" t="s">
        <v>1372</v>
      </c>
      <c r="B11" s="38"/>
    </row>
    <row r="12" s="24" customFormat="1" ht="18" customHeight="1" spans="1:2">
      <c r="A12" s="37" t="s">
        <v>1606</v>
      </c>
      <c r="B12" s="38">
        <f>SUM(B13:B16)</f>
        <v>24049.07</v>
      </c>
    </row>
    <row r="13" s="24" customFormat="1" ht="18" customHeight="1" spans="1:2">
      <c r="A13" s="39" t="s">
        <v>1625</v>
      </c>
      <c r="B13" s="38">
        <v>20122.13</v>
      </c>
    </row>
    <row r="14" s="24" customFormat="1" ht="18" customHeight="1" spans="1:2">
      <c r="A14" s="39" t="s">
        <v>1626</v>
      </c>
      <c r="B14" s="38">
        <v>3910.09</v>
      </c>
    </row>
    <row r="15" s="24" customFormat="1" ht="18" customHeight="1" spans="1:2">
      <c r="A15" s="39" t="s">
        <v>1627</v>
      </c>
      <c r="B15" s="38"/>
    </row>
    <row r="16" s="24" customFormat="1" ht="18" customHeight="1" spans="1:2">
      <c r="A16" s="39" t="s">
        <v>1624</v>
      </c>
      <c r="B16" s="38">
        <v>16.85</v>
      </c>
    </row>
    <row r="17" s="24" customFormat="1" ht="18" customHeight="1" spans="1:2">
      <c r="A17" s="37" t="s">
        <v>1609</v>
      </c>
      <c r="B17" s="38">
        <f>SUM(B18:B20)</f>
        <v>45226.39</v>
      </c>
    </row>
    <row r="18" s="24" customFormat="1" ht="18" customHeight="1" spans="1:2">
      <c r="A18" s="39" t="s">
        <v>1622</v>
      </c>
      <c r="B18" s="38">
        <v>45116.39</v>
      </c>
    </row>
    <row r="19" s="24" customFormat="1" ht="18" customHeight="1" spans="1:2">
      <c r="A19" s="39" t="s">
        <v>154</v>
      </c>
      <c r="B19" s="38">
        <v>100</v>
      </c>
    </row>
    <row r="20" s="24" customFormat="1" ht="18" customHeight="1" spans="1:2">
      <c r="A20" s="39" t="s">
        <v>1624</v>
      </c>
      <c r="B20" s="38">
        <v>10</v>
      </c>
    </row>
    <row r="21" s="24" customFormat="1" ht="18" customHeight="1" spans="1:2">
      <c r="A21" s="37" t="s">
        <v>1610</v>
      </c>
      <c r="B21" s="38"/>
    </row>
    <row r="22" s="24" customFormat="1" ht="18" customHeight="1" spans="1:2">
      <c r="A22" s="39" t="s">
        <v>1628</v>
      </c>
      <c r="B22" s="38"/>
    </row>
    <row r="23" s="24" customFormat="1" ht="18" customHeight="1" spans="1:2">
      <c r="A23" s="39" t="s">
        <v>1624</v>
      </c>
      <c r="B23" s="38"/>
    </row>
    <row r="24" s="24" customFormat="1" ht="18" customHeight="1" spans="1:2">
      <c r="A24" s="39" t="s">
        <v>154</v>
      </c>
      <c r="B24" s="38"/>
    </row>
    <row r="25" s="24" customFormat="1" ht="18" customHeight="1" spans="1:2">
      <c r="A25" s="37" t="s">
        <v>1612</v>
      </c>
      <c r="B25" s="38"/>
    </row>
    <row r="26" s="24" customFormat="1" ht="18" customHeight="1" spans="1:2">
      <c r="A26" s="39" t="s">
        <v>1628</v>
      </c>
      <c r="B26" s="38"/>
    </row>
    <row r="27" s="24" customFormat="1" ht="18" customHeight="1" spans="1:2">
      <c r="A27" s="39" t="s">
        <v>1629</v>
      </c>
      <c r="B27" s="38"/>
    </row>
    <row r="28" s="24" customFormat="1" ht="18" customHeight="1" spans="1:2">
      <c r="A28" s="39" t="s">
        <v>154</v>
      </c>
      <c r="B28" s="38"/>
    </row>
    <row r="29" s="24" customFormat="1" ht="18" customHeight="1" spans="1:2">
      <c r="A29" s="37" t="s">
        <v>1614</v>
      </c>
      <c r="B29" s="38"/>
    </row>
    <row r="30" s="24" customFormat="1" ht="18" customHeight="1" spans="1:2">
      <c r="A30" s="39" t="s">
        <v>1630</v>
      </c>
      <c r="B30" s="38"/>
    </row>
    <row r="31" s="24" customFormat="1" ht="18" customHeight="1" spans="1:2">
      <c r="A31" s="39" t="s">
        <v>1631</v>
      </c>
      <c r="B31" s="38"/>
    </row>
    <row r="32" s="24" customFormat="1" ht="18" customHeight="1" spans="1:2">
      <c r="A32" s="39" t="s">
        <v>1632</v>
      </c>
      <c r="B32" s="38"/>
    </row>
    <row r="33" s="24" customFormat="1" ht="18" customHeight="1" spans="1:2">
      <c r="A33" s="39" t="s">
        <v>154</v>
      </c>
      <c r="B33" s="38"/>
    </row>
    <row r="34" s="24" customFormat="1" ht="18" customHeight="1" spans="1:2">
      <c r="A34" s="37" t="s">
        <v>1616</v>
      </c>
      <c r="B34" s="38"/>
    </row>
    <row r="35" s="24" customFormat="1" ht="18" customHeight="1" spans="1:2">
      <c r="A35" s="39" t="s">
        <v>1633</v>
      </c>
      <c r="B35" s="38"/>
    </row>
    <row r="36" s="24" customFormat="1" ht="18" customHeight="1" spans="1:2">
      <c r="A36" s="39" t="s">
        <v>1634</v>
      </c>
      <c r="B36" s="38"/>
    </row>
    <row r="37" s="24" customFormat="1" ht="18" customHeight="1" spans="1:2">
      <c r="A37" s="40" t="s">
        <v>1623</v>
      </c>
      <c r="B37" s="38"/>
    </row>
    <row r="38" s="24" customFormat="1" ht="18" customHeight="1" spans="1:2">
      <c r="A38" s="39" t="s">
        <v>1635</v>
      </c>
      <c r="B38" s="38"/>
    </row>
    <row r="39" s="24" customFormat="1" ht="18" customHeight="1" spans="1:2">
      <c r="A39" s="40" t="s">
        <v>1636</v>
      </c>
      <c r="B39" s="38"/>
    </row>
    <row r="40" s="24" customFormat="1" ht="18" customHeight="1" spans="1:2">
      <c r="A40" s="39" t="s">
        <v>1637</v>
      </c>
      <c r="B40" s="38"/>
    </row>
    <row r="41" s="24" customFormat="1" ht="18" customHeight="1" spans="1:2">
      <c r="A41" s="39" t="s">
        <v>1638</v>
      </c>
      <c r="B41" s="38"/>
    </row>
    <row r="42" s="24" customFormat="1" ht="18" customHeight="1" spans="1:2">
      <c r="A42" s="39" t="s">
        <v>1639</v>
      </c>
      <c r="B42" s="38"/>
    </row>
    <row r="43" s="24" customFormat="1" ht="18" customHeight="1" spans="1:2">
      <c r="A43" s="39" t="s">
        <v>154</v>
      </c>
      <c r="B43" s="38"/>
    </row>
    <row r="44" s="24" customFormat="1" ht="18" customHeight="1" spans="1:2">
      <c r="A44" s="39" t="s">
        <v>1624</v>
      </c>
      <c r="B44" s="38"/>
    </row>
    <row r="45" s="24" customFormat="1" ht="18" customHeight="1" spans="1:2">
      <c r="A45" s="42" t="s">
        <v>1640</v>
      </c>
      <c r="B45" s="38">
        <v>82991.02</v>
      </c>
    </row>
    <row r="46" s="24" customFormat="1" ht="18" customHeight="1" spans="1:2">
      <c r="A46" s="43" t="s">
        <v>1545</v>
      </c>
      <c r="B46" s="44">
        <f>B45+B5</f>
        <v>152266.48</v>
      </c>
    </row>
  </sheetData>
  <mergeCells count="1">
    <mergeCell ref="A2:B2"/>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61"/>
  <sheetViews>
    <sheetView workbookViewId="0">
      <selection activeCell="N27" sqref="N27"/>
    </sheetView>
  </sheetViews>
  <sheetFormatPr defaultColWidth="9" defaultRowHeight="13.5" outlineLevelCol="5"/>
  <cols>
    <col min="1" max="1" width="19.25" customWidth="1"/>
    <col min="2" max="2" width="20.375" style="2" customWidth="1"/>
    <col min="3" max="3" width="27.0833333333333" style="3" customWidth="1"/>
    <col min="4" max="4" width="18.5" style="3" customWidth="1"/>
    <col min="5" max="5" width="42.375" customWidth="1"/>
  </cols>
  <sheetData>
    <row r="1" s="1" customFormat="1" ht="27" spans="1:6">
      <c r="A1" s="4" t="s">
        <v>1641</v>
      </c>
      <c r="B1" s="4"/>
      <c r="C1" s="5"/>
      <c r="D1" s="5"/>
      <c r="E1" s="4"/>
      <c r="F1" s="4"/>
    </row>
    <row r="2" s="1" customFormat="1" ht="14.25" spans="1:6">
      <c r="A2" s="6"/>
      <c r="B2" s="7"/>
      <c r="C2" s="8"/>
      <c r="D2" s="8"/>
      <c r="E2" s="9"/>
      <c r="F2" s="10" t="s">
        <v>2</v>
      </c>
    </row>
    <row r="3" spans="1:6">
      <c r="A3" s="11" t="s">
        <v>1642</v>
      </c>
      <c r="B3" s="11" t="s">
        <v>1643</v>
      </c>
      <c r="C3" s="12" t="s">
        <v>1644</v>
      </c>
      <c r="D3" s="13"/>
      <c r="E3" s="14" t="s">
        <v>1645</v>
      </c>
      <c r="F3" s="15" t="s">
        <v>1185</v>
      </c>
    </row>
    <row r="4" spans="1:6">
      <c r="A4" s="11"/>
      <c r="B4" s="11"/>
      <c r="C4" s="16" t="s">
        <v>1646</v>
      </c>
      <c r="D4" s="16" t="s">
        <v>1647</v>
      </c>
      <c r="E4" s="17"/>
      <c r="F4" s="18"/>
    </row>
    <row r="5" spans="1:6">
      <c r="A5" s="19" t="s">
        <v>1648</v>
      </c>
      <c r="B5" s="20" t="s">
        <v>1649</v>
      </c>
      <c r="C5" s="21" t="s">
        <v>1650</v>
      </c>
      <c r="D5" s="21" t="s">
        <v>1651</v>
      </c>
      <c r="E5" s="20" t="s">
        <v>1652</v>
      </c>
      <c r="F5" s="22">
        <v>260</v>
      </c>
    </row>
    <row r="6" spans="1:6">
      <c r="A6" s="19" t="s">
        <v>1653</v>
      </c>
      <c r="B6" s="20" t="s">
        <v>1654</v>
      </c>
      <c r="C6" s="21" t="s">
        <v>1655</v>
      </c>
      <c r="D6" s="21" t="s">
        <v>1656</v>
      </c>
      <c r="E6" s="20" t="s">
        <v>1657</v>
      </c>
      <c r="F6" s="22">
        <v>202</v>
      </c>
    </row>
    <row r="7" ht="22.5" spans="1:6">
      <c r="A7" s="19" t="s">
        <v>1648</v>
      </c>
      <c r="B7" s="20" t="s">
        <v>1658</v>
      </c>
      <c r="C7" s="21" t="s">
        <v>1659</v>
      </c>
      <c r="D7" s="21" t="s">
        <v>1651</v>
      </c>
      <c r="E7" s="20" t="s">
        <v>1660</v>
      </c>
      <c r="F7" s="22">
        <v>93.8</v>
      </c>
    </row>
    <row r="8" spans="1:6">
      <c r="A8" s="19" t="s">
        <v>1661</v>
      </c>
      <c r="B8" s="20" t="s">
        <v>1662</v>
      </c>
      <c r="C8" s="21" t="s">
        <v>1663</v>
      </c>
      <c r="D8" s="21" t="s">
        <v>1664</v>
      </c>
      <c r="E8" s="20" t="s">
        <v>1665</v>
      </c>
      <c r="F8" s="22">
        <v>23.06</v>
      </c>
    </row>
    <row r="9" ht="22.5" spans="1:6">
      <c r="A9" s="19" t="s">
        <v>1666</v>
      </c>
      <c r="B9" s="20" t="s">
        <v>1667</v>
      </c>
      <c r="C9" s="21" t="s">
        <v>1668</v>
      </c>
      <c r="D9" s="21" t="s">
        <v>1651</v>
      </c>
      <c r="E9" s="20" t="s">
        <v>1669</v>
      </c>
      <c r="F9" s="22">
        <v>90.01</v>
      </c>
    </row>
    <row r="10" ht="22.5" spans="1:6">
      <c r="A10" s="19" t="s">
        <v>1670</v>
      </c>
      <c r="B10" s="20" t="s">
        <v>1671</v>
      </c>
      <c r="C10" s="21" t="s">
        <v>1672</v>
      </c>
      <c r="D10" s="21" t="s">
        <v>1664</v>
      </c>
      <c r="E10" s="20" t="s">
        <v>1673</v>
      </c>
      <c r="F10" s="22">
        <v>6</v>
      </c>
    </row>
    <row r="11" spans="1:6">
      <c r="A11" s="19" t="s">
        <v>1674</v>
      </c>
      <c r="B11" s="20" t="s">
        <v>1675</v>
      </c>
      <c r="C11" s="21" t="s">
        <v>1676</v>
      </c>
      <c r="D11" s="21" t="s">
        <v>1677</v>
      </c>
      <c r="E11" s="20" t="s">
        <v>1678</v>
      </c>
      <c r="F11" s="22">
        <v>58.61</v>
      </c>
    </row>
    <row r="12" spans="1:6">
      <c r="A12" s="19" t="s">
        <v>1674</v>
      </c>
      <c r="B12" s="20" t="s">
        <v>1675</v>
      </c>
      <c r="C12" s="21" t="s">
        <v>1679</v>
      </c>
      <c r="D12" s="21" t="s">
        <v>1677</v>
      </c>
      <c r="E12" s="20" t="s">
        <v>1678</v>
      </c>
      <c r="F12" s="22">
        <v>22.6</v>
      </c>
    </row>
    <row r="13" spans="1:6">
      <c r="A13" s="19" t="s">
        <v>1674</v>
      </c>
      <c r="B13" s="20" t="s">
        <v>1675</v>
      </c>
      <c r="C13" s="21" t="s">
        <v>1680</v>
      </c>
      <c r="D13" s="21" t="s">
        <v>1677</v>
      </c>
      <c r="E13" s="20" t="s">
        <v>1678</v>
      </c>
      <c r="F13" s="22">
        <v>22.3</v>
      </c>
    </row>
    <row r="14" ht="22.5" spans="1:6">
      <c r="A14" s="19" t="s">
        <v>1681</v>
      </c>
      <c r="B14" s="20" t="s">
        <v>1682</v>
      </c>
      <c r="C14" s="21" t="s">
        <v>1683</v>
      </c>
      <c r="D14" s="21" t="s">
        <v>1651</v>
      </c>
      <c r="E14" s="20" t="s">
        <v>1684</v>
      </c>
      <c r="F14" s="22">
        <v>277</v>
      </c>
    </row>
    <row r="15" ht="22.5" spans="1:6">
      <c r="A15" s="19" t="s">
        <v>1670</v>
      </c>
      <c r="B15" s="20" t="s">
        <v>1685</v>
      </c>
      <c r="C15" s="21" t="s">
        <v>1686</v>
      </c>
      <c r="D15" s="21" t="s">
        <v>1687</v>
      </c>
      <c r="E15" s="20" t="s">
        <v>1688</v>
      </c>
      <c r="F15" s="22">
        <v>132</v>
      </c>
    </row>
    <row r="16" ht="22.5" spans="1:6">
      <c r="A16" s="19" t="s">
        <v>1689</v>
      </c>
      <c r="B16" s="20" t="s">
        <v>1690</v>
      </c>
      <c r="C16" s="21" t="s">
        <v>1691</v>
      </c>
      <c r="D16" s="21" t="s">
        <v>1692</v>
      </c>
      <c r="E16" s="20" t="s">
        <v>1693</v>
      </c>
      <c r="F16" s="22">
        <v>45.87</v>
      </c>
    </row>
    <row r="17" spans="1:6">
      <c r="A17" s="19" t="s">
        <v>1653</v>
      </c>
      <c r="B17" s="20" t="s">
        <v>1694</v>
      </c>
      <c r="C17" s="21" t="s">
        <v>1695</v>
      </c>
      <c r="D17" s="21" t="s">
        <v>1651</v>
      </c>
      <c r="E17" s="20" t="s">
        <v>1696</v>
      </c>
      <c r="F17" s="22">
        <v>8</v>
      </c>
    </row>
    <row r="18" spans="1:6">
      <c r="A18" s="19" t="s">
        <v>1697</v>
      </c>
      <c r="B18" s="20" t="s">
        <v>1698</v>
      </c>
      <c r="C18" s="21" t="s">
        <v>1699</v>
      </c>
      <c r="D18" s="21" t="s">
        <v>1664</v>
      </c>
      <c r="E18" s="20" t="s">
        <v>1700</v>
      </c>
      <c r="F18" s="22">
        <v>8</v>
      </c>
    </row>
    <row r="19" ht="22.5" spans="1:6">
      <c r="A19" s="19" t="s">
        <v>1653</v>
      </c>
      <c r="B19" s="20" t="s">
        <v>1701</v>
      </c>
      <c r="C19" s="21" t="s">
        <v>1702</v>
      </c>
      <c r="D19" s="21" t="s">
        <v>1651</v>
      </c>
      <c r="E19" s="20" t="s">
        <v>1703</v>
      </c>
      <c r="F19" s="22">
        <v>79.04</v>
      </c>
    </row>
    <row r="20" spans="1:6">
      <c r="A20" s="19" t="s">
        <v>1689</v>
      </c>
      <c r="B20" s="20" t="s">
        <v>1704</v>
      </c>
      <c r="C20" s="21" t="s">
        <v>1705</v>
      </c>
      <c r="D20" s="21" t="s">
        <v>1651</v>
      </c>
      <c r="E20" s="20" t="s">
        <v>1706</v>
      </c>
      <c r="F20" s="22">
        <v>60</v>
      </c>
    </row>
    <row r="21" spans="1:6">
      <c r="A21" s="19" t="s">
        <v>1653</v>
      </c>
      <c r="B21" s="20" t="s">
        <v>1707</v>
      </c>
      <c r="C21" s="21" t="s">
        <v>1650</v>
      </c>
      <c r="D21" s="21" t="s">
        <v>1692</v>
      </c>
      <c r="E21" s="20" t="s">
        <v>1708</v>
      </c>
      <c r="F21" s="22">
        <v>69.1</v>
      </c>
    </row>
    <row r="22" spans="1:6">
      <c r="A22" s="19" t="s">
        <v>1709</v>
      </c>
      <c r="B22" s="20" t="s">
        <v>1710</v>
      </c>
      <c r="C22" s="21" t="s">
        <v>1711</v>
      </c>
      <c r="D22" s="21" t="s">
        <v>1651</v>
      </c>
      <c r="E22" s="20" t="s">
        <v>1712</v>
      </c>
      <c r="F22" s="22">
        <v>50</v>
      </c>
    </row>
    <row r="23" ht="22.5" spans="1:6">
      <c r="A23" s="19" t="s">
        <v>1648</v>
      </c>
      <c r="B23" s="20" t="s">
        <v>1713</v>
      </c>
      <c r="C23" s="21" t="s">
        <v>1714</v>
      </c>
      <c r="D23" s="21" t="s">
        <v>1715</v>
      </c>
      <c r="E23" s="20" t="s">
        <v>1716</v>
      </c>
      <c r="F23" s="22">
        <v>85.2</v>
      </c>
    </row>
    <row r="24" spans="1:6">
      <c r="A24" s="19" t="s">
        <v>1653</v>
      </c>
      <c r="B24" s="20" t="s">
        <v>1717</v>
      </c>
      <c r="C24" s="21" t="s">
        <v>1663</v>
      </c>
      <c r="D24" s="21" t="s">
        <v>1692</v>
      </c>
      <c r="E24" s="20" t="s">
        <v>1718</v>
      </c>
      <c r="F24" s="22">
        <v>1.51</v>
      </c>
    </row>
    <row r="25" spans="1:6">
      <c r="A25" s="19" t="s">
        <v>1653</v>
      </c>
      <c r="B25" s="20" t="s">
        <v>1717</v>
      </c>
      <c r="C25" s="21" t="s">
        <v>1719</v>
      </c>
      <c r="D25" s="21" t="s">
        <v>1692</v>
      </c>
      <c r="E25" s="20" t="s">
        <v>1718</v>
      </c>
      <c r="F25" s="22">
        <v>19.09</v>
      </c>
    </row>
    <row r="26" spans="1:6">
      <c r="A26" s="19" t="s">
        <v>1653</v>
      </c>
      <c r="B26" s="20" t="s">
        <v>1717</v>
      </c>
      <c r="C26" s="21" t="s">
        <v>1720</v>
      </c>
      <c r="D26" s="21" t="s">
        <v>1656</v>
      </c>
      <c r="E26" s="20" t="s">
        <v>1718</v>
      </c>
      <c r="F26" s="22">
        <v>143</v>
      </c>
    </row>
    <row r="27" spans="1:6">
      <c r="A27" s="19" t="s">
        <v>1697</v>
      </c>
      <c r="B27" s="20" t="s">
        <v>1721</v>
      </c>
      <c r="C27" s="21" t="s">
        <v>1722</v>
      </c>
      <c r="D27" s="21" t="s">
        <v>1723</v>
      </c>
      <c r="E27" s="20" t="s">
        <v>1724</v>
      </c>
      <c r="F27" s="22">
        <v>12</v>
      </c>
    </row>
    <row r="28" spans="1:6">
      <c r="A28" s="19" t="s">
        <v>1697</v>
      </c>
      <c r="B28" s="20" t="s">
        <v>1725</v>
      </c>
      <c r="C28" s="21" t="s">
        <v>1699</v>
      </c>
      <c r="D28" s="21" t="s">
        <v>1664</v>
      </c>
      <c r="E28" s="20" t="s">
        <v>1700</v>
      </c>
      <c r="F28" s="22">
        <v>10</v>
      </c>
    </row>
    <row r="29" spans="1:6">
      <c r="A29" s="19" t="s">
        <v>1726</v>
      </c>
      <c r="B29" s="20" t="s">
        <v>1727</v>
      </c>
      <c r="C29" s="21" t="s">
        <v>1728</v>
      </c>
      <c r="D29" s="21" t="s">
        <v>1664</v>
      </c>
      <c r="E29" s="20" t="s">
        <v>1729</v>
      </c>
      <c r="F29" s="22">
        <v>854</v>
      </c>
    </row>
    <row r="30" spans="1:6">
      <c r="A30" s="19" t="s">
        <v>1726</v>
      </c>
      <c r="B30" s="20" t="s">
        <v>1730</v>
      </c>
      <c r="C30" s="21" t="s">
        <v>1731</v>
      </c>
      <c r="D30" s="21" t="s">
        <v>1664</v>
      </c>
      <c r="E30" s="20" t="s">
        <v>1732</v>
      </c>
      <c r="F30" s="22">
        <v>400</v>
      </c>
    </row>
    <row r="31" spans="1:6">
      <c r="A31" s="19" t="s">
        <v>1726</v>
      </c>
      <c r="B31" s="20" t="s">
        <v>1733</v>
      </c>
      <c r="C31" s="21" t="s">
        <v>1731</v>
      </c>
      <c r="D31" s="21" t="s">
        <v>1664</v>
      </c>
      <c r="E31" s="20" t="s">
        <v>1732</v>
      </c>
      <c r="F31" s="22">
        <v>201</v>
      </c>
    </row>
    <row r="32" spans="1:6">
      <c r="A32" s="19" t="s">
        <v>1726</v>
      </c>
      <c r="B32" s="23" t="s">
        <v>1734</v>
      </c>
      <c r="C32" s="21" t="s">
        <v>1731</v>
      </c>
      <c r="D32" s="21" t="s">
        <v>1664</v>
      </c>
      <c r="E32" s="20" t="s">
        <v>1729</v>
      </c>
      <c r="F32" s="22">
        <v>301</v>
      </c>
    </row>
    <row r="33" ht="16" customHeight="1" spans="1:6">
      <c r="A33" s="19" t="s">
        <v>1735</v>
      </c>
      <c r="B33" s="23" t="s">
        <v>1736</v>
      </c>
      <c r="C33" s="21" t="s">
        <v>1737</v>
      </c>
      <c r="D33" s="21" t="s">
        <v>1664</v>
      </c>
      <c r="E33" s="20" t="s">
        <v>1738</v>
      </c>
      <c r="F33" s="22">
        <v>2.1</v>
      </c>
    </row>
    <row r="34" ht="22.5" spans="1:6">
      <c r="A34" s="19" t="s">
        <v>1739</v>
      </c>
      <c r="B34" s="23" t="s">
        <v>1740</v>
      </c>
      <c r="C34" s="21" t="s">
        <v>1741</v>
      </c>
      <c r="D34" s="21" t="s">
        <v>1742</v>
      </c>
      <c r="E34" s="20" t="s">
        <v>1743</v>
      </c>
      <c r="F34" s="22">
        <v>25</v>
      </c>
    </row>
    <row r="35" spans="1:6">
      <c r="A35" s="19" t="s">
        <v>1744</v>
      </c>
      <c r="B35" s="23" t="s">
        <v>1745</v>
      </c>
      <c r="C35" s="21" t="s">
        <v>1746</v>
      </c>
      <c r="D35" s="21" t="s">
        <v>1747</v>
      </c>
      <c r="E35" s="20" t="s">
        <v>1748</v>
      </c>
      <c r="F35" s="22">
        <v>136</v>
      </c>
    </row>
    <row r="36" spans="1:6">
      <c r="A36" s="19" t="s">
        <v>1739</v>
      </c>
      <c r="B36" s="23" t="s">
        <v>1749</v>
      </c>
      <c r="C36" s="21" t="s">
        <v>1750</v>
      </c>
      <c r="D36" s="21" t="s">
        <v>1664</v>
      </c>
      <c r="E36" s="20" t="s">
        <v>1751</v>
      </c>
      <c r="F36" s="22">
        <v>19</v>
      </c>
    </row>
    <row r="37" spans="1:6">
      <c r="A37" s="19" t="s">
        <v>1752</v>
      </c>
      <c r="B37" s="23" t="s">
        <v>1753</v>
      </c>
      <c r="C37" s="21" t="s">
        <v>1754</v>
      </c>
      <c r="D37" s="21" t="s">
        <v>1755</v>
      </c>
      <c r="E37" s="20" t="s">
        <v>1756</v>
      </c>
      <c r="F37" s="22">
        <v>40</v>
      </c>
    </row>
    <row r="38" spans="1:6">
      <c r="A38" s="19" t="s">
        <v>1739</v>
      </c>
      <c r="B38" s="23" t="s">
        <v>1757</v>
      </c>
      <c r="C38" s="21" t="s">
        <v>1741</v>
      </c>
      <c r="D38" s="21" t="s">
        <v>1664</v>
      </c>
      <c r="E38" s="20" t="s">
        <v>1743</v>
      </c>
      <c r="F38" s="22">
        <v>15</v>
      </c>
    </row>
    <row r="39" spans="1:6">
      <c r="A39" s="19" t="s">
        <v>1758</v>
      </c>
      <c r="B39" s="23" t="s">
        <v>1759</v>
      </c>
      <c r="C39" s="21" t="s">
        <v>1760</v>
      </c>
      <c r="D39" s="21" t="s">
        <v>1677</v>
      </c>
      <c r="E39" s="20" t="s">
        <v>1761</v>
      </c>
      <c r="F39" s="22">
        <v>7</v>
      </c>
    </row>
    <row r="40" spans="1:6">
      <c r="A40" s="19" t="s">
        <v>1752</v>
      </c>
      <c r="B40" s="23" t="s">
        <v>1762</v>
      </c>
      <c r="C40" s="21" t="s">
        <v>1763</v>
      </c>
      <c r="D40" s="21" t="s">
        <v>1677</v>
      </c>
      <c r="E40" s="20" t="s">
        <v>1756</v>
      </c>
      <c r="F40" s="22">
        <v>113</v>
      </c>
    </row>
    <row r="41" spans="1:6">
      <c r="A41" s="19" t="s">
        <v>1752</v>
      </c>
      <c r="B41" s="23" t="s">
        <v>1762</v>
      </c>
      <c r="C41" s="21" t="s">
        <v>1763</v>
      </c>
      <c r="D41" s="21" t="s">
        <v>1677</v>
      </c>
      <c r="E41" s="20" t="s">
        <v>1756</v>
      </c>
      <c r="F41" s="22">
        <v>18</v>
      </c>
    </row>
    <row r="42" spans="1:6">
      <c r="A42" s="19" t="s">
        <v>1739</v>
      </c>
      <c r="B42" s="23" t="s">
        <v>1764</v>
      </c>
      <c r="C42" s="21" t="s">
        <v>1763</v>
      </c>
      <c r="D42" s="21" t="s">
        <v>1677</v>
      </c>
      <c r="E42" s="20" t="s">
        <v>1765</v>
      </c>
      <c r="F42" s="22">
        <v>8</v>
      </c>
    </row>
    <row r="43" spans="1:6">
      <c r="A43" s="19" t="s">
        <v>1739</v>
      </c>
      <c r="B43" s="23" t="s">
        <v>1766</v>
      </c>
      <c r="C43" s="21" t="s">
        <v>1767</v>
      </c>
      <c r="D43" s="21" t="s">
        <v>1664</v>
      </c>
      <c r="E43" s="20" t="s">
        <v>1768</v>
      </c>
      <c r="F43" s="22">
        <v>40</v>
      </c>
    </row>
    <row r="44" spans="1:6">
      <c r="A44" s="19" t="s">
        <v>1739</v>
      </c>
      <c r="B44" s="23" t="s">
        <v>1769</v>
      </c>
      <c r="C44" s="21" t="s">
        <v>1770</v>
      </c>
      <c r="D44" s="21" t="s">
        <v>1692</v>
      </c>
      <c r="E44" s="20" t="s">
        <v>1771</v>
      </c>
      <c r="F44" s="22">
        <v>112.1</v>
      </c>
    </row>
    <row r="45" spans="1:6">
      <c r="A45" s="19" t="s">
        <v>1739</v>
      </c>
      <c r="B45" s="23" t="s">
        <v>1772</v>
      </c>
      <c r="C45" s="21" t="s">
        <v>1773</v>
      </c>
      <c r="D45" s="21" t="s">
        <v>1774</v>
      </c>
      <c r="E45" s="20" t="s">
        <v>1775</v>
      </c>
      <c r="F45" s="22">
        <v>24</v>
      </c>
    </row>
    <row r="46" spans="1:6">
      <c r="A46" s="19" t="s">
        <v>1776</v>
      </c>
      <c r="B46" s="23" t="s">
        <v>1777</v>
      </c>
      <c r="C46" s="21" t="s">
        <v>1750</v>
      </c>
      <c r="D46" s="21" t="s">
        <v>1664</v>
      </c>
      <c r="E46" s="20" t="s">
        <v>1778</v>
      </c>
      <c r="F46" s="22">
        <v>200</v>
      </c>
    </row>
    <row r="47" spans="1:6">
      <c r="A47" s="19" t="s">
        <v>1739</v>
      </c>
      <c r="B47" s="23" t="s">
        <v>1779</v>
      </c>
      <c r="C47" s="21" t="s">
        <v>1767</v>
      </c>
      <c r="D47" s="21" t="s">
        <v>1664</v>
      </c>
      <c r="E47" s="20" t="s">
        <v>1780</v>
      </c>
      <c r="F47" s="22">
        <v>8</v>
      </c>
    </row>
    <row r="48" spans="1:6">
      <c r="A48" s="19" t="s">
        <v>1739</v>
      </c>
      <c r="B48" s="23" t="s">
        <v>1781</v>
      </c>
      <c r="C48" s="21" t="s">
        <v>1782</v>
      </c>
      <c r="D48" s="21" t="s">
        <v>1664</v>
      </c>
      <c r="E48" s="20" t="s">
        <v>1783</v>
      </c>
      <c r="F48" s="22">
        <v>5</v>
      </c>
    </row>
    <row r="49" spans="1:6">
      <c r="A49" s="19" t="s">
        <v>1739</v>
      </c>
      <c r="B49" s="23" t="s">
        <v>1784</v>
      </c>
      <c r="C49" s="21" t="s">
        <v>1767</v>
      </c>
      <c r="D49" s="21" t="s">
        <v>1677</v>
      </c>
      <c r="E49" s="20" t="s">
        <v>1785</v>
      </c>
      <c r="F49" s="22">
        <v>15</v>
      </c>
    </row>
    <row r="50" spans="1:6">
      <c r="A50" s="19" t="s">
        <v>1735</v>
      </c>
      <c r="B50" s="23" t="s">
        <v>1786</v>
      </c>
      <c r="C50" s="21" t="s">
        <v>1737</v>
      </c>
      <c r="D50" s="21" t="s">
        <v>1677</v>
      </c>
      <c r="E50" s="20" t="s">
        <v>1787</v>
      </c>
      <c r="F50" s="22">
        <v>19.5</v>
      </c>
    </row>
    <row r="51" ht="22.5" spans="1:6">
      <c r="A51" s="19" t="s">
        <v>1739</v>
      </c>
      <c r="B51" s="23" t="s">
        <v>1788</v>
      </c>
      <c r="C51" s="21" t="s">
        <v>1746</v>
      </c>
      <c r="D51" s="21" t="s">
        <v>1789</v>
      </c>
      <c r="E51" s="20" t="s">
        <v>1790</v>
      </c>
      <c r="F51" s="22">
        <v>181</v>
      </c>
    </row>
    <row r="52" spans="1:6">
      <c r="A52" s="19" t="s">
        <v>1739</v>
      </c>
      <c r="B52" s="23" t="s">
        <v>1791</v>
      </c>
      <c r="C52" s="21" t="s">
        <v>1750</v>
      </c>
      <c r="D52" s="21" t="s">
        <v>1664</v>
      </c>
      <c r="E52" s="20" t="s">
        <v>1792</v>
      </c>
      <c r="F52" s="22">
        <v>5</v>
      </c>
    </row>
    <row r="53" ht="22.5" spans="1:6">
      <c r="A53" s="19" t="s">
        <v>1739</v>
      </c>
      <c r="B53" s="23" t="s">
        <v>1793</v>
      </c>
      <c r="C53" s="21" t="s">
        <v>1794</v>
      </c>
      <c r="D53" s="21" t="s">
        <v>1795</v>
      </c>
      <c r="E53" s="20" t="s">
        <v>1796</v>
      </c>
      <c r="F53" s="22">
        <v>700</v>
      </c>
    </row>
    <row r="54" spans="1:6">
      <c r="A54" s="19" t="s">
        <v>1752</v>
      </c>
      <c r="B54" s="23" t="s">
        <v>1797</v>
      </c>
      <c r="C54" s="21" t="s">
        <v>1746</v>
      </c>
      <c r="D54" s="21" t="s">
        <v>1774</v>
      </c>
      <c r="E54" s="20" t="s">
        <v>1798</v>
      </c>
      <c r="F54" s="22">
        <v>110</v>
      </c>
    </row>
    <row r="55" spans="1:6">
      <c r="A55" s="19" t="s">
        <v>1739</v>
      </c>
      <c r="B55" s="23" t="s">
        <v>1799</v>
      </c>
      <c r="C55" s="21" t="s">
        <v>1754</v>
      </c>
      <c r="D55" s="21" t="s">
        <v>1755</v>
      </c>
      <c r="E55" s="20" t="s">
        <v>1800</v>
      </c>
      <c r="F55" s="22">
        <v>400</v>
      </c>
    </row>
    <row r="56" spans="1:6">
      <c r="A56" s="19" t="s">
        <v>1739</v>
      </c>
      <c r="B56" s="23" t="s">
        <v>1801</v>
      </c>
      <c r="C56" s="21" t="s">
        <v>1741</v>
      </c>
      <c r="D56" s="21" t="s">
        <v>1677</v>
      </c>
      <c r="E56" s="20" t="s">
        <v>1743</v>
      </c>
      <c r="F56" s="22">
        <v>60</v>
      </c>
    </row>
    <row r="57" spans="1:6">
      <c r="A57" s="19" t="s">
        <v>1758</v>
      </c>
      <c r="B57" s="23" t="s">
        <v>1802</v>
      </c>
      <c r="C57" s="21" t="s">
        <v>1803</v>
      </c>
      <c r="D57" s="21" t="s">
        <v>1747</v>
      </c>
      <c r="E57" s="20" t="s">
        <v>1804</v>
      </c>
      <c r="F57" s="22">
        <v>35</v>
      </c>
    </row>
    <row r="58" spans="1:6">
      <c r="A58" s="19" t="s">
        <v>1739</v>
      </c>
      <c r="B58" s="23" t="s">
        <v>1805</v>
      </c>
      <c r="C58" s="21" t="s">
        <v>1770</v>
      </c>
      <c r="D58" s="21" t="s">
        <v>1692</v>
      </c>
      <c r="E58" s="20" t="s">
        <v>1806</v>
      </c>
      <c r="F58" s="22">
        <v>155.4</v>
      </c>
    </row>
    <row r="59" spans="1:6">
      <c r="A59" s="19" t="s">
        <v>1726</v>
      </c>
      <c r="B59" s="23" t="s">
        <v>1807</v>
      </c>
      <c r="C59" s="21" t="s">
        <v>1731</v>
      </c>
      <c r="D59" s="21" t="s">
        <v>1664</v>
      </c>
      <c r="E59" s="20" t="s">
        <v>1808</v>
      </c>
      <c r="F59" s="22">
        <v>199</v>
      </c>
    </row>
    <row r="60" spans="1:6">
      <c r="A60" s="19" t="s">
        <v>1726</v>
      </c>
      <c r="B60" s="23" t="s">
        <v>1809</v>
      </c>
      <c r="C60" s="21" t="s">
        <v>1728</v>
      </c>
      <c r="D60" s="21" t="s">
        <v>1664</v>
      </c>
      <c r="E60" s="20" t="s">
        <v>1808</v>
      </c>
      <c r="F60" s="22">
        <v>788</v>
      </c>
    </row>
    <row r="61" spans="1:6">
      <c r="A61" s="19" t="s">
        <v>1810</v>
      </c>
      <c r="B61" s="23" t="s">
        <v>1811</v>
      </c>
      <c r="C61" s="21" t="s">
        <v>1812</v>
      </c>
      <c r="D61" s="21" t="s">
        <v>1677</v>
      </c>
      <c r="E61" s="20" t="s">
        <v>1813</v>
      </c>
      <c r="F61" s="22">
        <v>5</v>
      </c>
    </row>
    <row r="62" ht="22.5" spans="1:6">
      <c r="A62" s="19" t="s">
        <v>1814</v>
      </c>
      <c r="B62" s="23" t="s">
        <v>1815</v>
      </c>
      <c r="C62" s="21" t="s">
        <v>1816</v>
      </c>
      <c r="D62" s="21" t="s">
        <v>1677</v>
      </c>
      <c r="E62" s="20" t="s">
        <v>1817</v>
      </c>
      <c r="F62" s="22">
        <v>10.71</v>
      </c>
    </row>
    <row r="63" spans="1:6">
      <c r="A63" s="19" t="s">
        <v>1818</v>
      </c>
      <c r="B63" s="23" t="s">
        <v>1819</v>
      </c>
      <c r="C63" s="21" t="s">
        <v>1820</v>
      </c>
      <c r="D63" s="21" t="s">
        <v>1677</v>
      </c>
      <c r="E63" s="20" t="s">
        <v>1821</v>
      </c>
      <c r="F63" s="22">
        <v>7.5</v>
      </c>
    </row>
    <row r="64" ht="22.5" spans="1:6">
      <c r="A64" s="19" t="s">
        <v>1822</v>
      </c>
      <c r="B64" s="23" t="s">
        <v>1823</v>
      </c>
      <c r="C64" s="21" t="s">
        <v>1824</v>
      </c>
      <c r="D64" s="21" t="s">
        <v>1825</v>
      </c>
      <c r="E64" s="20" t="s">
        <v>1826</v>
      </c>
      <c r="F64" s="22">
        <v>10</v>
      </c>
    </row>
    <row r="65" spans="1:6">
      <c r="A65" s="19" t="s">
        <v>1827</v>
      </c>
      <c r="B65" s="23" t="s">
        <v>1828</v>
      </c>
      <c r="C65" s="21" t="s">
        <v>1829</v>
      </c>
      <c r="D65" s="21" t="s">
        <v>1677</v>
      </c>
      <c r="E65" s="20" t="s">
        <v>1830</v>
      </c>
      <c r="F65" s="22">
        <v>6</v>
      </c>
    </row>
    <row r="66" spans="1:6">
      <c r="A66" s="19" t="s">
        <v>1831</v>
      </c>
      <c r="B66" s="23" t="s">
        <v>1832</v>
      </c>
      <c r="C66" s="21" t="s">
        <v>1833</v>
      </c>
      <c r="D66" s="21" t="s">
        <v>1677</v>
      </c>
      <c r="E66" s="20" t="s">
        <v>1834</v>
      </c>
      <c r="F66" s="22">
        <v>95</v>
      </c>
    </row>
    <row r="67" spans="1:6">
      <c r="A67" s="19" t="s">
        <v>1818</v>
      </c>
      <c r="B67" s="23" t="s">
        <v>1835</v>
      </c>
      <c r="C67" s="21" t="s">
        <v>1836</v>
      </c>
      <c r="D67" s="21" t="s">
        <v>1677</v>
      </c>
      <c r="E67" s="20" t="s">
        <v>1837</v>
      </c>
      <c r="F67" s="22">
        <v>8</v>
      </c>
    </row>
    <row r="68" spans="1:6">
      <c r="A68" s="19" t="s">
        <v>1838</v>
      </c>
      <c r="B68" s="23" t="s">
        <v>1839</v>
      </c>
      <c r="C68" s="21" t="s">
        <v>1840</v>
      </c>
      <c r="D68" s="21" t="s">
        <v>1723</v>
      </c>
      <c r="E68" s="20" t="s">
        <v>1841</v>
      </c>
      <c r="F68" s="22">
        <v>5.8</v>
      </c>
    </row>
    <row r="69" spans="1:6">
      <c r="A69" s="19" t="s">
        <v>1842</v>
      </c>
      <c r="B69" s="23" t="s">
        <v>1843</v>
      </c>
      <c r="C69" s="21" t="s">
        <v>1844</v>
      </c>
      <c r="D69" s="21" t="s">
        <v>1845</v>
      </c>
      <c r="E69" s="20" t="s">
        <v>1846</v>
      </c>
      <c r="F69" s="22">
        <v>30</v>
      </c>
    </row>
    <row r="70" spans="1:6">
      <c r="A70" s="19" t="s">
        <v>1838</v>
      </c>
      <c r="B70" s="23" t="s">
        <v>1847</v>
      </c>
      <c r="C70" s="21" t="s">
        <v>1848</v>
      </c>
      <c r="D70" s="21" t="s">
        <v>1677</v>
      </c>
      <c r="E70" s="20" t="s">
        <v>1849</v>
      </c>
      <c r="F70" s="22">
        <v>21.3</v>
      </c>
    </row>
    <row r="71" spans="1:6">
      <c r="A71" s="19" t="s">
        <v>1726</v>
      </c>
      <c r="B71" s="23" t="s">
        <v>1850</v>
      </c>
      <c r="C71" s="21" t="s">
        <v>1851</v>
      </c>
      <c r="D71" s="21" t="s">
        <v>1677</v>
      </c>
      <c r="E71" s="20" t="s">
        <v>1852</v>
      </c>
      <c r="F71" s="22">
        <v>3.111</v>
      </c>
    </row>
    <row r="72" spans="1:6">
      <c r="A72" s="19" t="s">
        <v>1838</v>
      </c>
      <c r="B72" s="23" t="s">
        <v>1853</v>
      </c>
      <c r="C72" s="21" t="s">
        <v>1840</v>
      </c>
      <c r="D72" s="21" t="s">
        <v>1755</v>
      </c>
      <c r="E72" s="20" t="s">
        <v>1854</v>
      </c>
      <c r="F72" s="22">
        <v>50</v>
      </c>
    </row>
    <row r="73" spans="1:6">
      <c r="A73" s="19"/>
      <c r="B73" s="23" t="s">
        <v>1855</v>
      </c>
      <c r="C73" s="21" t="s">
        <v>1856</v>
      </c>
      <c r="D73" s="21" t="s">
        <v>1857</v>
      </c>
      <c r="E73" s="20" t="s">
        <v>1858</v>
      </c>
      <c r="F73" s="22">
        <v>24</v>
      </c>
    </row>
    <row r="74" spans="1:6">
      <c r="A74" s="19" t="s">
        <v>1859</v>
      </c>
      <c r="B74" s="23" t="s">
        <v>1860</v>
      </c>
      <c r="C74" s="21" t="s">
        <v>1861</v>
      </c>
      <c r="D74" s="21" t="s">
        <v>1677</v>
      </c>
      <c r="E74" s="20" t="s">
        <v>1862</v>
      </c>
      <c r="F74" s="22">
        <v>12</v>
      </c>
    </row>
    <row r="75" spans="1:6">
      <c r="A75" s="19" t="s">
        <v>1859</v>
      </c>
      <c r="B75" s="23" t="s">
        <v>1863</v>
      </c>
      <c r="C75" s="21" t="s">
        <v>1864</v>
      </c>
      <c r="D75" s="21" t="s">
        <v>1865</v>
      </c>
      <c r="E75" s="20" t="s">
        <v>1866</v>
      </c>
      <c r="F75" s="22">
        <v>20</v>
      </c>
    </row>
    <row r="76" spans="1:6">
      <c r="A76" s="19" t="s">
        <v>1859</v>
      </c>
      <c r="B76" s="23" t="s">
        <v>1867</v>
      </c>
      <c r="C76" s="21" t="s">
        <v>1836</v>
      </c>
      <c r="D76" s="21" t="s">
        <v>1755</v>
      </c>
      <c r="E76" s="20" t="s">
        <v>1868</v>
      </c>
      <c r="F76" s="22">
        <v>30</v>
      </c>
    </row>
    <row r="77" spans="1:6">
      <c r="A77" s="19" t="s">
        <v>1726</v>
      </c>
      <c r="B77" s="23" t="s">
        <v>1869</v>
      </c>
      <c r="C77" s="21" t="s">
        <v>1870</v>
      </c>
      <c r="D77" s="21" t="s">
        <v>1677</v>
      </c>
      <c r="E77" s="20" t="s">
        <v>1871</v>
      </c>
      <c r="F77" s="22">
        <v>35</v>
      </c>
    </row>
    <row r="78" spans="1:6">
      <c r="A78" s="19" t="s">
        <v>1838</v>
      </c>
      <c r="B78" s="23" t="s">
        <v>1872</v>
      </c>
      <c r="C78" s="21" t="s">
        <v>1848</v>
      </c>
      <c r="D78" s="21" t="s">
        <v>1677</v>
      </c>
      <c r="E78" s="20" t="s">
        <v>1873</v>
      </c>
      <c r="F78" s="22">
        <v>24.7</v>
      </c>
    </row>
    <row r="79" spans="1:6">
      <c r="A79" s="19" t="s">
        <v>1726</v>
      </c>
      <c r="B79" s="23" t="s">
        <v>1874</v>
      </c>
      <c r="C79" s="21" t="s">
        <v>1875</v>
      </c>
      <c r="D79" s="21" t="s">
        <v>1755</v>
      </c>
      <c r="E79" s="20" t="s">
        <v>1876</v>
      </c>
      <c r="F79" s="22">
        <v>55</v>
      </c>
    </row>
    <row r="80" spans="1:6">
      <c r="A80" s="19" t="s">
        <v>1818</v>
      </c>
      <c r="B80" s="23" t="s">
        <v>1877</v>
      </c>
      <c r="C80" s="21" t="s">
        <v>1836</v>
      </c>
      <c r="D80" s="21" t="s">
        <v>1677</v>
      </c>
      <c r="E80" s="20" t="s">
        <v>1878</v>
      </c>
      <c r="F80" s="22">
        <v>20.22</v>
      </c>
    </row>
    <row r="81" spans="1:6">
      <c r="A81" s="19" t="s">
        <v>1879</v>
      </c>
      <c r="B81" s="23" t="s">
        <v>1880</v>
      </c>
      <c r="C81" s="21" t="s">
        <v>1881</v>
      </c>
      <c r="D81" s="21" t="s">
        <v>1882</v>
      </c>
      <c r="E81" s="20" t="s">
        <v>1883</v>
      </c>
      <c r="F81" s="22">
        <v>1.73</v>
      </c>
    </row>
    <row r="82" spans="1:6">
      <c r="A82" s="19" t="s">
        <v>1842</v>
      </c>
      <c r="B82" s="23" t="s">
        <v>1884</v>
      </c>
      <c r="C82" s="21" t="s">
        <v>1885</v>
      </c>
      <c r="D82" s="21" t="s">
        <v>1677</v>
      </c>
      <c r="E82" s="20" t="s">
        <v>1886</v>
      </c>
      <c r="F82" s="22">
        <v>15</v>
      </c>
    </row>
    <row r="83" spans="1:6">
      <c r="A83" s="19" t="s">
        <v>1726</v>
      </c>
      <c r="B83" s="23" t="s">
        <v>1887</v>
      </c>
      <c r="C83" s="21" t="s">
        <v>1888</v>
      </c>
      <c r="D83" s="21" t="s">
        <v>1755</v>
      </c>
      <c r="E83" s="20" t="s">
        <v>1889</v>
      </c>
      <c r="F83" s="22">
        <v>6</v>
      </c>
    </row>
    <row r="84" spans="1:6">
      <c r="A84" s="19" t="s">
        <v>1726</v>
      </c>
      <c r="B84" s="23" t="s">
        <v>1890</v>
      </c>
      <c r="C84" s="21" t="s">
        <v>1891</v>
      </c>
      <c r="D84" s="21" t="s">
        <v>1747</v>
      </c>
      <c r="E84" s="20" t="s">
        <v>1892</v>
      </c>
      <c r="F84" s="22">
        <v>8</v>
      </c>
    </row>
    <row r="85" spans="1:6">
      <c r="A85" s="19" t="s">
        <v>1814</v>
      </c>
      <c r="B85" s="23" t="s">
        <v>1890</v>
      </c>
      <c r="C85" s="21" t="s">
        <v>1893</v>
      </c>
      <c r="D85" s="21" t="s">
        <v>1747</v>
      </c>
      <c r="E85" s="20" t="s">
        <v>1894</v>
      </c>
      <c r="F85" s="22">
        <v>3</v>
      </c>
    </row>
    <row r="86" spans="1:6">
      <c r="A86" s="19" t="s">
        <v>1838</v>
      </c>
      <c r="B86" s="23" t="s">
        <v>1895</v>
      </c>
      <c r="C86" s="21" t="s">
        <v>1848</v>
      </c>
      <c r="D86" s="21" t="s">
        <v>1677</v>
      </c>
      <c r="E86" s="20" t="s">
        <v>1849</v>
      </c>
      <c r="F86" s="22">
        <v>10.5</v>
      </c>
    </row>
    <row r="87" ht="22.5" spans="1:6">
      <c r="A87" s="19" t="s">
        <v>1896</v>
      </c>
      <c r="B87" s="23" t="s">
        <v>1897</v>
      </c>
      <c r="C87" s="21" t="s">
        <v>1898</v>
      </c>
      <c r="D87" s="21" t="s">
        <v>1899</v>
      </c>
      <c r="E87" s="20" t="s">
        <v>1900</v>
      </c>
      <c r="F87" s="22">
        <v>8.1</v>
      </c>
    </row>
    <row r="88" spans="1:6">
      <c r="A88" s="19" t="s">
        <v>1901</v>
      </c>
      <c r="B88" s="23" t="s">
        <v>1902</v>
      </c>
      <c r="C88" s="21" t="s">
        <v>1903</v>
      </c>
      <c r="D88" s="21" t="s">
        <v>1651</v>
      </c>
      <c r="E88" s="20" t="s">
        <v>1904</v>
      </c>
      <c r="F88" s="22">
        <v>103</v>
      </c>
    </row>
    <row r="89" spans="1:6">
      <c r="A89" s="19" t="s">
        <v>1901</v>
      </c>
      <c r="B89" s="23" t="s">
        <v>1905</v>
      </c>
      <c r="C89" s="21" t="s">
        <v>1906</v>
      </c>
      <c r="D89" s="21" t="s">
        <v>1651</v>
      </c>
      <c r="E89" s="20" t="s">
        <v>1907</v>
      </c>
      <c r="F89" s="22">
        <v>36</v>
      </c>
    </row>
    <row r="90" spans="1:6">
      <c r="A90" s="19" t="s">
        <v>1901</v>
      </c>
      <c r="B90" s="23" t="s">
        <v>1908</v>
      </c>
      <c r="C90" s="21" t="s">
        <v>1909</v>
      </c>
      <c r="D90" s="21" t="s">
        <v>1656</v>
      </c>
      <c r="E90" s="20" t="s">
        <v>1910</v>
      </c>
      <c r="F90" s="22">
        <v>138</v>
      </c>
    </row>
    <row r="91" spans="1:6">
      <c r="A91" s="19" t="s">
        <v>1901</v>
      </c>
      <c r="B91" s="23" t="s">
        <v>1911</v>
      </c>
      <c r="C91" s="21" t="s">
        <v>1912</v>
      </c>
      <c r="D91" s="21" t="s">
        <v>1651</v>
      </c>
      <c r="E91" s="20" t="s">
        <v>1913</v>
      </c>
      <c r="F91" s="22">
        <v>20</v>
      </c>
    </row>
    <row r="92" spans="1:6">
      <c r="A92" s="19" t="s">
        <v>1901</v>
      </c>
      <c r="B92" s="23" t="s">
        <v>1914</v>
      </c>
      <c r="C92" s="21" t="s">
        <v>1915</v>
      </c>
      <c r="D92" s="21" t="s">
        <v>1651</v>
      </c>
      <c r="E92" s="20" t="s">
        <v>1913</v>
      </c>
      <c r="F92" s="22">
        <v>10</v>
      </c>
    </row>
    <row r="93" spans="1:6">
      <c r="A93" s="19" t="s">
        <v>1901</v>
      </c>
      <c r="B93" s="23" t="s">
        <v>1916</v>
      </c>
      <c r="C93" s="21" t="s">
        <v>1912</v>
      </c>
      <c r="D93" s="21" t="s">
        <v>1651</v>
      </c>
      <c r="E93" s="20" t="s">
        <v>1917</v>
      </c>
      <c r="F93" s="22">
        <v>34</v>
      </c>
    </row>
    <row r="94" spans="1:6">
      <c r="A94" s="19" t="s">
        <v>1918</v>
      </c>
      <c r="B94" s="23" t="s">
        <v>1919</v>
      </c>
      <c r="C94" s="21" t="s">
        <v>1920</v>
      </c>
      <c r="D94" s="21" t="s">
        <v>1774</v>
      </c>
      <c r="E94" s="20" t="s">
        <v>1921</v>
      </c>
      <c r="F94" s="22">
        <v>23.17</v>
      </c>
    </row>
    <row r="95" spans="1:6">
      <c r="A95" s="19" t="s">
        <v>1918</v>
      </c>
      <c r="B95" s="23" t="s">
        <v>1922</v>
      </c>
      <c r="C95" s="21" t="s">
        <v>1923</v>
      </c>
      <c r="D95" s="21" t="s">
        <v>1774</v>
      </c>
      <c r="E95" s="20" t="s">
        <v>1924</v>
      </c>
      <c r="F95" s="22">
        <v>10</v>
      </c>
    </row>
    <row r="96" spans="1:6">
      <c r="A96" s="19" t="s">
        <v>1925</v>
      </c>
      <c r="B96" s="23" t="s">
        <v>1926</v>
      </c>
      <c r="C96" s="21" t="s">
        <v>1927</v>
      </c>
      <c r="D96" s="21" t="s">
        <v>1677</v>
      </c>
      <c r="E96" s="20" t="s">
        <v>1928</v>
      </c>
      <c r="F96" s="22">
        <v>12</v>
      </c>
    </row>
    <row r="97" spans="1:6">
      <c r="A97" s="19" t="s">
        <v>1929</v>
      </c>
      <c r="B97" s="23" t="s">
        <v>1930</v>
      </c>
      <c r="C97" s="21" t="s">
        <v>1931</v>
      </c>
      <c r="D97" s="21" t="s">
        <v>1651</v>
      </c>
      <c r="E97" s="20" t="s">
        <v>1932</v>
      </c>
      <c r="F97" s="22">
        <v>20</v>
      </c>
    </row>
    <row r="98" spans="1:6">
      <c r="A98" s="19" t="s">
        <v>1933</v>
      </c>
      <c r="B98" s="23" t="s">
        <v>1934</v>
      </c>
      <c r="C98" s="21" t="s">
        <v>1935</v>
      </c>
      <c r="D98" s="21" t="s">
        <v>1677</v>
      </c>
      <c r="E98" s="20" t="s">
        <v>1936</v>
      </c>
      <c r="F98" s="22">
        <v>4</v>
      </c>
    </row>
    <row r="99" ht="22.5" spans="1:6">
      <c r="A99" s="19" t="s">
        <v>1929</v>
      </c>
      <c r="B99" s="23" t="s">
        <v>1937</v>
      </c>
      <c r="C99" s="21" t="s">
        <v>1938</v>
      </c>
      <c r="D99" s="21" t="s">
        <v>1677</v>
      </c>
      <c r="E99" s="20" t="s">
        <v>1939</v>
      </c>
      <c r="F99" s="22">
        <v>31</v>
      </c>
    </row>
    <row r="100" spans="1:6">
      <c r="A100" s="19" t="s">
        <v>1940</v>
      </c>
      <c r="B100" s="23" t="s">
        <v>1941</v>
      </c>
      <c r="C100" s="21" t="s">
        <v>1942</v>
      </c>
      <c r="D100" s="21" t="s">
        <v>1651</v>
      </c>
      <c r="E100" s="20" t="s">
        <v>1943</v>
      </c>
      <c r="F100" s="22">
        <v>129</v>
      </c>
    </row>
    <row r="101" ht="22.5" spans="1:6">
      <c r="A101" s="19" t="s">
        <v>1901</v>
      </c>
      <c r="B101" s="23" t="s">
        <v>1944</v>
      </c>
      <c r="C101" s="21" t="s">
        <v>1945</v>
      </c>
      <c r="D101" s="21" t="s">
        <v>1899</v>
      </c>
      <c r="E101" s="20" t="s">
        <v>1946</v>
      </c>
      <c r="F101" s="22">
        <v>15</v>
      </c>
    </row>
    <row r="102" spans="1:6">
      <c r="A102" s="19" t="s">
        <v>1918</v>
      </c>
      <c r="B102" s="23" t="s">
        <v>1947</v>
      </c>
      <c r="C102" s="21" t="s">
        <v>1948</v>
      </c>
      <c r="D102" s="21" t="s">
        <v>1677</v>
      </c>
      <c r="E102" s="20" t="s">
        <v>1949</v>
      </c>
      <c r="F102" s="22">
        <v>200</v>
      </c>
    </row>
    <row r="103" spans="1:6">
      <c r="A103" s="19" t="s">
        <v>1901</v>
      </c>
      <c r="B103" s="23" t="s">
        <v>1950</v>
      </c>
      <c r="C103" s="21" t="s">
        <v>1912</v>
      </c>
      <c r="D103" s="21" t="s">
        <v>1651</v>
      </c>
      <c r="E103" s="20" t="s">
        <v>1913</v>
      </c>
      <c r="F103" s="22">
        <v>15</v>
      </c>
    </row>
    <row r="104" spans="1:6">
      <c r="A104" s="19" t="s">
        <v>1929</v>
      </c>
      <c r="B104" s="23" t="s">
        <v>1951</v>
      </c>
      <c r="C104" s="21" t="s">
        <v>1952</v>
      </c>
      <c r="D104" s="21" t="s">
        <v>1677</v>
      </c>
      <c r="E104" s="20" t="s">
        <v>1953</v>
      </c>
      <c r="F104" s="22">
        <v>20</v>
      </c>
    </row>
    <row r="105" spans="1:6">
      <c r="A105" s="19" t="s">
        <v>1901</v>
      </c>
      <c r="B105" s="23" t="s">
        <v>1954</v>
      </c>
      <c r="C105" s="21" t="s">
        <v>1903</v>
      </c>
      <c r="D105" s="21" t="s">
        <v>1651</v>
      </c>
      <c r="E105" s="20" t="s">
        <v>1904</v>
      </c>
      <c r="F105" s="22">
        <v>11</v>
      </c>
    </row>
    <row r="106" ht="22.5" spans="1:6">
      <c r="A106" s="19" t="s">
        <v>1918</v>
      </c>
      <c r="B106" s="23" t="s">
        <v>1955</v>
      </c>
      <c r="C106" s="21" t="s">
        <v>1956</v>
      </c>
      <c r="D106" s="21" t="s">
        <v>1957</v>
      </c>
      <c r="E106" s="20" t="s">
        <v>1958</v>
      </c>
      <c r="F106" s="22">
        <v>30</v>
      </c>
    </row>
    <row r="107" spans="1:6">
      <c r="A107" s="19" t="s">
        <v>1901</v>
      </c>
      <c r="B107" s="23" t="s">
        <v>1959</v>
      </c>
      <c r="C107" s="21" t="s">
        <v>1912</v>
      </c>
      <c r="D107" s="21" t="s">
        <v>1651</v>
      </c>
      <c r="E107" s="20" t="s">
        <v>1960</v>
      </c>
      <c r="F107" s="22">
        <v>20</v>
      </c>
    </row>
    <row r="108" spans="1:6">
      <c r="A108" s="19" t="s">
        <v>1901</v>
      </c>
      <c r="B108" s="23" t="s">
        <v>1961</v>
      </c>
      <c r="C108" s="21" t="s">
        <v>1912</v>
      </c>
      <c r="D108" s="21" t="s">
        <v>1651</v>
      </c>
      <c r="E108" s="20" t="s">
        <v>1962</v>
      </c>
      <c r="F108" s="22">
        <v>14</v>
      </c>
    </row>
    <row r="109" spans="1:6">
      <c r="A109" s="19" t="s">
        <v>1929</v>
      </c>
      <c r="B109" s="23" t="s">
        <v>1963</v>
      </c>
      <c r="C109" s="21" t="s">
        <v>1964</v>
      </c>
      <c r="D109" s="21" t="s">
        <v>1774</v>
      </c>
      <c r="E109" s="20" t="s">
        <v>1965</v>
      </c>
      <c r="F109" s="22">
        <v>15</v>
      </c>
    </row>
    <row r="110" spans="1:6">
      <c r="A110" s="19" t="s">
        <v>1918</v>
      </c>
      <c r="B110" s="23" t="s">
        <v>1966</v>
      </c>
      <c r="C110" s="21" t="s">
        <v>1967</v>
      </c>
      <c r="D110" s="21" t="s">
        <v>1677</v>
      </c>
      <c r="E110" s="20" t="s">
        <v>1968</v>
      </c>
      <c r="F110" s="22">
        <v>10</v>
      </c>
    </row>
    <row r="111" spans="1:6">
      <c r="A111" s="19" t="s">
        <v>1929</v>
      </c>
      <c r="B111" s="23" t="s">
        <v>1969</v>
      </c>
      <c r="C111" s="21" t="s">
        <v>1931</v>
      </c>
      <c r="D111" s="21" t="s">
        <v>1651</v>
      </c>
      <c r="E111" s="20" t="s">
        <v>1932</v>
      </c>
      <c r="F111" s="22">
        <v>5</v>
      </c>
    </row>
    <row r="112" spans="1:6">
      <c r="A112" s="19" t="s">
        <v>1918</v>
      </c>
      <c r="B112" s="23" t="s">
        <v>1970</v>
      </c>
      <c r="C112" s="21" t="s">
        <v>1920</v>
      </c>
      <c r="D112" s="21" t="s">
        <v>1774</v>
      </c>
      <c r="E112" s="20" t="s">
        <v>1921</v>
      </c>
      <c r="F112" s="22">
        <v>118.26</v>
      </c>
    </row>
    <row r="113" ht="22.5" spans="1:6">
      <c r="A113" s="19" t="s">
        <v>1901</v>
      </c>
      <c r="B113" s="23" t="s">
        <v>1971</v>
      </c>
      <c r="C113" s="21" t="s">
        <v>1972</v>
      </c>
      <c r="D113" s="21" t="s">
        <v>1899</v>
      </c>
      <c r="E113" s="20" t="s">
        <v>1946</v>
      </c>
      <c r="F113" s="22">
        <v>13</v>
      </c>
    </row>
    <row r="114" ht="22.5" spans="1:6">
      <c r="A114" s="19" t="s">
        <v>1973</v>
      </c>
      <c r="B114" s="23" t="s">
        <v>1971</v>
      </c>
      <c r="C114" s="21" t="s">
        <v>1974</v>
      </c>
      <c r="D114" s="21" t="s">
        <v>1899</v>
      </c>
      <c r="E114" s="20" t="s">
        <v>1946</v>
      </c>
      <c r="F114" s="22">
        <v>8</v>
      </c>
    </row>
    <row r="115" ht="22.5" spans="1:6">
      <c r="A115" s="19" t="s">
        <v>1822</v>
      </c>
      <c r="B115" s="23" t="s">
        <v>1971</v>
      </c>
      <c r="C115" s="21" t="s">
        <v>1824</v>
      </c>
      <c r="D115" s="21" t="s">
        <v>1899</v>
      </c>
      <c r="E115" s="20" t="s">
        <v>1946</v>
      </c>
      <c r="F115" s="22">
        <v>5</v>
      </c>
    </row>
    <row r="116" spans="1:6">
      <c r="A116" s="19" t="s">
        <v>1975</v>
      </c>
      <c r="B116" s="23" t="s">
        <v>1976</v>
      </c>
      <c r="C116" s="21" t="s">
        <v>1977</v>
      </c>
      <c r="D116" s="21" t="s">
        <v>1755</v>
      </c>
      <c r="E116" s="20" t="s">
        <v>1978</v>
      </c>
      <c r="F116" s="22">
        <v>1700</v>
      </c>
    </row>
    <row r="117" spans="1:6">
      <c r="A117" s="19" t="s">
        <v>1979</v>
      </c>
      <c r="B117" s="23" t="s">
        <v>1980</v>
      </c>
      <c r="C117" s="21" t="s">
        <v>1981</v>
      </c>
      <c r="D117" s="21" t="s">
        <v>1677</v>
      </c>
      <c r="E117" s="20" t="s">
        <v>1982</v>
      </c>
      <c r="F117" s="22">
        <v>69</v>
      </c>
    </row>
    <row r="118" spans="1:6">
      <c r="A118" s="19" t="s">
        <v>1979</v>
      </c>
      <c r="B118" s="23" t="s">
        <v>1983</v>
      </c>
      <c r="C118" s="21" t="s">
        <v>1984</v>
      </c>
      <c r="D118" s="21" t="s">
        <v>1755</v>
      </c>
      <c r="E118" s="20" t="s">
        <v>1985</v>
      </c>
      <c r="F118" s="22">
        <v>253</v>
      </c>
    </row>
    <row r="119" spans="1:6">
      <c r="A119" s="19" t="s">
        <v>1986</v>
      </c>
      <c r="B119" s="23" t="s">
        <v>1987</v>
      </c>
      <c r="C119" s="21" t="s">
        <v>1988</v>
      </c>
      <c r="D119" s="21" t="s">
        <v>1755</v>
      </c>
      <c r="E119" s="20" t="s">
        <v>1989</v>
      </c>
      <c r="F119" s="22">
        <v>100</v>
      </c>
    </row>
    <row r="120" ht="22.5" spans="1:6">
      <c r="A120" s="19" t="s">
        <v>1990</v>
      </c>
      <c r="B120" s="23" t="s">
        <v>1991</v>
      </c>
      <c r="C120" s="21" t="s">
        <v>1992</v>
      </c>
      <c r="D120" s="21" t="s">
        <v>1993</v>
      </c>
      <c r="E120" s="20" t="s">
        <v>1994</v>
      </c>
      <c r="F120" s="22">
        <v>50</v>
      </c>
    </row>
    <row r="121" ht="22.5" spans="1:6">
      <c r="A121" s="19" t="s">
        <v>1995</v>
      </c>
      <c r="B121" s="23" t="s">
        <v>1996</v>
      </c>
      <c r="C121" s="21" t="s">
        <v>1997</v>
      </c>
      <c r="D121" s="21" t="s">
        <v>1825</v>
      </c>
      <c r="E121" s="20" t="s">
        <v>1998</v>
      </c>
      <c r="F121" s="22">
        <v>480</v>
      </c>
    </row>
    <row r="122" spans="1:6">
      <c r="A122" s="19" t="s">
        <v>1990</v>
      </c>
      <c r="B122" s="23" t="s">
        <v>1999</v>
      </c>
      <c r="C122" s="21" t="s">
        <v>2000</v>
      </c>
      <c r="D122" s="21" t="s">
        <v>1677</v>
      </c>
      <c r="E122" s="20" t="s">
        <v>2001</v>
      </c>
      <c r="F122" s="22">
        <v>35</v>
      </c>
    </row>
    <row r="123" spans="1:6">
      <c r="A123" s="19" t="s">
        <v>1990</v>
      </c>
      <c r="B123" s="23" t="s">
        <v>1999</v>
      </c>
      <c r="C123" s="21" t="s">
        <v>2002</v>
      </c>
      <c r="D123" s="21" t="s">
        <v>1651</v>
      </c>
      <c r="E123" s="20" t="s">
        <v>2001</v>
      </c>
      <c r="F123" s="22">
        <v>30</v>
      </c>
    </row>
    <row r="124" spans="1:6">
      <c r="A124" s="19" t="s">
        <v>1990</v>
      </c>
      <c r="B124" s="23" t="s">
        <v>1999</v>
      </c>
      <c r="C124" s="21" t="s">
        <v>2003</v>
      </c>
      <c r="D124" s="21" t="s">
        <v>1677</v>
      </c>
      <c r="E124" s="20" t="s">
        <v>2001</v>
      </c>
      <c r="F124" s="22">
        <v>283.79</v>
      </c>
    </row>
    <row r="125" spans="1:6">
      <c r="A125" s="19" t="s">
        <v>1995</v>
      </c>
      <c r="B125" s="23" t="s">
        <v>2004</v>
      </c>
      <c r="C125" s="21" t="s">
        <v>1997</v>
      </c>
      <c r="D125" s="21" t="s">
        <v>1755</v>
      </c>
      <c r="E125" s="20" t="s">
        <v>2005</v>
      </c>
      <c r="F125" s="22">
        <v>452</v>
      </c>
    </row>
    <row r="126" ht="22.5" spans="1:6">
      <c r="A126" s="19" t="s">
        <v>1986</v>
      </c>
      <c r="B126" s="23" t="s">
        <v>2006</v>
      </c>
      <c r="C126" s="21" t="s">
        <v>2007</v>
      </c>
      <c r="D126" s="21" t="s">
        <v>1825</v>
      </c>
      <c r="E126" s="20" t="s">
        <v>2008</v>
      </c>
      <c r="F126" s="22">
        <v>70</v>
      </c>
    </row>
    <row r="127" spans="1:6">
      <c r="A127" s="19" t="s">
        <v>1697</v>
      </c>
      <c r="B127" s="23" t="s">
        <v>2009</v>
      </c>
      <c r="C127" s="21" t="s">
        <v>2010</v>
      </c>
      <c r="D127" s="21" t="s">
        <v>1692</v>
      </c>
      <c r="E127" s="20" t="s">
        <v>2011</v>
      </c>
      <c r="F127" s="22">
        <v>6.16</v>
      </c>
    </row>
    <row r="128" spans="1:6">
      <c r="A128" s="19" t="s">
        <v>1986</v>
      </c>
      <c r="B128" s="23" t="s">
        <v>2012</v>
      </c>
      <c r="C128" s="21" t="s">
        <v>1977</v>
      </c>
      <c r="D128" s="21" t="s">
        <v>1677</v>
      </c>
      <c r="E128" s="20" t="s">
        <v>2013</v>
      </c>
      <c r="F128" s="22">
        <v>118</v>
      </c>
    </row>
    <row r="129" ht="22.5" spans="1:6">
      <c r="A129" s="19" t="s">
        <v>1726</v>
      </c>
      <c r="B129" s="23" t="s">
        <v>2014</v>
      </c>
      <c r="C129" s="21" t="s">
        <v>2007</v>
      </c>
      <c r="D129" s="21" t="s">
        <v>1825</v>
      </c>
      <c r="E129" s="20" t="s">
        <v>2008</v>
      </c>
      <c r="F129" s="22">
        <v>20</v>
      </c>
    </row>
    <row r="130" spans="1:6">
      <c r="A130" s="19" t="s">
        <v>1990</v>
      </c>
      <c r="B130" s="23" t="s">
        <v>2015</v>
      </c>
      <c r="C130" s="21" t="s">
        <v>2016</v>
      </c>
      <c r="D130" s="21" t="s">
        <v>1677</v>
      </c>
      <c r="E130" s="20" t="s">
        <v>2017</v>
      </c>
      <c r="F130" s="22">
        <v>75</v>
      </c>
    </row>
    <row r="131" ht="22.5" spans="1:6">
      <c r="A131" s="19" t="s">
        <v>1726</v>
      </c>
      <c r="B131" s="23" t="s">
        <v>2018</v>
      </c>
      <c r="C131" s="21" t="s">
        <v>1870</v>
      </c>
      <c r="D131" s="21" t="s">
        <v>2019</v>
      </c>
      <c r="E131" s="20" t="s">
        <v>2020</v>
      </c>
      <c r="F131" s="22">
        <v>86</v>
      </c>
    </row>
    <row r="132" spans="1:6">
      <c r="A132" s="19" t="s">
        <v>2021</v>
      </c>
      <c r="B132" s="23" t="s">
        <v>2022</v>
      </c>
      <c r="C132" s="21" t="s">
        <v>2023</v>
      </c>
      <c r="D132" s="21" t="s">
        <v>1664</v>
      </c>
      <c r="E132" s="20" t="s">
        <v>2024</v>
      </c>
      <c r="F132" s="22">
        <v>60</v>
      </c>
    </row>
    <row r="133" spans="1:6">
      <c r="A133" s="19" t="s">
        <v>2021</v>
      </c>
      <c r="B133" s="23" t="s">
        <v>2025</v>
      </c>
      <c r="C133" s="21" t="s">
        <v>2026</v>
      </c>
      <c r="D133" s="21" t="s">
        <v>1692</v>
      </c>
      <c r="E133" s="20" t="s">
        <v>2027</v>
      </c>
      <c r="F133" s="22">
        <v>15</v>
      </c>
    </row>
    <row r="134" spans="1:6">
      <c r="A134" s="19" t="s">
        <v>1918</v>
      </c>
      <c r="B134" s="23" t="s">
        <v>2028</v>
      </c>
      <c r="C134" s="21" t="s">
        <v>2029</v>
      </c>
      <c r="D134" s="21" t="s">
        <v>1774</v>
      </c>
      <c r="E134" s="20" t="s">
        <v>2030</v>
      </c>
      <c r="F134" s="22">
        <v>50</v>
      </c>
    </row>
    <row r="135" spans="1:6">
      <c r="A135" s="19" t="s">
        <v>1918</v>
      </c>
      <c r="B135" s="23" t="s">
        <v>2031</v>
      </c>
      <c r="C135" s="21" t="s">
        <v>2032</v>
      </c>
      <c r="D135" s="21" t="s">
        <v>1774</v>
      </c>
      <c r="E135" s="20" t="s">
        <v>2033</v>
      </c>
      <c r="F135" s="22">
        <v>35</v>
      </c>
    </row>
    <row r="136" ht="22.5" spans="1:6">
      <c r="A136" s="19" t="s">
        <v>1918</v>
      </c>
      <c r="B136" s="23" t="s">
        <v>2034</v>
      </c>
      <c r="C136" s="21" t="s">
        <v>2035</v>
      </c>
      <c r="D136" s="21" t="s">
        <v>1774</v>
      </c>
      <c r="E136" s="20" t="s">
        <v>2036</v>
      </c>
      <c r="F136" s="22">
        <v>110</v>
      </c>
    </row>
    <row r="137" spans="1:6">
      <c r="A137" s="19" t="s">
        <v>1918</v>
      </c>
      <c r="B137" s="23" t="s">
        <v>2037</v>
      </c>
      <c r="C137" s="21" t="s">
        <v>1923</v>
      </c>
      <c r="D137" s="21" t="s">
        <v>1774</v>
      </c>
      <c r="E137" s="20" t="s">
        <v>2038</v>
      </c>
      <c r="F137" s="22">
        <v>27.58</v>
      </c>
    </row>
    <row r="138" spans="1:6">
      <c r="A138" s="19" t="s">
        <v>1726</v>
      </c>
      <c r="B138" s="23" t="s">
        <v>2039</v>
      </c>
      <c r="C138" s="21">
        <v>2010699</v>
      </c>
      <c r="D138" s="21">
        <v>50299</v>
      </c>
      <c r="E138" s="20" t="s">
        <v>2040</v>
      </c>
      <c r="F138" s="22">
        <v>10</v>
      </c>
    </row>
    <row r="139" ht="22.5" spans="1:6">
      <c r="A139" s="19" t="s">
        <v>1726</v>
      </c>
      <c r="B139" s="23" t="s">
        <v>2041</v>
      </c>
      <c r="C139" s="21" t="s">
        <v>2042</v>
      </c>
      <c r="D139" s="21" t="s">
        <v>1774</v>
      </c>
      <c r="E139" s="20" t="s">
        <v>2043</v>
      </c>
      <c r="F139" s="22">
        <v>907</v>
      </c>
    </row>
    <row r="140" ht="22.5" spans="1:6">
      <c r="A140" s="19" t="s">
        <v>1726</v>
      </c>
      <c r="B140" s="23" t="s">
        <v>2044</v>
      </c>
      <c r="C140" s="21" t="s">
        <v>2045</v>
      </c>
      <c r="D140" s="21" t="s">
        <v>1774</v>
      </c>
      <c r="E140" s="20" t="s">
        <v>2043</v>
      </c>
      <c r="F140" s="22">
        <v>45</v>
      </c>
    </row>
    <row r="141" spans="1:6">
      <c r="A141" s="19" t="s">
        <v>1726</v>
      </c>
      <c r="B141" s="23" t="s">
        <v>2046</v>
      </c>
      <c r="C141" s="21" t="s">
        <v>2047</v>
      </c>
      <c r="D141" s="21" t="s">
        <v>1774</v>
      </c>
      <c r="E141" s="20" t="s">
        <v>2048</v>
      </c>
      <c r="F141" s="22">
        <v>168</v>
      </c>
    </row>
    <row r="142" ht="28" customHeight="1" spans="1:6">
      <c r="A142" s="19" t="s">
        <v>1726</v>
      </c>
      <c r="B142" s="23" t="s">
        <v>2049</v>
      </c>
      <c r="C142" s="21" t="s">
        <v>2050</v>
      </c>
      <c r="D142" s="21" t="s">
        <v>2051</v>
      </c>
      <c r="E142" s="20" t="s">
        <v>2052</v>
      </c>
      <c r="F142" s="22">
        <v>-5.98</v>
      </c>
    </row>
    <row r="143" spans="1:6">
      <c r="A143" s="19" t="s">
        <v>1726</v>
      </c>
      <c r="B143" s="23" t="s">
        <v>2053</v>
      </c>
      <c r="C143" s="21" t="s">
        <v>2032</v>
      </c>
      <c r="D143" s="21" t="s">
        <v>1774</v>
      </c>
      <c r="E143" s="20" t="s">
        <v>2054</v>
      </c>
      <c r="F143" s="22">
        <v>140</v>
      </c>
    </row>
    <row r="144" spans="1:6">
      <c r="A144" s="19" t="s">
        <v>1726</v>
      </c>
      <c r="B144" s="23" t="s">
        <v>2055</v>
      </c>
      <c r="C144" s="21" t="s">
        <v>2056</v>
      </c>
      <c r="D144" s="21" t="s">
        <v>1774</v>
      </c>
      <c r="E144" s="20" t="s">
        <v>2043</v>
      </c>
      <c r="F144" s="22">
        <v>7</v>
      </c>
    </row>
    <row r="145" spans="1:6">
      <c r="A145" s="19" t="s">
        <v>1726</v>
      </c>
      <c r="B145" s="23" t="s">
        <v>2057</v>
      </c>
      <c r="C145" s="21" t="s">
        <v>2058</v>
      </c>
      <c r="D145" s="21" t="s">
        <v>1774</v>
      </c>
      <c r="E145" s="20" t="s">
        <v>2059</v>
      </c>
      <c r="F145" s="22">
        <v>-20</v>
      </c>
    </row>
    <row r="146" spans="1:6">
      <c r="A146" s="19" t="s">
        <v>1726</v>
      </c>
      <c r="B146" s="23" t="s">
        <v>2060</v>
      </c>
      <c r="C146" s="21" t="s">
        <v>2047</v>
      </c>
      <c r="D146" s="21" t="s">
        <v>1774</v>
      </c>
      <c r="E146" s="20" t="s">
        <v>2052</v>
      </c>
      <c r="F146" s="22">
        <v>98.15</v>
      </c>
    </row>
    <row r="147" spans="1:6">
      <c r="A147" s="19" t="s">
        <v>1726</v>
      </c>
      <c r="B147" s="23" t="s">
        <v>2061</v>
      </c>
      <c r="C147" s="21" t="s">
        <v>2062</v>
      </c>
      <c r="D147" s="21" t="s">
        <v>1774</v>
      </c>
      <c r="E147" s="20" t="s">
        <v>2043</v>
      </c>
      <c r="F147" s="22">
        <v>-400</v>
      </c>
    </row>
    <row r="148" spans="1:6">
      <c r="A148" s="19" t="s">
        <v>2063</v>
      </c>
      <c r="B148" s="23" t="s">
        <v>2064</v>
      </c>
      <c r="C148" s="21" t="s">
        <v>1977</v>
      </c>
      <c r="D148" s="21" t="s">
        <v>1755</v>
      </c>
      <c r="E148" s="20" t="s">
        <v>2065</v>
      </c>
      <c r="F148" s="22">
        <v>960</v>
      </c>
    </row>
    <row r="149" spans="1:6">
      <c r="A149" s="19" t="s">
        <v>2066</v>
      </c>
      <c r="B149" s="23" t="s">
        <v>2067</v>
      </c>
      <c r="C149" s="21" t="s">
        <v>2068</v>
      </c>
      <c r="D149" s="21" t="s">
        <v>1755</v>
      </c>
      <c r="E149" s="20" t="s">
        <v>2069</v>
      </c>
      <c r="F149" s="22">
        <v>45</v>
      </c>
    </row>
    <row r="150" spans="1:6">
      <c r="A150" s="19" t="s">
        <v>2070</v>
      </c>
      <c r="B150" s="23" t="s">
        <v>2071</v>
      </c>
      <c r="C150" s="21" t="s">
        <v>2072</v>
      </c>
      <c r="D150" s="21" t="s">
        <v>1755</v>
      </c>
      <c r="E150" s="20" t="s">
        <v>2073</v>
      </c>
      <c r="F150" s="22">
        <v>493</v>
      </c>
    </row>
    <row r="151" spans="1:6">
      <c r="A151" s="19" t="s">
        <v>1810</v>
      </c>
      <c r="B151" s="23" t="s">
        <v>2074</v>
      </c>
      <c r="C151" s="21" t="s">
        <v>2075</v>
      </c>
      <c r="D151" s="21" t="s">
        <v>1755</v>
      </c>
      <c r="E151" s="20" t="s">
        <v>2076</v>
      </c>
      <c r="F151" s="22">
        <v>100</v>
      </c>
    </row>
    <row r="152" ht="22.5" spans="1:6">
      <c r="A152" s="19" t="s">
        <v>2077</v>
      </c>
      <c r="B152" s="23" t="s">
        <v>2078</v>
      </c>
      <c r="C152" s="21" t="s">
        <v>2079</v>
      </c>
      <c r="D152" s="21" t="s">
        <v>2080</v>
      </c>
      <c r="E152" s="20" t="s">
        <v>2081</v>
      </c>
      <c r="F152" s="22">
        <v>750</v>
      </c>
    </row>
    <row r="153" spans="1:6">
      <c r="A153" s="19" t="s">
        <v>2082</v>
      </c>
      <c r="B153" s="23" t="s">
        <v>2083</v>
      </c>
      <c r="C153" s="21" t="s">
        <v>2084</v>
      </c>
      <c r="D153" s="21" t="s">
        <v>2080</v>
      </c>
      <c r="E153" s="20" t="s">
        <v>2085</v>
      </c>
      <c r="F153" s="22">
        <v>2000</v>
      </c>
    </row>
    <row r="154" spans="1:6">
      <c r="A154" s="19" t="s">
        <v>1990</v>
      </c>
      <c r="B154" s="23" t="s">
        <v>2086</v>
      </c>
      <c r="C154" s="21" t="s">
        <v>2087</v>
      </c>
      <c r="D154" s="21" t="s">
        <v>2080</v>
      </c>
      <c r="E154" s="20" t="s">
        <v>2088</v>
      </c>
      <c r="F154" s="22">
        <v>50</v>
      </c>
    </row>
    <row r="155" ht="22.5" spans="1:6">
      <c r="A155" s="19" t="s">
        <v>2077</v>
      </c>
      <c r="B155" s="23" t="s">
        <v>2089</v>
      </c>
      <c r="C155" s="21" t="s">
        <v>2090</v>
      </c>
      <c r="D155" s="21" t="s">
        <v>2080</v>
      </c>
      <c r="E155" s="20" t="s">
        <v>2091</v>
      </c>
      <c r="F155" s="22">
        <v>1693</v>
      </c>
    </row>
    <row r="156" spans="1:6">
      <c r="A156" s="19" t="s">
        <v>1990</v>
      </c>
      <c r="B156" s="23" t="s">
        <v>2092</v>
      </c>
      <c r="C156" s="21" t="s">
        <v>2084</v>
      </c>
      <c r="D156" s="21" t="s">
        <v>2080</v>
      </c>
      <c r="E156" s="20" t="s">
        <v>2093</v>
      </c>
      <c r="F156" s="22">
        <v>788</v>
      </c>
    </row>
    <row r="157" spans="1:6">
      <c r="A157" s="19" t="s">
        <v>1726</v>
      </c>
      <c r="B157" s="23" t="s">
        <v>2094</v>
      </c>
      <c r="C157" s="21" t="s">
        <v>2095</v>
      </c>
      <c r="D157" s="21" t="s">
        <v>1755</v>
      </c>
      <c r="E157" s="20" t="s">
        <v>2096</v>
      </c>
      <c r="F157" s="22">
        <v>18</v>
      </c>
    </row>
    <row r="158" spans="1:6">
      <c r="A158" s="19" t="s">
        <v>1810</v>
      </c>
      <c r="B158" s="23" t="s">
        <v>2097</v>
      </c>
      <c r="C158" s="21" t="s">
        <v>2098</v>
      </c>
      <c r="D158" s="21" t="s">
        <v>2080</v>
      </c>
      <c r="E158" s="20" t="s">
        <v>2099</v>
      </c>
      <c r="F158" s="22">
        <v>673</v>
      </c>
    </row>
    <row r="159" ht="22.5" spans="1:6">
      <c r="A159" s="19" t="s">
        <v>2100</v>
      </c>
      <c r="B159" s="23" t="s">
        <v>2101</v>
      </c>
      <c r="C159" s="21" t="s">
        <v>2102</v>
      </c>
      <c r="D159" s="21" t="s">
        <v>1755</v>
      </c>
      <c r="E159" s="20" t="s">
        <v>2073</v>
      </c>
      <c r="F159" s="22">
        <v>20</v>
      </c>
    </row>
    <row r="160" spans="1:6">
      <c r="A160" s="19" t="s">
        <v>1990</v>
      </c>
      <c r="B160" s="23" t="s">
        <v>2103</v>
      </c>
      <c r="C160" s="21" t="s">
        <v>1741</v>
      </c>
      <c r="D160" s="21" t="s">
        <v>2080</v>
      </c>
      <c r="E160" s="20" t="s">
        <v>2104</v>
      </c>
      <c r="F160" s="22">
        <v>40</v>
      </c>
    </row>
    <row r="161" spans="1:6">
      <c r="A161" s="19" t="s">
        <v>1726</v>
      </c>
      <c r="B161" s="23" t="s">
        <v>2105</v>
      </c>
      <c r="C161" s="21" t="s">
        <v>2095</v>
      </c>
      <c r="D161" s="21" t="s">
        <v>1755</v>
      </c>
      <c r="E161" s="20" t="s">
        <v>2106</v>
      </c>
      <c r="F161" s="22">
        <v>6</v>
      </c>
    </row>
  </sheetData>
  <mergeCells count="6">
    <mergeCell ref="A1:F1"/>
    <mergeCell ref="C3:D3"/>
    <mergeCell ref="A3:A4"/>
    <mergeCell ref="B3:B4"/>
    <mergeCell ref="E3:E4"/>
    <mergeCell ref="F3:F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7"/>
  <sheetViews>
    <sheetView zoomScale="130" zoomScaleNormal="130" workbookViewId="0">
      <selection activeCell="H17" sqref="H17"/>
    </sheetView>
  </sheetViews>
  <sheetFormatPr defaultColWidth="9" defaultRowHeight="14.25" outlineLevelCol="4"/>
  <cols>
    <col min="1" max="1" width="9.04166666666667" style="269" customWidth="1"/>
    <col min="2" max="2" width="26.1333333333333" style="269" customWidth="1"/>
    <col min="3" max="3" width="12.75" style="270" customWidth="1"/>
    <col min="4" max="4" width="14.75" style="269" customWidth="1"/>
    <col min="5" max="5" width="13.75" style="271" customWidth="1"/>
    <col min="6" max="6" width="11.5333333333333" style="269" customWidth="1"/>
    <col min="7" max="228" width="9" style="269"/>
    <col min="229" max="229" width="14" style="269" customWidth="1"/>
    <col min="230" max="230" width="26.1333333333333" style="269" customWidth="1"/>
    <col min="231" max="231" width="12.75" style="269" customWidth="1"/>
    <col min="232" max="232" width="14.75" style="269" customWidth="1"/>
    <col min="233" max="233" width="13.75" style="269" customWidth="1"/>
    <col min="234" max="484" width="9" style="269"/>
    <col min="485" max="485" width="14" style="269" customWidth="1"/>
    <col min="486" max="486" width="26.1333333333333" style="269" customWidth="1"/>
    <col min="487" max="487" width="12.75" style="269" customWidth="1"/>
    <col min="488" max="488" width="14.75" style="269" customWidth="1"/>
    <col min="489" max="489" width="13.75" style="269" customWidth="1"/>
    <col min="490" max="740" width="9" style="269"/>
    <col min="741" max="741" width="14" style="269" customWidth="1"/>
    <col min="742" max="742" width="26.1333333333333" style="269" customWidth="1"/>
    <col min="743" max="743" width="12.75" style="269" customWidth="1"/>
    <col min="744" max="744" width="14.75" style="269" customWidth="1"/>
    <col min="745" max="745" width="13.75" style="269" customWidth="1"/>
    <col min="746" max="996" width="9" style="269"/>
    <col min="997" max="997" width="14" style="269" customWidth="1"/>
    <col min="998" max="998" width="26.1333333333333" style="269" customWidth="1"/>
    <col min="999" max="999" width="12.75" style="269" customWidth="1"/>
    <col min="1000" max="1000" width="14.75" style="269" customWidth="1"/>
    <col min="1001" max="1001" width="13.75" style="269" customWidth="1"/>
    <col min="1002" max="1252" width="9" style="269"/>
    <col min="1253" max="1253" width="14" style="269" customWidth="1"/>
    <col min="1254" max="1254" width="26.1333333333333" style="269" customWidth="1"/>
    <col min="1255" max="1255" width="12.75" style="269" customWidth="1"/>
    <col min="1256" max="1256" width="14.75" style="269" customWidth="1"/>
    <col min="1257" max="1257" width="13.75" style="269" customWidth="1"/>
    <col min="1258" max="1508" width="9" style="269"/>
    <col min="1509" max="1509" width="14" style="269" customWidth="1"/>
    <col min="1510" max="1510" width="26.1333333333333" style="269" customWidth="1"/>
    <col min="1511" max="1511" width="12.75" style="269" customWidth="1"/>
    <col min="1512" max="1512" width="14.75" style="269" customWidth="1"/>
    <col min="1513" max="1513" width="13.75" style="269" customWidth="1"/>
    <col min="1514" max="1764" width="9" style="269"/>
    <col min="1765" max="1765" width="14" style="269" customWidth="1"/>
    <col min="1766" max="1766" width="26.1333333333333" style="269" customWidth="1"/>
    <col min="1767" max="1767" width="12.75" style="269" customWidth="1"/>
    <col min="1768" max="1768" width="14.75" style="269" customWidth="1"/>
    <col min="1769" max="1769" width="13.75" style="269" customWidth="1"/>
    <col min="1770" max="2020" width="9" style="269"/>
    <col min="2021" max="2021" width="14" style="269" customWidth="1"/>
    <col min="2022" max="2022" width="26.1333333333333" style="269" customWidth="1"/>
    <col min="2023" max="2023" width="12.75" style="269" customWidth="1"/>
    <col min="2024" max="2024" width="14.75" style="269" customWidth="1"/>
    <col min="2025" max="2025" width="13.75" style="269" customWidth="1"/>
    <col min="2026" max="2276" width="9" style="269"/>
    <col min="2277" max="2277" width="14" style="269" customWidth="1"/>
    <col min="2278" max="2278" width="26.1333333333333" style="269" customWidth="1"/>
    <col min="2279" max="2279" width="12.75" style="269" customWidth="1"/>
    <col min="2280" max="2280" width="14.75" style="269" customWidth="1"/>
    <col min="2281" max="2281" width="13.75" style="269" customWidth="1"/>
    <col min="2282" max="2532" width="9" style="269"/>
    <col min="2533" max="2533" width="14" style="269" customWidth="1"/>
    <col min="2534" max="2534" width="26.1333333333333" style="269" customWidth="1"/>
    <col min="2535" max="2535" width="12.75" style="269" customWidth="1"/>
    <col min="2536" max="2536" width="14.75" style="269" customWidth="1"/>
    <col min="2537" max="2537" width="13.75" style="269" customWidth="1"/>
    <col min="2538" max="2788" width="9" style="269"/>
    <col min="2789" max="2789" width="14" style="269" customWidth="1"/>
    <col min="2790" max="2790" width="26.1333333333333" style="269" customWidth="1"/>
    <col min="2791" max="2791" width="12.75" style="269" customWidth="1"/>
    <col min="2792" max="2792" width="14.75" style="269" customWidth="1"/>
    <col min="2793" max="2793" width="13.75" style="269" customWidth="1"/>
    <col min="2794" max="3044" width="9" style="269"/>
    <col min="3045" max="3045" width="14" style="269" customWidth="1"/>
    <col min="3046" max="3046" width="26.1333333333333" style="269" customWidth="1"/>
    <col min="3047" max="3047" width="12.75" style="269" customWidth="1"/>
    <col min="3048" max="3048" width="14.75" style="269" customWidth="1"/>
    <col min="3049" max="3049" width="13.75" style="269" customWidth="1"/>
    <col min="3050" max="3300" width="9" style="269"/>
    <col min="3301" max="3301" width="14" style="269" customWidth="1"/>
    <col min="3302" max="3302" width="26.1333333333333" style="269" customWidth="1"/>
    <col min="3303" max="3303" width="12.75" style="269" customWidth="1"/>
    <col min="3304" max="3304" width="14.75" style="269" customWidth="1"/>
    <col min="3305" max="3305" width="13.75" style="269" customWidth="1"/>
    <col min="3306" max="3556" width="9" style="269"/>
    <col min="3557" max="3557" width="14" style="269" customWidth="1"/>
    <col min="3558" max="3558" width="26.1333333333333" style="269" customWidth="1"/>
    <col min="3559" max="3559" width="12.75" style="269" customWidth="1"/>
    <col min="3560" max="3560" width="14.75" style="269" customWidth="1"/>
    <col min="3561" max="3561" width="13.75" style="269" customWidth="1"/>
    <col min="3562" max="3812" width="9" style="269"/>
    <col min="3813" max="3813" width="14" style="269" customWidth="1"/>
    <col min="3814" max="3814" width="26.1333333333333" style="269" customWidth="1"/>
    <col min="3815" max="3815" width="12.75" style="269" customWidth="1"/>
    <col min="3816" max="3816" width="14.75" style="269" customWidth="1"/>
    <col min="3817" max="3817" width="13.75" style="269" customWidth="1"/>
    <col min="3818" max="4068" width="9" style="269"/>
    <col min="4069" max="4069" width="14" style="269" customWidth="1"/>
    <col min="4070" max="4070" width="26.1333333333333" style="269" customWidth="1"/>
    <col min="4071" max="4071" width="12.75" style="269" customWidth="1"/>
    <col min="4072" max="4072" width="14.75" style="269" customWidth="1"/>
    <col min="4073" max="4073" width="13.75" style="269" customWidth="1"/>
    <col min="4074" max="4324" width="9" style="269"/>
    <col min="4325" max="4325" width="14" style="269" customWidth="1"/>
    <col min="4326" max="4326" width="26.1333333333333" style="269" customWidth="1"/>
    <col min="4327" max="4327" width="12.75" style="269" customWidth="1"/>
    <col min="4328" max="4328" width="14.75" style="269" customWidth="1"/>
    <col min="4329" max="4329" width="13.75" style="269" customWidth="1"/>
    <col min="4330" max="4580" width="9" style="269"/>
    <col min="4581" max="4581" width="14" style="269" customWidth="1"/>
    <col min="4582" max="4582" width="26.1333333333333" style="269" customWidth="1"/>
    <col min="4583" max="4583" width="12.75" style="269" customWidth="1"/>
    <col min="4584" max="4584" width="14.75" style="269" customWidth="1"/>
    <col min="4585" max="4585" width="13.75" style="269" customWidth="1"/>
    <col min="4586" max="4836" width="9" style="269"/>
    <col min="4837" max="4837" width="14" style="269" customWidth="1"/>
    <col min="4838" max="4838" width="26.1333333333333" style="269" customWidth="1"/>
    <col min="4839" max="4839" width="12.75" style="269" customWidth="1"/>
    <col min="4840" max="4840" width="14.75" style="269" customWidth="1"/>
    <col min="4841" max="4841" width="13.75" style="269" customWidth="1"/>
    <col min="4842" max="5092" width="9" style="269"/>
    <col min="5093" max="5093" width="14" style="269" customWidth="1"/>
    <col min="5094" max="5094" width="26.1333333333333" style="269" customWidth="1"/>
    <col min="5095" max="5095" width="12.75" style="269" customWidth="1"/>
    <col min="5096" max="5096" width="14.75" style="269" customWidth="1"/>
    <col min="5097" max="5097" width="13.75" style="269" customWidth="1"/>
    <col min="5098" max="5348" width="9" style="269"/>
    <col min="5349" max="5349" width="14" style="269" customWidth="1"/>
    <col min="5350" max="5350" width="26.1333333333333" style="269" customWidth="1"/>
    <col min="5351" max="5351" width="12.75" style="269" customWidth="1"/>
    <col min="5352" max="5352" width="14.75" style="269" customWidth="1"/>
    <col min="5353" max="5353" width="13.75" style="269" customWidth="1"/>
    <col min="5354" max="5604" width="9" style="269"/>
    <col min="5605" max="5605" width="14" style="269" customWidth="1"/>
    <col min="5606" max="5606" width="26.1333333333333" style="269" customWidth="1"/>
    <col min="5607" max="5607" width="12.75" style="269" customWidth="1"/>
    <col min="5608" max="5608" width="14.75" style="269" customWidth="1"/>
    <col min="5609" max="5609" width="13.75" style="269" customWidth="1"/>
    <col min="5610" max="5860" width="9" style="269"/>
    <col min="5861" max="5861" width="14" style="269" customWidth="1"/>
    <col min="5862" max="5862" width="26.1333333333333" style="269" customWidth="1"/>
    <col min="5863" max="5863" width="12.75" style="269" customWidth="1"/>
    <col min="5864" max="5864" width="14.75" style="269" customWidth="1"/>
    <col min="5865" max="5865" width="13.75" style="269" customWidth="1"/>
    <col min="5866" max="6116" width="9" style="269"/>
    <col min="6117" max="6117" width="14" style="269" customWidth="1"/>
    <col min="6118" max="6118" width="26.1333333333333" style="269" customWidth="1"/>
    <col min="6119" max="6119" width="12.75" style="269" customWidth="1"/>
    <col min="6120" max="6120" width="14.75" style="269" customWidth="1"/>
    <col min="6121" max="6121" width="13.75" style="269" customWidth="1"/>
    <col min="6122" max="6372" width="9" style="269"/>
    <col min="6373" max="6373" width="14" style="269" customWidth="1"/>
    <col min="6374" max="6374" width="26.1333333333333" style="269" customWidth="1"/>
    <col min="6375" max="6375" width="12.75" style="269" customWidth="1"/>
    <col min="6376" max="6376" width="14.75" style="269" customWidth="1"/>
    <col min="6377" max="6377" width="13.75" style="269" customWidth="1"/>
    <col min="6378" max="6628" width="9" style="269"/>
    <col min="6629" max="6629" width="14" style="269" customWidth="1"/>
    <col min="6630" max="6630" width="26.1333333333333" style="269" customWidth="1"/>
    <col min="6631" max="6631" width="12.75" style="269" customWidth="1"/>
    <col min="6632" max="6632" width="14.75" style="269" customWidth="1"/>
    <col min="6633" max="6633" width="13.75" style="269" customWidth="1"/>
    <col min="6634" max="6884" width="9" style="269"/>
    <col min="6885" max="6885" width="14" style="269" customWidth="1"/>
    <col min="6886" max="6886" width="26.1333333333333" style="269" customWidth="1"/>
    <col min="6887" max="6887" width="12.75" style="269" customWidth="1"/>
    <col min="6888" max="6888" width="14.75" style="269" customWidth="1"/>
    <col min="6889" max="6889" width="13.75" style="269" customWidth="1"/>
    <col min="6890" max="7140" width="9" style="269"/>
    <col min="7141" max="7141" width="14" style="269" customWidth="1"/>
    <col min="7142" max="7142" width="26.1333333333333" style="269" customWidth="1"/>
    <col min="7143" max="7143" width="12.75" style="269" customWidth="1"/>
    <col min="7144" max="7144" width="14.75" style="269" customWidth="1"/>
    <col min="7145" max="7145" width="13.75" style="269" customWidth="1"/>
    <col min="7146" max="7396" width="9" style="269"/>
    <col min="7397" max="7397" width="14" style="269" customWidth="1"/>
    <col min="7398" max="7398" width="26.1333333333333" style="269" customWidth="1"/>
    <col min="7399" max="7399" width="12.75" style="269" customWidth="1"/>
    <col min="7400" max="7400" width="14.75" style="269" customWidth="1"/>
    <col min="7401" max="7401" width="13.75" style="269" customWidth="1"/>
    <col min="7402" max="7652" width="9" style="269"/>
    <col min="7653" max="7653" width="14" style="269" customWidth="1"/>
    <col min="7654" max="7654" width="26.1333333333333" style="269" customWidth="1"/>
    <col min="7655" max="7655" width="12.75" style="269" customWidth="1"/>
    <col min="7656" max="7656" width="14.75" style="269" customWidth="1"/>
    <col min="7657" max="7657" width="13.75" style="269" customWidth="1"/>
    <col min="7658" max="7908" width="9" style="269"/>
    <col min="7909" max="7909" width="14" style="269" customWidth="1"/>
    <col min="7910" max="7910" width="26.1333333333333" style="269" customWidth="1"/>
    <col min="7911" max="7911" width="12.75" style="269" customWidth="1"/>
    <col min="7912" max="7912" width="14.75" style="269" customWidth="1"/>
    <col min="7913" max="7913" width="13.75" style="269" customWidth="1"/>
    <col min="7914" max="8164" width="9" style="269"/>
    <col min="8165" max="8165" width="14" style="269" customWidth="1"/>
    <col min="8166" max="8166" width="26.1333333333333" style="269" customWidth="1"/>
    <col min="8167" max="8167" width="12.75" style="269" customWidth="1"/>
    <col min="8168" max="8168" width="14.75" style="269" customWidth="1"/>
    <col min="8169" max="8169" width="13.75" style="269" customWidth="1"/>
    <col min="8170" max="8420" width="9" style="269"/>
    <col min="8421" max="8421" width="14" style="269" customWidth="1"/>
    <col min="8422" max="8422" width="26.1333333333333" style="269" customWidth="1"/>
    <col min="8423" max="8423" width="12.75" style="269" customWidth="1"/>
    <col min="8424" max="8424" width="14.75" style="269" customWidth="1"/>
    <col min="8425" max="8425" width="13.75" style="269" customWidth="1"/>
    <col min="8426" max="8676" width="9" style="269"/>
    <col min="8677" max="8677" width="14" style="269" customWidth="1"/>
    <col min="8678" max="8678" width="26.1333333333333" style="269" customWidth="1"/>
    <col min="8679" max="8679" width="12.75" style="269" customWidth="1"/>
    <col min="8680" max="8680" width="14.75" style="269" customWidth="1"/>
    <col min="8681" max="8681" width="13.75" style="269" customWidth="1"/>
    <col min="8682" max="8932" width="9" style="269"/>
    <col min="8933" max="8933" width="14" style="269" customWidth="1"/>
    <col min="8934" max="8934" width="26.1333333333333" style="269" customWidth="1"/>
    <col min="8935" max="8935" width="12.75" style="269" customWidth="1"/>
    <col min="8936" max="8936" width="14.75" style="269" customWidth="1"/>
    <col min="8937" max="8937" width="13.75" style="269" customWidth="1"/>
    <col min="8938" max="9188" width="9" style="269"/>
    <col min="9189" max="9189" width="14" style="269" customWidth="1"/>
    <col min="9190" max="9190" width="26.1333333333333" style="269" customWidth="1"/>
    <col min="9191" max="9191" width="12.75" style="269" customWidth="1"/>
    <col min="9192" max="9192" width="14.75" style="269" customWidth="1"/>
    <col min="9193" max="9193" width="13.75" style="269" customWidth="1"/>
    <col min="9194" max="9444" width="9" style="269"/>
    <col min="9445" max="9445" width="14" style="269" customWidth="1"/>
    <col min="9446" max="9446" width="26.1333333333333" style="269" customWidth="1"/>
    <col min="9447" max="9447" width="12.75" style="269" customWidth="1"/>
    <col min="9448" max="9448" width="14.75" style="269" customWidth="1"/>
    <col min="9449" max="9449" width="13.75" style="269" customWidth="1"/>
    <col min="9450" max="9700" width="9" style="269"/>
    <col min="9701" max="9701" width="14" style="269" customWidth="1"/>
    <col min="9702" max="9702" width="26.1333333333333" style="269" customWidth="1"/>
    <col min="9703" max="9703" width="12.75" style="269" customWidth="1"/>
    <col min="9704" max="9704" width="14.75" style="269" customWidth="1"/>
    <col min="9705" max="9705" width="13.75" style="269" customWidth="1"/>
    <col min="9706" max="9956" width="9" style="269"/>
    <col min="9957" max="9957" width="14" style="269" customWidth="1"/>
    <col min="9958" max="9958" width="26.1333333333333" style="269" customWidth="1"/>
    <col min="9959" max="9959" width="12.75" style="269" customWidth="1"/>
    <col min="9960" max="9960" width="14.75" style="269" customWidth="1"/>
    <col min="9961" max="9961" width="13.75" style="269" customWidth="1"/>
    <col min="9962" max="10212" width="9" style="269"/>
    <col min="10213" max="10213" width="14" style="269" customWidth="1"/>
    <col min="10214" max="10214" width="26.1333333333333" style="269" customWidth="1"/>
    <col min="10215" max="10215" width="12.75" style="269" customWidth="1"/>
    <col min="10216" max="10216" width="14.75" style="269" customWidth="1"/>
    <col min="10217" max="10217" width="13.75" style="269" customWidth="1"/>
    <col min="10218" max="10468" width="9" style="269"/>
    <col min="10469" max="10469" width="14" style="269" customWidth="1"/>
    <col min="10470" max="10470" width="26.1333333333333" style="269" customWidth="1"/>
    <col min="10471" max="10471" width="12.75" style="269" customWidth="1"/>
    <col min="10472" max="10472" width="14.75" style="269" customWidth="1"/>
    <col min="10473" max="10473" width="13.75" style="269" customWidth="1"/>
    <col min="10474" max="10724" width="9" style="269"/>
    <col min="10725" max="10725" width="14" style="269" customWidth="1"/>
    <col min="10726" max="10726" width="26.1333333333333" style="269" customWidth="1"/>
    <col min="10727" max="10727" width="12.75" style="269" customWidth="1"/>
    <col min="10728" max="10728" width="14.75" style="269" customWidth="1"/>
    <col min="10729" max="10729" width="13.75" style="269" customWidth="1"/>
    <col min="10730" max="10980" width="9" style="269"/>
    <col min="10981" max="10981" width="14" style="269" customWidth="1"/>
    <col min="10982" max="10982" width="26.1333333333333" style="269" customWidth="1"/>
    <col min="10983" max="10983" width="12.75" style="269" customWidth="1"/>
    <col min="10984" max="10984" width="14.75" style="269" customWidth="1"/>
    <col min="10985" max="10985" width="13.75" style="269" customWidth="1"/>
    <col min="10986" max="11236" width="9" style="269"/>
    <col min="11237" max="11237" width="14" style="269" customWidth="1"/>
    <col min="11238" max="11238" width="26.1333333333333" style="269" customWidth="1"/>
    <col min="11239" max="11239" width="12.75" style="269" customWidth="1"/>
    <col min="11240" max="11240" width="14.75" style="269" customWidth="1"/>
    <col min="11241" max="11241" width="13.75" style="269" customWidth="1"/>
    <col min="11242" max="11492" width="9" style="269"/>
    <col min="11493" max="11493" width="14" style="269" customWidth="1"/>
    <col min="11494" max="11494" width="26.1333333333333" style="269" customWidth="1"/>
    <col min="11495" max="11495" width="12.75" style="269" customWidth="1"/>
    <col min="11496" max="11496" width="14.75" style="269" customWidth="1"/>
    <col min="11497" max="11497" width="13.75" style="269" customWidth="1"/>
    <col min="11498" max="11748" width="9" style="269"/>
    <col min="11749" max="11749" width="14" style="269" customWidth="1"/>
    <col min="11750" max="11750" width="26.1333333333333" style="269" customWidth="1"/>
    <col min="11751" max="11751" width="12.75" style="269" customWidth="1"/>
    <col min="11752" max="11752" width="14.75" style="269" customWidth="1"/>
    <col min="11753" max="11753" width="13.75" style="269" customWidth="1"/>
    <col min="11754" max="12004" width="9" style="269"/>
    <col min="12005" max="12005" width="14" style="269" customWidth="1"/>
    <col min="12006" max="12006" width="26.1333333333333" style="269" customWidth="1"/>
    <col min="12007" max="12007" width="12.75" style="269" customWidth="1"/>
    <col min="12008" max="12008" width="14.75" style="269" customWidth="1"/>
    <col min="12009" max="12009" width="13.75" style="269" customWidth="1"/>
    <col min="12010" max="12260" width="9" style="269"/>
    <col min="12261" max="12261" width="14" style="269" customWidth="1"/>
    <col min="12262" max="12262" width="26.1333333333333" style="269" customWidth="1"/>
    <col min="12263" max="12263" width="12.75" style="269" customWidth="1"/>
    <col min="12264" max="12264" width="14.75" style="269" customWidth="1"/>
    <col min="12265" max="12265" width="13.75" style="269" customWidth="1"/>
    <col min="12266" max="12516" width="9" style="269"/>
    <col min="12517" max="12517" width="14" style="269" customWidth="1"/>
    <col min="12518" max="12518" width="26.1333333333333" style="269" customWidth="1"/>
    <col min="12519" max="12519" width="12.75" style="269" customWidth="1"/>
    <col min="12520" max="12520" width="14.75" style="269" customWidth="1"/>
    <col min="12521" max="12521" width="13.75" style="269" customWidth="1"/>
    <col min="12522" max="12772" width="9" style="269"/>
    <col min="12773" max="12773" width="14" style="269" customWidth="1"/>
    <col min="12774" max="12774" width="26.1333333333333" style="269" customWidth="1"/>
    <col min="12775" max="12775" width="12.75" style="269" customWidth="1"/>
    <col min="12776" max="12776" width="14.75" style="269" customWidth="1"/>
    <col min="12777" max="12777" width="13.75" style="269" customWidth="1"/>
    <col min="12778" max="13028" width="9" style="269"/>
    <col min="13029" max="13029" width="14" style="269" customWidth="1"/>
    <col min="13030" max="13030" width="26.1333333333333" style="269" customWidth="1"/>
    <col min="13031" max="13031" width="12.75" style="269" customWidth="1"/>
    <col min="13032" max="13032" width="14.75" style="269" customWidth="1"/>
    <col min="13033" max="13033" width="13.75" style="269" customWidth="1"/>
    <col min="13034" max="13284" width="9" style="269"/>
    <col min="13285" max="13285" width="14" style="269" customWidth="1"/>
    <col min="13286" max="13286" width="26.1333333333333" style="269" customWidth="1"/>
    <col min="13287" max="13287" width="12.75" style="269" customWidth="1"/>
    <col min="13288" max="13288" width="14.75" style="269" customWidth="1"/>
    <col min="13289" max="13289" width="13.75" style="269" customWidth="1"/>
    <col min="13290" max="13540" width="9" style="269"/>
    <col min="13541" max="13541" width="14" style="269" customWidth="1"/>
    <col min="13542" max="13542" width="26.1333333333333" style="269" customWidth="1"/>
    <col min="13543" max="13543" width="12.75" style="269" customWidth="1"/>
    <col min="13544" max="13544" width="14.75" style="269" customWidth="1"/>
    <col min="13545" max="13545" width="13.75" style="269" customWidth="1"/>
    <col min="13546" max="13796" width="9" style="269"/>
    <col min="13797" max="13797" width="14" style="269" customWidth="1"/>
    <col min="13798" max="13798" width="26.1333333333333" style="269" customWidth="1"/>
    <col min="13799" max="13799" width="12.75" style="269" customWidth="1"/>
    <col min="13800" max="13800" width="14.75" style="269" customWidth="1"/>
    <col min="13801" max="13801" width="13.75" style="269" customWidth="1"/>
    <col min="13802" max="14052" width="9" style="269"/>
    <col min="14053" max="14053" width="14" style="269" customWidth="1"/>
    <col min="14054" max="14054" width="26.1333333333333" style="269" customWidth="1"/>
    <col min="14055" max="14055" width="12.75" style="269" customWidth="1"/>
    <col min="14056" max="14056" width="14.75" style="269" customWidth="1"/>
    <col min="14057" max="14057" width="13.75" style="269" customWidth="1"/>
    <col min="14058" max="14308" width="9" style="269"/>
    <col min="14309" max="14309" width="14" style="269" customWidth="1"/>
    <col min="14310" max="14310" width="26.1333333333333" style="269" customWidth="1"/>
    <col min="14311" max="14311" width="12.75" style="269" customWidth="1"/>
    <col min="14312" max="14312" width="14.75" style="269" customWidth="1"/>
    <col min="14313" max="14313" width="13.75" style="269" customWidth="1"/>
    <col min="14314" max="14564" width="9" style="269"/>
    <col min="14565" max="14565" width="14" style="269" customWidth="1"/>
    <col min="14566" max="14566" width="26.1333333333333" style="269" customWidth="1"/>
    <col min="14567" max="14567" width="12.75" style="269" customWidth="1"/>
    <col min="14568" max="14568" width="14.75" style="269" customWidth="1"/>
    <col min="14569" max="14569" width="13.75" style="269" customWidth="1"/>
    <col min="14570" max="14820" width="9" style="269"/>
    <col min="14821" max="14821" width="14" style="269" customWidth="1"/>
    <col min="14822" max="14822" width="26.1333333333333" style="269" customWidth="1"/>
    <col min="14823" max="14823" width="12.75" style="269" customWidth="1"/>
    <col min="14824" max="14824" width="14.75" style="269" customWidth="1"/>
    <col min="14825" max="14825" width="13.75" style="269" customWidth="1"/>
    <col min="14826" max="15076" width="9" style="269"/>
    <col min="15077" max="15077" width="14" style="269" customWidth="1"/>
    <col min="15078" max="15078" width="26.1333333333333" style="269" customWidth="1"/>
    <col min="15079" max="15079" width="12.75" style="269" customWidth="1"/>
    <col min="15080" max="15080" width="14.75" style="269" customWidth="1"/>
    <col min="15081" max="15081" width="13.75" style="269" customWidth="1"/>
    <col min="15082" max="15332" width="9" style="269"/>
    <col min="15333" max="15333" width="14" style="269" customWidth="1"/>
    <col min="15334" max="15334" width="26.1333333333333" style="269" customWidth="1"/>
    <col min="15335" max="15335" width="12.75" style="269" customWidth="1"/>
    <col min="15336" max="15336" width="14.75" style="269" customWidth="1"/>
    <col min="15337" max="15337" width="13.75" style="269" customWidth="1"/>
    <col min="15338" max="15588" width="9" style="269"/>
    <col min="15589" max="15589" width="14" style="269" customWidth="1"/>
    <col min="15590" max="15590" width="26.1333333333333" style="269" customWidth="1"/>
    <col min="15591" max="15591" width="12.75" style="269" customWidth="1"/>
    <col min="15592" max="15592" width="14.75" style="269" customWidth="1"/>
    <col min="15593" max="15593" width="13.75" style="269" customWidth="1"/>
    <col min="15594" max="15844" width="9" style="269"/>
    <col min="15845" max="15845" width="14" style="269" customWidth="1"/>
    <col min="15846" max="15846" width="26.1333333333333" style="269" customWidth="1"/>
    <col min="15847" max="15847" width="12.75" style="269" customWidth="1"/>
    <col min="15848" max="15848" width="14.75" style="269" customWidth="1"/>
    <col min="15849" max="15849" width="13.75" style="269" customWidth="1"/>
    <col min="15850" max="16100" width="9" style="269"/>
    <col min="16101" max="16101" width="14" style="269" customWidth="1"/>
    <col min="16102" max="16102" width="26.1333333333333" style="269" customWidth="1"/>
    <col min="16103" max="16103" width="12.75" style="269" customWidth="1"/>
    <col min="16104" max="16104" width="14.75" style="269" customWidth="1"/>
    <col min="16105" max="16105" width="13.75" style="269" customWidth="1"/>
    <col min="16106" max="16384" width="9" style="269"/>
  </cols>
  <sheetData>
    <row r="1" spans="1:5">
      <c r="A1" s="272" t="s">
        <v>87</v>
      </c>
      <c r="B1" s="272"/>
      <c r="D1" s="272"/>
      <c r="E1" s="272"/>
    </row>
    <row r="2" ht="22.5" spans="1:5">
      <c r="A2" s="105" t="s">
        <v>88</v>
      </c>
      <c r="B2" s="105"/>
      <c r="C2" s="273"/>
      <c r="D2" s="105"/>
      <c r="E2" s="105"/>
    </row>
    <row r="3" spans="1:5">
      <c r="A3" s="274"/>
      <c r="B3" s="274"/>
      <c r="C3" s="275"/>
      <c r="E3" s="276" t="s">
        <v>89</v>
      </c>
    </row>
    <row r="4" spans="1:5">
      <c r="A4" s="278" t="s">
        <v>90</v>
      </c>
      <c r="B4" s="278" t="s">
        <v>91</v>
      </c>
      <c r="C4" s="277" t="s">
        <v>92</v>
      </c>
      <c r="D4" s="278" t="s">
        <v>51</v>
      </c>
      <c r="E4" s="279" t="s">
        <v>93</v>
      </c>
    </row>
    <row r="5" ht="18.95" customHeight="1" spans="1:5">
      <c r="A5" s="278"/>
      <c r="B5" s="278"/>
      <c r="C5" s="281"/>
      <c r="D5" s="278"/>
      <c r="E5" s="279"/>
    </row>
    <row r="6" spans="1:5">
      <c r="A6" s="316"/>
      <c r="B6" s="317" t="s">
        <v>94</v>
      </c>
      <c r="C6" s="318">
        <f>C7+C12+C23+C31+C38+C42+C45+C49+C54+C60+C64+C72</f>
        <v>701295</v>
      </c>
      <c r="D6" s="318">
        <f>D7+D12+D23+D31+D38+D42+D45+D49+D54+D60+D64+D72+D69</f>
        <v>592393</v>
      </c>
      <c r="E6" s="284">
        <f>D6/C6</f>
        <v>0.844712995244512</v>
      </c>
    </row>
    <row r="7" spans="1:5">
      <c r="A7" s="319">
        <v>501</v>
      </c>
      <c r="B7" s="320" t="s">
        <v>95</v>
      </c>
      <c r="C7" s="321">
        <v>128118</v>
      </c>
      <c r="D7" s="321">
        <f>SUM(D8:D11)</f>
        <v>103118</v>
      </c>
      <c r="E7" s="284">
        <f t="shared" ref="E7:E18" si="0">D7/C7</f>
        <v>0.804867387876801</v>
      </c>
    </row>
    <row r="8" spans="1:5">
      <c r="A8" s="319">
        <v>50101</v>
      </c>
      <c r="B8" s="319" t="s">
        <v>96</v>
      </c>
      <c r="C8" s="321">
        <v>94446</v>
      </c>
      <c r="D8" s="321">
        <v>72446</v>
      </c>
      <c r="E8" s="284">
        <f t="shared" si="0"/>
        <v>0.767062660144421</v>
      </c>
    </row>
    <row r="9" spans="1:5">
      <c r="A9" s="319">
        <v>50102</v>
      </c>
      <c r="B9" s="319" t="s">
        <v>97</v>
      </c>
      <c r="C9" s="321">
        <v>13190</v>
      </c>
      <c r="D9" s="321">
        <v>14190</v>
      </c>
      <c r="E9" s="284">
        <f t="shared" si="0"/>
        <v>1.07581501137225</v>
      </c>
    </row>
    <row r="10" spans="1:5">
      <c r="A10" s="319">
        <v>50103</v>
      </c>
      <c r="B10" s="319" t="s">
        <v>98</v>
      </c>
      <c r="C10" s="321">
        <v>10753</v>
      </c>
      <c r="D10" s="321">
        <v>11753</v>
      </c>
      <c r="E10" s="284">
        <f t="shared" si="0"/>
        <v>1.09299730307821</v>
      </c>
    </row>
    <row r="11" spans="1:5">
      <c r="A11" s="319">
        <v>50199</v>
      </c>
      <c r="B11" s="319" t="s">
        <v>99</v>
      </c>
      <c r="C11" s="321">
        <v>9729</v>
      </c>
      <c r="D11" s="321">
        <v>4729</v>
      </c>
      <c r="E11" s="284">
        <f t="shared" si="0"/>
        <v>0.486072566553603</v>
      </c>
    </row>
    <row r="12" spans="1:5">
      <c r="A12" s="319">
        <v>502</v>
      </c>
      <c r="B12" s="320" t="s">
        <v>100</v>
      </c>
      <c r="C12" s="321">
        <v>114144</v>
      </c>
      <c r="D12" s="321">
        <f>SUM(D13:D22)</f>
        <v>109060</v>
      </c>
      <c r="E12" s="284">
        <f t="shared" si="0"/>
        <v>0.955459770114943</v>
      </c>
    </row>
    <row r="13" spans="1:5">
      <c r="A13" s="319">
        <v>50201</v>
      </c>
      <c r="B13" s="319" t="s">
        <v>101</v>
      </c>
      <c r="C13" s="321">
        <v>42251</v>
      </c>
      <c r="D13" s="321">
        <v>40746</v>
      </c>
      <c r="E13" s="284">
        <f t="shared" si="0"/>
        <v>0.964379541312632</v>
      </c>
    </row>
    <row r="14" spans="1:5">
      <c r="A14" s="319">
        <v>50202</v>
      </c>
      <c r="B14" s="319" t="s">
        <v>102</v>
      </c>
      <c r="C14" s="321">
        <v>1304</v>
      </c>
      <c r="D14" s="321">
        <v>1304</v>
      </c>
      <c r="E14" s="284">
        <f t="shared" si="0"/>
        <v>1</v>
      </c>
    </row>
    <row r="15" spans="1:5">
      <c r="A15" s="319">
        <v>50203</v>
      </c>
      <c r="B15" s="319" t="s">
        <v>103</v>
      </c>
      <c r="C15" s="321">
        <v>2131</v>
      </c>
      <c r="D15" s="321">
        <v>2231</v>
      </c>
      <c r="E15" s="284">
        <f t="shared" si="0"/>
        <v>1.0469263256687</v>
      </c>
    </row>
    <row r="16" spans="1:5">
      <c r="A16" s="319">
        <v>50204</v>
      </c>
      <c r="B16" s="319" t="s">
        <v>104</v>
      </c>
      <c r="C16" s="321">
        <v>7234</v>
      </c>
      <c r="D16" s="321">
        <v>7234</v>
      </c>
      <c r="E16" s="284">
        <f t="shared" si="0"/>
        <v>1</v>
      </c>
    </row>
    <row r="17" spans="1:5">
      <c r="A17" s="319">
        <v>50205</v>
      </c>
      <c r="B17" s="319" t="s">
        <v>105</v>
      </c>
      <c r="C17" s="321">
        <v>6173</v>
      </c>
      <c r="D17" s="321">
        <v>3973</v>
      </c>
      <c r="E17" s="284">
        <f t="shared" si="0"/>
        <v>0.64360926615908</v>
      </c>
    </row>
    <row r="18" spans="1:5">
      <c r="A18" s="319">
        <v>50206</v>
      </c>
      <c r="B18" s="319" t="s">
        <v>106</v>
      </c>
      <c r="C18" s="321">
        <v>1008</v>
      </c>
      <c r="D18" s="321">
        <v>1195</v>
      </c>
      <c r="E18" s="284">
        <f t="shared" si="0"/>
        <v>1.18551587301587</v>
      </c>
    </row>
    <row r="19" spans="1:5">
      <c r="A19" s="319">
        <v>50207</v>
      </c>
      <c r="B19" s="319" t="s">
        <v>107</v>
      </c>
      <c r="C19" s="321">
        <v>0</v>
      </c>
      <c r="D19" s="321">
        <v>5</v>
      </c>
      <c r="E19" s="284"/>
    </row>
    <row r="20" spans="1:5">
      <c r="A20" s="319">
        <v>50208</v>
      </c>
      <c r="B20" s="319" t="s">
        <v>108</v>
      </c>
      <c r="C20" s="321">
        <v>625</v>
      </c>
      <c r="D20" s="321">
        <v>1480</v>
      </c>
      <c r="E20" s="284">
        <f t="shared" ref="E19:E26" si="1">D20/C20</f>
        <v>2.368</v>
      </c>
    </row>
    <row r="21" spans="1:5">
      <c r="A21" s="319">
        <v>50209</v>
      </c>
      <c r="B21" s="319" t="s">
        <v>109</v>
      </c>
      <c r="C21" s="321">
        <v>9101</v>
      </c>
      <c r="D21" s="321">
        <v>9101</v>
      </c>
      <c r="E21" s="284">
        <f t="shared" si="1"/>
        <v>1</v>
      </c>
    </row>
    <row r="22" spans="1:5">
      <c r="A22" s="319">
        <v>50299</v>
      </c>
      <c r="B22" s="319" t="s">
        <v>110</v>
      </c>
      <c r="C22" s="321">
        <v>44317</v>
      </c>
      <c r="D22" s="321">
        <f>348+41443</f>
        <v>41791</v>
      </c>
      <c r="E22" s="284">
        <f t="shared" si="1"/>
        <v>0.943001556964596</v>
      </c>
    </row>
    <row r="23" spans="1:5">
      <c r="A23" s="319">
        <v>503</v>
      </c>
      <c r="B23" s="320" t="s">
        <v>111</v>
      </c>
      <c r="C23" s="321">
        <v>67706</v>
      </c>
      <c r="D23" s="321">
        <f>SUM(D24:D30)</f>
        <v>63276</v>
      </c>
      <c r="E23" s="284">
        <f t="shared" si="1"/>
        <v>0.934570052875668</v>
      </c>
    </row>
    <row r="24" spans="1:5">
      <c r="A24" s="319">
        <v>50301</v>
      </c>
      <c r="B24" s="319" t="s">
        <v>112</v>
      </c>
      <c r="C24" s="321">
        <v>8890</v>
      </c>
      <c r="D24" s="321">
        <v>8890</v>
      </c>
      <c r="E24" s="284">
        <f t="shared" si="1"/>
        <v>1</v>
      </c>
    </row>
    <row r="25" spans="1:5">
      <c r="A25" s="319">
        <v>50302</v>
      </c>
      <c r="B25" s="319" t="s">
        <v>113</v>
      </c>
      <c r="C25" s="321">
        <v>23791</v>
      </c>
      <c r="D25" s="321">
        <v>21791</v>
      </c>
      <c r="E25" s="284">
        <f t="shared" si="1"/>
        <v>0.915934597116557</v>
      </c>
    </row>
    <row r="26" spans="1:5">
      <c r="A26" s="319">
        <v>50303</v>
      </c>
      <c r="B26" s="319" t="s">
        <v>114</v>
      </c>
      <c r="C26" s="321">
        <v>128</v>
      </c>
      <c r="D26" s="321">
        <v>198</v>
      </c>
      <c r="E26" s="284">
        <f t="shared" si="1"/>
        <v>1.546875</v>
      </c>
    </row>
    <row r="27" spans="1:5">
      <c r="A27" s="319">
        <v>50305</v>
      </c>
      <c r="B27" s="319" t="s">
        <v>115</v>
      </c>
      <c r="C27" s="321">
        <v>12302</v>
      </c>
      <c r="D27" s="321">
        <v>12302</v>
      </c>
      <c r="E27" s="284">
        <f t="shared" ref="E27:E57" si="2">D27/C27</f>
        <v>1</v>
      </c>
    </row>
    <row r="28" spans="1:5">
      <c r="A28" s="319">
        <v>50306</v>
      </c>
      <c r="B28" s="319" t="s">
        <v>116</v>
      </c>
      <c r="C28" s="321">
        <v>5863</v>
      </c>
      <c r="D28" s="321">
        <v>1863</v>
      </c>
      <c r="E28" s="284">
        <f t="shared" si="2"/>
        <v>0.317755415316391</v>
      </c>
    </row>
    <row r="29" spans="1:5">
      <c r="A29" s="319">
        <v>50307</v>
      </c>
      <c r="B29" s="319" t="s">
        <v>117</v>
      </c>
      <c r="C29" s="321">
        <v>6270</v>
      </c>
      <c r="D29" s="321">
        <v>6770</v>
      </c>
      <c r="E29" s="284">
        <f t="shared" si="2"/>
        <v>1.07974481658692</v>
      </c>
    </row>
    <row r="30" spans="1:5">
      <c r="A30" s="319">
        <v>50399</v>
      </c>
      <c r="B30" s="319" t="s">
        <v>118</v>
      </c>
      <c r="C30" s="321">
        <v>10462</v>
      </c>
      <c r="D30" s="321">
        <v>11462</v>
      </c>
      <c r="E30" s="284">
        <f t="shared" si="2"/>
        <v>1.09558401835213</v>
      </c>
    </row>
    <row r="31" spans="1:5">
      <c r="A31" s="319">
        <v>504</v>
      </c>
      <c r="B31" s="320" t="s">
        <v>119</v>
      </c>
      <c r="C31" s="321">
        <v>38620</v>
      </c>
      <c r="D31" s="321">
        <f>SUM(D32:D37)</f>
        <v>32720</v>
      </c>
      <c r="E31" s="284">
        <f t="shared" si="2"/>
        <v>0.847229414810979</v>
      </c>
    </row>
    <row r="32" spans="1:5">
      <c r="A32" s="319">
        <v>50401</v>
      </c>
      <c r="B32" s="319" t="s">
        <v>112</v>
      </c>
      <c r="C32" s="321">
        <v>1091</v>
      </c>
      <c r="D32" s="321">
        <v>2091</v>
      </c>
      <c r="E32" s="284">
        <f t="shared" si="2"/>
        <v>1.91659028414299</v>
      </c>
    </row>
    <row r="33" spans="1:5">
      <c r="A33" s="319">
        <v>50402</v>
      </c>
      <c r="B33" s="319" t="s">
        <v>113</v>
      </c>
      <c r="C33" s="321">
        <v>21857</v>
      </c>
      <c r="D33" s="321">
        <v>15857</v>
      </c>
      <c r="E33" s="284">
        <f t="shared" si="2"/>
        <v>0.72548840188498</v>
      </c>
    </row>
    <row r="34" spans="1:5">
      <c r="A34" s="319">
        <v>50403</v>
      </c>
      <c r="B34" s="319" t="s">
        <v>114</v>
      </c>
      <c r="C34" s="321">
        <v>0</v>
      </c>
      <c r="D34" s="321"/>
      <c r="E34" s="284"/>
    </row>
    <row r="35" spans="1:5">
      <c r="A35" s="319">
        <v>50404</v>
      </c>
      <c r="B35" s="319" t="s">
        <v>116</v>
      </c>
      <c r="C35" s="321">
        <v>2032</v>
      </c>
      <c r="D35" s="321">
        <v>2132</v>
      </c>
      <c r="E35" s="284">
        <f t="shared" si="2"/>
        <v>1.0492125984252</v>
      </c>
    </row>
    <row r="36" spans="1:5">
      <c r="A36" s="319">
        <v>50405</v>
      </c>
      <c r="B36" s="319" t="s">
        <v>117</v>
      </c>
      <c r="C36" s="321">
        <v>10120</v>
      </c>
      <c r="D36" s="321">
        <v>9120</v>
      </c>
      <c r="E36" s="284">
        <f t="shared" si="2"/>
        <v>0.901185770750988</v>
      </c>
    </row>
    <row r="37" spans="1:5">
      <c r="A37" s="319">
        <v>50499</v>
      </c>
      <c r="B37" s="319" t="s">
        <v>118</v>
      </c>
      <c r="C37" s="321">
        <v>3520</v>
      </c>
      <c r="D37" s="321">
        <v>3520</v>
      </c>
      <c r="E37" s="284">
        <f t="shared" si="2"/>
        <v>1</v>
      </c>
    </row>
    <row r="38" spans="1:5">
      <c r="A38" s="319">
        <v>505</v>
      </c>
      <c r="B38" s="320" t="s">
        <v>120</v>
      </c>
      <c r="C38" s="321">
        <f>SUM(C39:C41)</f>
        <v>88903</v>
      </c>
      <c r="D38" s="321">
        <f>SUM(D39:D41)</f>
        <v>117403</v>
      </c>
      <c r="E38" s="284">
        <f t="shared" si="2"/>
        <v>1.32057410886022</v>
      </c>
    </row>
    <row r="39" spans="1:5">
      <c r="A39" s="319">
        <v>50501</v>
      </c>
      <c r="B39" s="319" t="s">
        <v>121</v>
      </c>
      <c r="C39" s="321">
        <v>43475</v>
      </c>
      <c r="D39" s="321">
        <v>83475</v>
      </c>
      <c r="E39" s="284">
        <f t="shared" si="2"/>
        <v>1.92006900517539</v>
      </c>
    </row>
    <row r="40" spans="1:5">
      <c r="A40" s="319">
        <v>50502</v>
      </c>
      <c r="B40" s="319" t="s">
        <v>122</v>
      </c>
      <c r="C40" s="321">
        <v>35854</v>
      </c>
      <c r="D40" s="321">
        <v>25854</v>
      </c>
      <c r="E40" s="284">
        <f t="shared" si="2"/>
        <v>0.721091091649467</v>
      </c>
    </row>
    <row r="41" spans="1:5">
      <c r="A41" s="319">
        <v>50599</v>
      </c>
      <c r="B41" s="319" t="s">
        <v>123</v>
      </c>
      <c r="C41" s="321">
        <v>9574</v>
      </c>
      <c r="D41" s="321">
        <v>8074</v>
      </c>
      <c r="E41" s="284">
        <f t="shared" si="2"/>
        <v>0.843325673699603</v>
      </c>
    </row>
    <row r="42" spans="1:5">
      <c r="A42" s="319">
        <v>506</v>
      </c>
      <c r="B42" s="320" t="s">
        <v>124</v>
      </c>
      <c r="C42" s="321">
        <f>SUM(C43:C44)</f>
        <v>19129</v>
      </c>
      <c r="D42" s="321">
        <f>SUM(D43:D44)</f>
        <v>19129</v>
      </c>
      <c r="E42" s="284">
        <f t="shared" si="2"/>
        <v>1</v>
      </c>
    </row>
    <row r="43" spans="1:5">
      <c r="A43" s="319">
        <v>50601</v>
      </c>
      <c r="B43" s="319" t="s">
        <v>125</v>
      </c>
      <c r="C43" s="321">
        <v>10621</v>
      </c>
      <c r="D43" s="321">
        <v>10621</v>
      </c>
      <c r="E43" s="284">
        <f t="shared" si="2"/>
        <v>1</v>
      </c>
    </row>
    <row r="44" spans="1:5">
      <c r="A44" s="319">
        <v>50602</v>
      </c>
      <c r="B44" s="319" t="s">
        <v>126</v>
      </c>
      <c r="C44" s="321">
        <v>8508</v>
      </c>
      <c r="D44" s="321">
        <v>8508</v>
      </c>
      <c r="E44" s="284">
        <f t="shared" si="2"/>
        <v>1</v>
      </c>
    </row>
    <row r="45" spans="1:5">
      <c r="A45" s="319">
        <v>507</v>
      </c>
      <c r="B45" s="320" t="s">
        <v>127</v>
      </c>
      <c r="C45" s="321">
        <v>33944</v>
      </c>
      <c r="D45" s="321">
        <f>SUM(D46:D48)</f>
        <v>26344</v>
      </c>
      <c r="E45" s="284">
        <f t="shared" si="2"/>
        <v>0.776101814753712</v>
      </c>
    </row>
    <row r="46" spans="1:5">
      <c r="A46" s="319">
        <v>50701</v>
      </c>
      <c r="B46" s="319" t="s">
        <v>128</v>
      </c>
      <c r="C46" s="321">
        <v>30010</v>
      </c>
      <c r="D46" s="321">
        <v>410</v>
      </c>
      <c r="E46" s="284">
        <f t="shared" si="2"/>
        <v>0.0136621126291236</v>
      </c>
    </row>
    <row r="47" spans="1:5">
      <c r="A47" s="319">
        <v>50702</v>
      </c>
      <c r="B47" s="319" t="s">
        <v>129</v>
      </c>
      <c r="C47" s="321">
        <v>338</v>
      </c>
      <c r="D47" s="321">
        <v>338</v>
      </c>
      <c r="E47" s="284">
        <f t="shared" si="2"/>
        <v>1</v>
      </c>
    </row>
    <row r="48" spans="1:5">
      <c r="A48" s="319">
        <v>50799</v>
      </c>
      <c r="B48" s="319" t="s">
        <v>130</v>
      </c>
      <c r="C48" s="321">
        <v>3596</v>
      </c>
      <c r="D48" s="321">
        <v>25596</v>
      </c>
      <c r="E48" s="284">
        <f t="shared" si="2"/>
        <v>7.11790878754171</v>
      </c>
    </row>
    <row r="49" spans="1:5">
      <c r="A49" s="319">
        <v>508</v>
      </c>
      <c r="B49" s="320" t="s">
        <v>131</v>
      </c>
      <c r="C49" s="321">
        <v>0</v>
      </c>
      <c r="D49" s="321"/>
      <c r="E49" s="284"/>
    </row>
    <row r="50" spans="1:5">
      <c r="A50" s="319">
        <v>50803</v>
      </c>
      <c r="B50" s="319" t="s">
        <v>132</v>
      </c>
      <c r="C50" s="321">
        <v>0</v>
      </c>
      <c r="D50" s="321"/>
      <c r="E50" s="284"/>
    </row>
    <row r="51" spans="1:5">
      <c r="A51" s="319">
        <v>50804</v>
      </c>
      <c r="B51" s="319" t="s">
        <v>133</v>
      </c>
      <c r="C51" s="321">
        <v>0</v>
      </c>
      <c r="D51" s="321"/>
      <c r="E51" s="284"/>
    </row>
    <row r="52" spans="1:5">
      <c r="A52" s="319">
        <v>50805</v>
      </c>
      <c r="B52" s="319" t="s">
        <v>134</v>
      </c>
      <c r="C52" s="321">
        <v>0</v>
      </c>
      <c r="D52" s="321"/>
      <c r="E52" s="284"/>
    </row>
    <row r="53" spans="1:5">
      <c r="A53" s="319">
        <v>50899</v>
      </c>
      <c r="B53" s="319" t="s">
        <v>135</v>
      </c>
      <c r="C53" s="321">
        <v>0</v>
      </c>
      <c r="D53" s="321"/>
      <c r="E53" s="284"/>
    </row>
    <row r="54" spans="1:5">
      <c r="A54" s="319">
        <v>509</v>
      </c>
      <c r="B54" s="320" t="s">
        <v>136</v>
      </c>
      <c r="C54" s="321">
        <f>SUM(C55:C63)</f>
        <v>157951</v>
      </c>
      <c r="D54" s="321">
        <f>SUM(D55:D59)</f>
        <v>63358</v>
      </c>
      <c r="E54" s="284">
        <f t="shared" si="2"/>
        <v>0.401124399339036</v>
      </c>
    </row>
    <row r="55" spans="1:5">
      <c r="A55" s="319">
        <v>50901</v>
      </c>
      <c r="B55" s="319" t="s">
        <v>137</v>
      </c>
      <c r="C55" s="321">
        <v>24660</v>
      </c>
      <c r="D55" s="321">
        <v>21660</v>
      </c>
      <c r="E55" s="284">
        <f t="shared" si="2"/>
        <v>0.878345498783455</v>
      </c>
    </row>
    <row r="56" spans="1:5">
      <c r="A56" s="319">
        <v>50902</v>
      </c>
      <c r="B56" s="319" t="s">
        <v>138</v>
      </c>
      <c r="C56" s="321">
        <v>5321</v>
      </c>
      <c r="D56" s="321">
        <v>1321</v>
      </c>
      <c r="E56" s="284">
        <f t="shared" si="2"/>
        <v>0.248261604961473</v>
      </c>
    </row>
    <row r="57" spans="1:5">
      <c r="A57" s="319">
        <v>50903</v>
      </c>
      <c r="B57" s="319" t="s">
        <v>139</v>
      </c>
      <c r="C57" s="321">
        <v>10605</v>
      </c>
      <c r="D57" s="321">
        <v>2605</v>
      </c>
      <c r="E57" s="284">
        <f t="shared" si="2"/>
        <v>0.245638849599246</v>
      </c>
    </row>
    <row r="58" spans="1:5">
      <c r="A58" s="319">
        <v>50905</v>
      </c>
      <c r="B58" s="319" t="s">
        <v>140</v>
      </c>
      <c r="C58" s="321">
        <v>27724</v>
      </c>
      <c r="D58" s="321">
        <v>7</v>
      </c>
      <c r="E58" s="284">
        <f t="shared" ref="E58:E74" si="3">D58/C58</f>
        <v>0.00025248881835233</v>
      </c>
    </row>
    <row r="59" spans="1:5">
      <c r="A59" s="319">
        <v>50999</v>
      </c>
      <c r="B59" s="319" t="s">
        <v>141</v>
      </c>
      <c r="C59" s="321">
        <v>8265</v>
      </c>
      <c r="D59" s="321">
        <v>37765</v>
      </c>
      <c r="E59" s="284">
        <f t="shared" si="3"/>
        <v>4.56926799758016</v>
      </c>
    </row>
    <row r="60" spans="1:5">
      <c r="A60" s="319">
        <v>510</v>
      </c>
      <c r="B60" s="320" t="s">
        <v>142</v>
      </c>
      <c r="C60" s="321">
        <v>40688</v>
      </c>
      <c r="D60" s="321">
        <f>SUM(D61:D63)</f>
        <v>37509</v>
      </c>
      <c r="E60" s="284">
        <f t="shared" si="3"/>
        <v>0.921868855682265</v>
      </c>
    </row>
    <row r="61" spans="1:5">
      <c r="A61" s="319">
        <v>51002</v>
      </c>
      <c r="B61" s="319" t="s">
        <v>143</v>
      </c>
      <c r="C61" s="321">
        <v>39252</v>
      </c>
      <c r="D61" s="321">
        <f>39252-1743</f>
        <v>37509</v>
      </c>
      <c r="E61" s="284">
        <f t="shared" si="3"/>
        <v>0.955594619382452</v>
      </c>
    </row>
    <row r="62" spans="1:5">
      <c r="A62" s="319">
        <v>51003</v>
      </c>
      <c r="B62" s="319" t="s">
        <v>144</v>
      </c>
      <c r="C62" s="321">
        <v>0</v>
      </c>
      <c r="D62" s="321"/>
      <c r="E62" s="284"/>
    </row>
    <row r="63" spans="1:5">
      <c r="A63" s="319">
        <v>51004</v>
      </c>
      <c r="B63" s="319" t="s">
        <v>145</v>
      </c>
      <c r="C63" s="321">
        <v>1436</v>
      </c>
      <c r="D63" s="321"/>
      <c r="E63" s="284">
        <f t="shared" si="3"/>
        <v>0</v>
      </c>
    </row>
    <row r="64" spans="1:5">
      <c r="A64" s="319">
        <v>511</v>
      </c>
      <c r="B64" s="320" t="s">
        <v>146</v>
      </c>
      <c r="C64" s="321">
        <v>9145</v>
      </c>
      <c r="D64" s="321">
        <f>SUM(D65:D68)</f>
        <v>11076</v>
      </c>
      <c r="E64" s="284">
        <f t="shared" si="3"/>
        <v>1.21115363586659</v>
      </c>
    </row>
    <row r="65" spans="1:5">
      <c r="A65" s="319">
        <v>51101</v>
      </c>
      <c r="B65" s="319" t="s">
        <v>147</v>
      </c>
      <c r="C65" s="321">
        <v>9065</v>
      </c>
      <c r="D65" s="321">
        <f>9065+2011</f>
        <v>11076</v>
      </c>
      <c r="E65" s="284">
        <f t="shared" si="3"/>
        <v>1.22184225041368</v>
      </c>
    </row>
    <row r="66" spans="1:5">
      <c r="A66" s="319">
        <v>51102</v>
      </c>
      <c r="B66" s="319" t="s">
        <v>148</v>
      </c>
      <c r="C66" s="321">
        <v>80</v>
      </c>
      <c r="D66" s="321">
        <v>0</v>
      </c>
      <c r="E66" s="284">
        <f t="shared" si="3"/>
        <v>0</v>
      </c>
    </row>
    <row r="67" spans="1:5">
      <c r="A67" s="319">
        <v>51103</v>
      </c>
      <c r="B67" s="319" t="s">
        <v>149</v>
      </c>
      <c r="C67" s="321">
        <v>0</v>
      </c>
      <c r="D67" s="321"/>
      <c r="E67" s="284"/>
    </row>
    <row r="68" spans="1:5">
      <c r="A68" s="319">
        <v>51104</v>
      </c>
      <c r="B68" s="319" t="s">
        <v>150</v>
      </c>
      <c r="C68" s="321">
        <v>0</v>
      </c>
      <c r="D68" s="321"/>
      <c r="E68" s="284"/>
    </row>
    <row r="69" spans="1:5">
      <c r="A69" s="319">
        <v>514</v>
      </c>
      <c r="B69" s="320" t="s">
        <v>151</v>
      </c>
      <c r="C69" s="321"/>
      <c r="D69" s="321">
        <v>6500</v>
      </c>
      <c r="E69" s="284">
        <v>1</v>
      </c>
    </row>
    <row r="70" spans="1:5">
      <c r="A70" s="319">
        <v>51401</v>
      </c>
      <c r="B70" s="319" t="s">
        <v>152</v>
      </c>
      <c r="C70" s="321"/>
      <c r="D70" s="321">
        <v>6500</v>
      </c>
      <c r="E70" s="284">
        <v>1</v>
      </c>
    </row>
    <row r="71" spans="1:5">
      <c r="A71" s="319">
        <v>51402</v>
      </c>
      <c r="B71" s="319" t="s">
        <v>153</v>
      </c>
      <c r="C71" s="321"/>
      <c r="D71" s="321"/>
      <c r="E71" s="284"/>
    </row>
    <row r="72" ht="14" customHeight="1" spans="1:5">
      <c r="A72" s="319">
        <v>599</v>
      </c>
      <c r="B72" s="320" t="s">
        <v>154</v>
      </c>
      <c r="C72" s="321">
        <v>2947</v>
      </c>
      <c r="D72" s="321">
        <f>SUM(D73:D77)</f>
        <v>2900</v>
      </c>
      <c r="E72" s="284">
        <f>D72/C72</f>
        <v>0.984051577875806</v>
      </c>
    </row>
    <row r="73" spans="1:5">
      <c r="A73" s="319">
        <v>59907</v>
      </c>
      <c r="B73" s="319" t="s">
        <v>155</v>
      </c>
      <c r="C73" s="321">
        <v>0</v>
      </c>
      <c r="D73" s="321"/>
      <c r="E73" s="284"/>
    </row>
    <row r="74" spans="1:5">
      <c r="A74" s="319">
        <v>59908</v>
      </c>
      <c r="B74" s="319" t="s">
        <v>156</v>
      </c>
      <c r="C74" s="321">
        <v>0</v>
      </c>
      <c r="D74" s="321"/>
      <c r="E74" s="284"/>
    </row>
    <row r="75" spans="1:5">
      <c r="A75" s="319">
        <v>59909</v>
      </c>
      <c r="B75" s="319" t="s">
        <v>157</v>
      </c>
      <c r="C75" s="321">
        <v>0</v>
      </c>
      <c r="D75" s="321"/>
      <c r="E75" s="284"/>
    </row>
    <row r="76" spans="1:5">
      <c r="A76" s="319">
        <v>59910</v>
      </c>
      <c r="B76" s="319" t="s">
        <v>158</v>
      </c>
      <c r="C76" s="321">
        <v>0</v>
      </c>
      <c r="D76" s="321"/>
      <c r="E76" s="284"/>
    </row>
    <row r="77" spans="1:5">
      <c r="A77" s="319">
        <v>59999</v>
      </c>
      <c r="B77" s="319" t="s">
        <v>159</v>
      </c>
      <c r="C77" s="321">
        <v>2947</v>
      </c>
      <c r="D77" s="321">
        <v>2900</v>
      </c>
      <c r="E77" s="284">
        <f>D77/C77</f>
        <v>0.984051577875806</v>
      </c>
    </row>
  </sheetData>
  <autoFilter ref="A1:E77">
    <extLst/>
  </autoFilter>
  <mergeCells count="7">
    <mergeCell ref="A1:E1"/>
    <mergeCell ref="A2:E2"/>
    <mergeCell ref="A4:A5"/>
    <mergeCell ref="B4:B5"/>
    <mergeCell ref="C4:C5"/>
    <mergeCell ref="D4:D5"/>
    <mergeCell ref="E4:E5"/>
  </mergeCells>
  <pageMargins left="0.75" right="0.75" top="1" bottom="1" header="0.511805555555556" footer="0.511805555555556"/>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G1322"/>
  <sheetViews>
    <sheetView workbookViewId="0">
      <selection activeCell="G14" sqref="G14"/>
    </sheetView>
  </sheetViews>
  <sheetFormatPr defaultColWidth="8.1" defaultRowHeight="14.25"/>
  <cols>
    <col min="1" max="1" width="16.25" style="241" customWidth="1"/>
    <col min="2" max="2" width="58.75" style="241" customWidth="1"/>
    <col min="3" max="3" width="24.625" style="297" customWidth="1"/>
    <col min="4" max="9" width="8.1" style="241" customWidth="1"/>
    <col min="10" max="16384" width="8.1" style="241"/>
  </cols>
  <sheetData>
    <row r="1" spans="1:1">
      <c r="A1" s="241" t="s">
        <v>160</v>
      </c>
    </row>
    <row r="2" s="292" customFormat="1" ht="25.5" customHeight="1" spans="1:3">
      <c r="A2" s="298" t="s">
        <v>161</v>
      </c>
      <c r="B2" s="298"/>
      <c r="C2" s="299"/>
    </row>
    <row r="3" s="292" customFormat="1" ht="18.75" customHeight="1" spans="1:3">
      <c r="A3" s="300" t="s">
        <v>2</v>
      </c>
      <c r="B3" s="300"/>
      <c r="C3" s="301"/>
    </row>
    <row r="4" s="292" customFormat="1" ht="15" customHeight="1" spans="1:3">
      <c r="A4" s="302" t="s">
        <v>90</v>
      </c>
      <c r="B4" s="302" t="s">
        <v>91</v>
      </c>
      <c r="C4" s="303" t="s">
        <v>162</v>
      </c>
    </row>
    <row r="5" s="292" customFormat="1" ht="15" customHeight="1" spans="1:3">
      <c r="A5" s="302"/>
      <c r="B5" s="302"/>
      <c r="C5" s="303"/>
    </row>
    <row r="6" s="293" customFormat="1" ht="13.5" spans="1:16361">
      <c r="A6" s="302"/>
      <c r="B6" s="302"/>
      <c r="C6" s="303"/>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c r="AM6" s="304"/>
      <c r="AN6" s="304"/>
      <c r="AO6" s="304"/>
      <c r="AP6" s="304"/>
      <c r="AQ6" s="304"/>
      <c r="AR6" s="304"/>
      <c r="AS6" s="304"/>
      <c r="AT6" s="304"/>
      <c r="AU6" s="304"/>
      <c r="AV6" s="304"/>
      <c r="AW6" s="304"/>
      <c r="AX6" s="304"/>
      <c r="AY6" s="304"/>
      <c r="AZ6" s="304"/>
      <c r="BA6" s="304"/>
      <c r="BB6" s="304"/>
      <c r="BC6" s="304"/>
      <c r="BD6" s="304"/>
      <c r="BE6" s="304"/>
      <c r="BF6" s="304"/>
      <c r="BG6" s="304"/>
      <c r="BH6" s="304"/>
      <c r="BI6" s="304"/>
      <c r="BJ6" s="304"/>
      <c r="BK6" s="304"/>
      <c r="BL6" s="304"/>
      <c r="BM6" s="304"/>
      <c r="BN6" s="304"/>
      <c r="BO6" s="304"/>
      <c r="BP6" s="304"/>
      <c r="BQ6" s="304"/>
      <c r="BR6" s="304"/>
      <c r="BS6" s="304"/>
      <c r="BT6" s="304"/>
      <c r="BU6" s="304"/>
      <c r="BV6" s="304"/>
      <c r="BW6" s="304"/>
      <c r="BX6" s="304"/>
      <c r="BY6" s="304"/>
      <c r="BZ6" s="304"/>
      <c r="CA6" s="304"/>
      <c r="CB6" s="304"/>
      <c r="CC6" s="304"/>
      <c r="CD6" s="304"/>
      <c r="CE6" s="304"/>
      <c r="CF6" s="304"/>
      <c r="CG6" s="304"/>
      <c r="CH6" s="304"/>
      <c r="CI6" s="304"/>
      <c r="CJ6" s="304"/>
      <c r="CK6" s="304"/>
      <c r="CL6" s="304"/>
      <c r="CM6" s="304"/>
      <c r="CN6" s="304"/>
      <c r="CO6" s="304"/>
      <c r="CP6" s="304"/>
      <c r="CQ6" s="304"/>
      <c r="CR6" s="304"/>
      <c r="CS6" s="304"/>
      <c r="CT6" s="304"/>
      <c r="CU6" s="304"/>
      <c r="CV6" s="304"/>
      <c r="CW6" s="304"/>
      <c r="CX6" s="304"/>
      <c r="CY6" s="304"/>
      <c r="CZ6" s="304"/>
      <c r="DA6" s="304"/>
      <c r="DB6" s="304"/>
      <c r="DC6" s="304"/>
      <c r="DD6" s="304"/>
      <c r="DE6" s="304"/>
      <c r="DF6" s="304"/>
      <c r="DG6" s="304"/>
      <c r="DH6" s="304"/>
      <c r="DI6" s="304"/>
      <c r="DJ6" s="304"/>
      <c r="DK6" s="304"/>
      <c r="DL6" s="304"/>
      <c r="DM6" s="304"/>
      <c r="DN6" s="304"/>
      <c r="DO6" s="304"/>
      <c r="DP6" s="304"/>
      <c r="DQ6" s="304"/>
      <c r="DR6" s="304"/>
      <c r="DS6" s="304"/>
      <c r="DT6" s="304"/>
      <c r="DU6" s="304"/>
      <c r="DV6" s="304"/>
      <c r="DW6" s="304"/>
      <c r="DX6" s="304"/>
      <c r="DY6" s="304"/>
      <c r="DZ6" s="304"/>
      <c r="EA6" s="304"/>
      <c r="EB6" s="304"/>
      <c r="EC6" s="304"/>
      <c r="ED6" s="304"/>
      <c r="EE6" s="304"/>
      <c r="EF6" s="304"/>
      <c r="EG6" s="304"/>
      <c r="EH6" s="304"/>
      <c r="EI6" s="304"/>
      <c r="EJ6" s="304"/>
      <c r="EK6" s="304"/>
      <c r="EL6" s="304"/>
      <c r="EM6" s="304"/>
      <c r="EN6" s="304"/>
      <c r="EO6" s="304"/>
      <c r="EP6" s="304"/>
      <c r="EQ6" s="304"/>
      <c r="ER6" s="304"/>
      <c r="ES6" s="304"/>
      <c r="ET6" s="304"/>
      <c r="EU6" s="304"/>
      <c r="EV6" s="304"/>
      <c r="EW6" s="304"/>
      <c r="EX6" s="304"/>
      <c r="EY6" s="304"/>
      <c r="EZ6" s="304"/>
      <c r="FA6" s="304"/>
      <c r="FB6" s="304"/>
      <c r="FC6" s="304"/>
      <c r="FD6" s="304"/>
      <c r="FE6" s="304"/>
      <c r="FF6" s="304"/>
      <c r="FG6" s="304"/>
      <c r="FH6" s="304"/>
      <c r="FI6" s="304"/>
      <c r="FJ6" s="304"/>
      <c r="FK6" s="304"/>
      <c r="FL6" s="304"/>
      <c r="FM6" s="304"/>
      <c r="FN6" s="304"/>
      <c r="FO6" s="304"/>
      <c r="FP6" s="304"/>
      <c r="FQ6" s="304"/>
      <c r="FR6" s="304"/>
      <c r="FS6" s="304"/>
      <c r="FT6" s="304"/>
      <c r="FU6" s="304"/>
      <c r="FV6" s="304"/>
      <c r="FW6" s="304"/>
      <c r="FX6" s="304"/>
      <c r="FY6" s="304"/>
      <c r="FZ6" s="304"/>
      <c r="GA6" s="304"/>
      <c r="GB6" s="304"/>
      <c r="GC6" s="304"/>
      <c r="GD6" s="304"/>
      <c r="GE6" s="304"/>
      <c r="GF6" s="304"/>
      <c r="GG6" s="304"/>
      <c r="GH6" s="304"/>
      <c r="GI6" s="304"/>
      <c r="GJ6" s="304"/>
      <c r="GK6" s="304"/>
      <c r="GL6" s="304"/>
      <c r="GM6" s="304"/>
      <c r="GN6" s="304"/>
      <c r="GO6" s="304"/>
      <c r="GP6" s="304"/>
      <c r="GQ6" s="304"/>
      <c r="GR6" s="304"/>
      <c r="GS6" s="304"/>
      <c r="GT6" s="304"/>
      <c r="GU6" s="304"/>
      <c r="GV6" s="304"/>
      <c r="GW6" s="304"/>
      <c r="GX6" s="304"/>
      <c r="GY6" s="304"/>
      <c r="GZ6" s="304"/>
      <c r="HA6" s="304"/>
      <c r="HB6" s="304"/>
      <c r="HC6" s="304"/>
      <c r="HD6" s="304"/>
      <c r="HE6" s="304"/>
      <c r="HF6" s="304"/>
      <c r="HG6" s="304"/>
      <c r="HH6" s="304"/>
      <c r="HI6" s="304"/>
      <c r="HJ6" s="304"/>
      <c r="HK6" s="304"/>
      <c r="HL6" s="304"/>
      <c r="HM6" s="304"/>
      <c r="HN6" s="304"/>
      <c r="HO6" s="304"/>
      <c r="HP6" s="304"/>
      <c r="HQ6" s="304"/>
      <c r="HR6" s="304"/>
      <c r="HS6" s="304"/>
      <c r="HT6" s="304"/>
      <c r="HU6" s="304"/>
      <c r="HV6" s="304"/>
      <c r="HW6" s="304"/>
      <c r="HX6" s="304"/>
      <c r="HY6" s="304"/>
      <c r="HZ6" s="304"/>
      <c r="IA6" s="304"/>
      <c r="IB6" s="304"/>
      <c r="IC6" s="304"/>
      <c r="ID6" s="304"/>
      <c r="IE6" s="304"/>
      <c r="IF6" s="304"/>
      <c r="IG6" s="304"/>
      <c r="IH6" s="304"/>
      <c r="II6" s="304"/>
      <c r="IJ6" s="304"/>
      <c r="IK6" s="304"/>
      <c r="IL6" s="304"/>
      <c r="IM6" s="304"/>
      <c r="IN6" s="304"/>
      <c r="IO6" s="304"/>
      <c r="IP6" s="304"/>
      <c r="IQ6" s="304"/>
      <c r="IR6" s="304"/>
      <c r="IS6" s="304"/>
      <c r="IT6" s="304"/>
      <c r="IU6" s="304"/>
      <c r="IV6" s="304"/>
      <c r="IW6" s="304"/>
      <c r="IX6" s="304"/>
      <c r="IY6" s="304"/>
      <c r="IZ6" s="304"/>
      <c r="JA6" s="304"/>
      <c r="JB6" s="304"/>
      <c r="JC6" s="304"/>
      <c r="JD6" s="304"/>
      <c r="JE6" s="304"/>
      <c r="JF6" s="304"/>
      <c r="JG6" s="304"/>
      <c r="JH6" s="304"/>
      <c r="JI6" s="304"/>
      <c r="JJ6" s="304"/>
      <c r="JK6" s="304"/>
      <c r="JL6" s="304"/>
      <c r="JM6" s="304"/>
      <c r="JN6" s="304"/>
      <c r="JO6" s="304"/>
      <c r="JP6" s="304"/>
      <c r="JQ6" s="304"/>
      <c r="JR6" s="304"/>
      <c r="JS6" s="304"/>
      <c r="JT6" s="304"/>
      <c r="JU6" s="304"/>
      <c r="JV6" s="304"/>
      <c r="JW6" s="304"/>
      <c r="JX6" s="304"/>
      <c r="JY6" s="304"/>
      <c r="JZ6" s="304"/>
      <c r="KA6" s="304"/>
      <c r="KB6" s="304"/>
      <c r="KC6" s="304"/>
      <c r="KD6" s="304"/>
      <c r="KE6" s="304"/>
      <c r="KF6" s="304"/>
      <c r="KG6" s="304"/>
      <c r="KH6" s="304"/>
      <c r="KI6" s="304"/>
      <c r="KJ6" s="304"/>
      <c r="KK6" s="304"/>
      <c r="KL6" s="304"/>
      <c r="KM6" s="304"/>
      <c r="KN6" s="304"/>
      <c r="KO6" s="304"/>
      <c r="KP6" s="304"/>
      <c r="KQ6" s="304"/>
      <c r="KR6" s="304"/>
      <c r="KS6" s="304"/>
      <c r="KT6" s="304"/>
      <c r="KU6" s="304"/>
      <c r="KV6" s="304"/>
      <c r="KW6" s="304"/>
      <c r="KX6" s="304"/>
      <c r="KY6" s="304"/>
      <c r="KZ6" s="304"/>
      <c r="LA6" s="304"/>
      <c r="LB6" s="304"/>
      <c r="LC6" s="304"/>
      <c r="LD6" s="304"/>
      <c r="LE6" s="304"/>
      <c r="LF6" s="304"/>
      <c r="LG6" s="304"/>
      <c r="LH6" s="304"/>
      <c r="LI6" s="304"/>
      <c r="LJ6" s="304"/>
      <c r="LK6" s="304"/>
      <c r="LL6" s="304"/>
      <c r="LM6" s="304"/>
      <c r="LN6" s="304"/>
      <c r="LO6" s="304"/>
      <c r="LP6" s="304"/>
      <c r="LQ6" s="304"/>
      <c r="LR6" s="304"/>
      <c r="LS6" s="304"/>
      <c r="LT6" s="304"/>
      <c r="LU6" s="304"/>
      <c r="LV6" s="304"/>
      <c r="LW6" s="304"/>
      <c r="LX6" s="304"/>
      <c r="LY6" s="304"/>
      <c r="LZ6" s="304"/>
      <c r="MA6" s="304"/>
      <c r="MB6" s="304"/>
      <c r="MC6" s="304"/>
      <c r="MD6" s="304"/>
      <c r="ME6" s="304"/>
      <c r="MF6" s="304"/>
      <c r="MG6" s="304"/>
      <c r="MH6" s="304"/>
      <c r="MI6" s="304"/>
      <c r="MJ6" s="304"/>
      <c r="MK6" s="304"/>
      <c r="ML6" s="304"/>
      <c r="MM6" s="304"/>
      <c r="MN6" s="304"/>
      <c r="MO6" s="304"/>
      <c r="MP6" s="304"/>
      <c r="MQ6" s="304"/>
      <c r="MR6" s="304"/>
      <c r="MS6" s="304"/>
      <c r="MT6" s="304"/>
      <c r="MU6" s="304"/>
      <c r="MV6" s="304"/>
      <c r="MW6" s="304"/>
      <c r="MX6" s="304"/>
      <c r="MY6" s="304"/>
      <c r="MZ6" s="304"/>
      <c r="NA6" s="304"/>
      <c r="NB6" s="304"/>
      <c r="NC6" s="304"/>
      <c r="ND6" s="304"/>
      <c r="NE6" s="304"/>
      <c r="NF6" s="304"/>
      <c r="NG6" s="304"/>
      <c r="NH6" s="304"/>
      <c r="NI6" s="304"/>
      <c r="NJ6" s="304"/>
      <c r="NK6" s="304"/>
      <c r="NL6" s="304"/>
      <c r="NM6" s="304"/>
      <c r="NN6" s="304"/>
      <c r="NO6" s="304"/>
      <c r="NP6" s="304"/>
      <c r="NQ6" s="304"/>
      <c r="NR6" s="304"/>
      <c r="NS6" s="304"/>
      <c r="NT6" s="304"/>
      <c r="NU6" s="304"/>
      <c r="NV6" s="304"/>
      <c r="NW6" s="304"/>
      <c r="NX6" s="304"/>
      <c r="NY6" s="304"/>
      <c r="NZ6" s="304"/>
      <c r="OA6" s="304"/>
      <c r="OB6" s="304"/>
      <c r="OC6" s="304"/>
      <c r="OD6" s="304"/>
      <c r="OE6" s="304"/>
      <c r="OF6" s="304"/>
      <c r="OG6" s="304"/>
      <c r="OH6" s="304"/>
      <c r="OI6" s="304"/>
      <c r="OJ6" s="304"/>
      <c r="OK6" s="304"/>
      <c r="OL6" s="304"/>
      <c r="OM6" s="304"/>
      <c r="ON6" s="304"/>
      <c r="OO6" s="304"/>
      <c r="OP6" s="304"/>
      <c r="OQ6" s="304"/>
      <c r="OR6" s="304"/>
      <c r="OS6" s="304"/>
      <c r="OT6" s="304"/>
      <c r="OU6" s="304"/>
      <c r="OV6" s="304"/>
      <c r="OW6" s="304"/>
      <c r="OX6" s="304"/>
      <c r="OY6" s="304"/>
      <c r="OZ6" s="304"/>
      <c r="PA6" s="304"/>
      <c r="PB6" s="304"/>
      <c r="PC6" s="304"/>
      <c r="PD6" s="304"/>
      <c r="PE6" s="304"/>
      <c r="PF6" s="304"/>
      <c r="PG6" s="304"/>
      <c r="PH6" s="304"/>
      <c r="PI6" s="304"/>
      <c r="PJ6" s="304"/>
      <c r="PK6" s="304"/>
      <c r="PL6" s="304"/>
      <c r="PM6" s="304"/>
      <c r="PN6" s="304"/>
      <c r="PO6" s="304"/>
      <c r="PP6" s="304"/>
      <c r="PQ6" s="304"/>
      <c r="PR6" s="304"/>
      <c r="PS6" s="304"/>
      <c r="PT6" s="304"/>
      <c r="PU6" s="304"/>
      <c r="PV6" s="304"/>
      <c r="PW6" s="304"/>
      <c r="PX6" s="304"/>
      <c r="PY6" s="304"/>
      <c r="PZ6" s="304"/>
      <c r="QA6" s="304"/>
      <c r="QB6" s="304"/>
      <c r="QC6" s="304"/>
      <c r="QD6" s="304"/>
      <c r="QE6" s="304"/>
      <c r="QF6" s="304"/>
      <c r="QG6" s="304"/>
      <c r="QH6" s="304"/>
      <c r="QI6" s="304"/>
      <c r="QJ6" s="304"/>
      <c r="QK6" s="304"/>
      <c r="QL6" s="304"/>
      <c r="QM6" s="304"/>
      <c r="QN6" s="304"/>
      <c r="QO6" s="304"/>
      <c r="QP6" s="304"/>
      <c r="QQ6" s="304"/>
      <c r="QR6" s="304"/>
      <c r="QS6" s="304"/>
      <c r="QT6" s="304"/>
      <c r="QU6" s="304"/>
      <c r="QV6" s="304"/>
      <c r="QW6" s="304"/>
      <c r="QX6" s="304"/>
      <c r="QY6" s="304"/>
      <c r="QZ6" s="304"/>
      <c r="RA6" s="304"/>
      <c r="RB6" s="304"/>
      <c r="RC6" s="304"/>
      <c r="RD6" s="304"/>
      <c r="RE6" s="304"/>
      <c r="RF6" s="304"/>
      <c r="RG6" s="304"/>
      <c r="RH6" s="304"/>
      <c r="RI6" s="304"/>
      <c r="RJ6" s="304"/>
      <c r="RK6" s="304"/>
      <c r="RL6" s="304"/>
      <c r="RM6" s="304"/>
      <c r="RN6" s="304"/>
      <c r="RO6" s="304"/>
      <c r="RP6" s="304"/>
      <c r="RQ6" s="304"/>
      <c r="RR6" s="304"/>
      <c r="RS6" s="304"/>
      <c r="RT6" s="304"/>
      <c r="RU6" s="304"/>
      <c r="RV6" s="304"/>
      <c r="RW6" s="304"/>
      <c r="RX6" s="304"/>
      <c r="RY6" s="304"/>
      <c r="RZ6" s="304"/>
      <c r="SA6" s="304"/>
      <c r="SB6" s="304"/>
      <c r="SC6" s="304"/>
      <c r="SD6" s="304"/>
      <c r="SE6" s="304"/>
      <c r="SF6" s="304"/>
      <c r="SG6" s="304"/>
      <c r="SH6" s="304"/>
      <c r="SI6" s="304"/>
      <c r="SJ6" s="304"/>
      <c r="SK6" s="304"/>
      <c r="SL6" s="304"/>
      <c r="SM6" s="304"/>
      <c r="SN6" s="304"/>
      <c r="SO6" s="304"/>
      <c r="SP6" s="304"/>
      <c r="SQ6" s="304"/>
      <c r="SR6" s="304"/>
      <c r="SS6" s="304"/>
      <c r="ST6" s="304"/>
      <c r="SU6" s="304"/>
      <c r="SV6" s="304"/>
      <c r="SW6" s="304"/>
      <c r="SX6" s="304"/>
      <c r="SY6" s="304"/>
      <c r="SZ6" s="304"/>
      <c r="TA6" s="304"/>
      <c r="TB6" s="304"/>
      <c r="TC6" s="304"/>
      <c r="TD6" s="304"/>
      <c r="TE6" s="304"/>
      <c r="TF6" s="304"/>
      <c r="TG6" s="304"/>
      <c r="TH6" s="304"/>
      <c r="TI6" s="304"/>
      <c r="TJ6" s="304"/>
      <c r="TK6" s="304"/>
      <c r="TL6" s="304"/>
      <c r="TM6" s="304"/>
      <c r="TN6" s="304"/>
      <c r="TO6" s="304"/>
      <c r="TP6" s="304"/>
      <c r="TQ6" s="304"/>
      <c r="TR6" s="304"/>
      <c r="TS6" s="304"/>
      <c r="TT6" s="304"/>
      <c r="TU6" s="304"/>
      <c r="TV6" s="304"/>
      <c r="TW6" s="304"/>
      <c r="TX6" s="304"/>
      <c r="TY6" s="304"/>
      <c r="TZ6" s="304"/>
      <c r="UA6" s="304"/>
      <c r="UB6" s="304"/>
      <c r="UC6" s="304"/>
      <c r="UD6" s="304"/>
      <c r="UE6" s="304"/>
      <c r="UF6" s="304"/>
      <c r="UG6" s="304"/>
      <c r="UH6" s="304"/>
      <c r="UI6" s="304"/>
      <c r="UJ6" s="304"/>
      <c r="UK6" s="304"/>
      <c r="UL6" s="304"/>
      <c r="UM6" s="304"/>
      <c r="UN6" s="304"/>
      <c r="UO6" s="304"/>
      <c r="UP6" s="304"/>
      <c r="UQ6" s="304"/>
      <c r="UR6" s="304"/>
      <c r="US6" s="304"/>
      <c r="UT6" s="304"/>
      <c r="UU6" s="304"/>
      <c r="UV6" s="304"/>
      <c r="UW6" s="304"/>
      <c r="UX6" s="304"/>
      <c r="UY6" s="304"/>
      <c r="UZ6" s="304"/>
      <c r="VA6" s="304"/>
      <c r="VB6" s="304"/>
      <c r="VC6" s="304"/>
      <c r="VD6" s="304"/>
      <c r="VE6" s="304"/>
      <c r="VF6" s="304"/>
      <c r="VG6" s="304"/>
      <c r="VH6" s="304"/>
      <c r="VI6" s="304"/>
      <c r="VJ6" s="304"/>
      <c r="VK6" s="304"/>
      <c r="VL6" s="304"/>
      <c r="VM6" s="304"/>
      <c r="VN6" s="304"/>
      <c r="VO6" s="304"/>
      <c r="VP6" s="304"/>
      <c r="VQ6" s="304"/>
      <c r="VR6" s="304"/>
      <c r="VS6" s="304"/>
      <c r="VT6" s="304"/>
      <c r="VU6" s="304"/>
      <c r="VV6" s="304"/>
      <c r="VW6" s="304"/>
      <c r="VX6" s="304"/>
      <c r="VY6" s="304"/>
      <c r="VZ6" s="304"/>
      <c r="WA6" s="304"/>
      <c r="WB6" s="304"/>
      <c r="WC6" s="304"/>
      <c r="WD6" s="304"/>
      <c r="WE6" s="304"/>
      <c r="WF6" s="304"/>
      <c r="WG6" s="304"/>
      <c r="WH6" s="304"/>
      <c r="WI6" s="304"/>
      <c r="WJ6" s="304"/>
      <c r="WK6" s="304"/>
      <c r="WL6" s="304"/>
      <c r="WM6" s="304"/>
      <c r="WN6" s="304"/>
      <c r="WO6" s="304"/>
      <c r="WP6" s="304"/>
      <c r="WQ6" s="304"/>
      <c r="WR6" s="304"/>
      <c r="WS6" s="304"/>
      <c r="WT6" s="304"/>
      <c r="WU6" s="304"/>
      <c r="WV6" s="304"/>
      <c r="WW6" s="304"/>
      <c r="WX6" s="304"/>
      <c r="WY6" s="304"/>
      <c r="WZ6" s="304"/>
      <c r="XA6" s="304"/>
      <c r="XB6" s="304"/>
      <c r="XC6" s="304"/>
      <c r="XD6" s="304"/>
      <c r="XE6" s="304"/>
      <c r="XF6" s="304"/>
      <c r="XG6" s="304"/>
      <c r="XH6" s="304"/>
      <c r="XI6" s="304"/>
      <c r="XJ6" s="304"/>
      <c r="XK6" s="304"/>
      <c r="XL6" s="304"/>
      <c r="XM6" s="304"/>
      <c r="XN6" s="304"/>
      <c r="XO6" s="304"/>
      <c r="XP6" s="304"/>
      <c r="XQ6" s="304"/>
      <c r="XR6" s="304"/>
      <c r="XS6" s="304"/>
      <c r="XT6" s="304"/>
      <c r="XU6" s="304"/>
      <c r="XV6" s="304"/>
      <c r="XW6" s="304"/>
      <c r="XX6" s="304"/>
      <c r="XY6" s="304"/>
      <c r="XZ6" s="304"/>
      <c r="YA6" s="304"/>
      <c r="YB6" s="304"/>
      <c r="YC6" s="304"/>
      <c r="YD6" s="304"/>
      <c r="YE6" s="304"/>
      <c r="YF6" s="304"/>
      <c r="YG6" s="304"/>
      <c r="YH6" s="304"/>
      <c r="YI6" s="304"/>
      <c r="YJ6" s="304"/>
      <c r="YK6" s="304"/>
      <c r="YL6" s="304"/>
      <c r="YM6" s="304"/>
      <c r="YN6" s="304"/>
      <c r="YO6" s="304"/>
      <c r="YP6" s="304"/>
      <c r="YQ6" s="304"/>
      <c r="YR6" s="304"/>
      <c r="YS6" s="304"/>
      <c r="YT6" s="304"/>
      <c r="YU6" s="304"/>
      <c r="YV6" s="304"/>
      <c r="YW6" s="304"/>
      <c r="YX6" s="304"/>
      <c r="YY6" s="304"/>
      <c r="YZ6" s="304"/>
      <c r="ZA6" s="304"/>
      <c r="ZB6" s="304"/>
      <c r="ZC6" s="304"/>
      <c r="ZD6" s="304"/>
      <c r="ZE6" s="304"/>
      <c r="ZF6" s="304"/>
      <c r="ZG6" s="304"/>
      <c r="ZH6" s="304"/>
      <c r="ZI6" s="304"/>
      <c r="ZJ6" s="304"/>
      <c r="ZK6" s="304"/>
      <c r="ZL6" s="304"/>
      <c r="ZM6" s="304"/>
      <c r="ZN6" s="304"/>
      <c r="ZO6" s="304"/>
      <c r="ZP6" s="304"/>
      <c r="ZQ6" s="304"/>
      <c r="ZR6" s="304"/>
      <c r="ZS6" s="304"/>
      <c r="ZT6" s="304"/>
      <c r="ZU6" s="304"/>
      <c r="ZV6" s="304"/>
      <c r="ZW6" s="304"/>
      <c r="ZX6" s="304"/>
      <c r="ZY6" s="304"/>
      <c r="ZZ6" s="304"/>
      <c r="AAA6" s="304"/>
      <c r="AAB6" s="304"/>
      <c r="AAC6" s="304"/>
      <c r="AAD6" s="304"/>
      <c r="AAE6" s="304"/>
      <c r="AAF6" s="304"/>
      <c r="AAG6" s="304"/>
      <c r="AAH6" s="304"/>
      <c r="AAI6" s="304"/>
      <c r="AAJ6" s="304"/>
      <c r="AAK6" s="304"/>
      <c r="AAL6" s="304"/>
      <c r="AAM6" s="304"/>
      <c r="AAN6" s="304"/>
      <c r="AAO6" s="304"/>
      <c r="AAP6" s="304"/>
      <c r="AAQ6" s="304"/>
      <c r="AAR6" s="304"/>
      <c r="AAS6" s="304"/>
      <c r="AAT6" s="304"/>
      <c r="AAU6" s="304"/>
      <c r="AAV6" s="304"/>
      <c r="AAW6" s="304"/>
      <c r="AAX6" s="304"/>
      <c r="AAY6" s="304"/>
      <c r="AAZ6" s="304"/>
      <c r="ABA6" s="304"/>
      <c r="ABB6" s="304"/>
      <c r="ABC6" s="304"/>
      <c r="ABD6" s="304"/>
      <c r="ABE6" s="304"/>
      <c r="ABF6" s="304"/>
      <c r="ABG6" s="304"/>
      <c r="ABH6" s="304"/>
      <c r="ABI6" s="304"/>
      <c r="ABJ6" s="304"/>
      <c r="ABK6" s="304"/>
      <c r="ABL6" s="304"/>
      <c r="ABM6" s="304"/>
      <c r="ABN6" s="304"/>
      <c r="ABO6" s="304"/>
      <c r="ABP6" s="304"/>
      <c r="ABQ6" s="304"/>
      <c r="ABR6" s="304"/>
      <c r="ABS6" s="304"/>
      <c r="ABT6" s="304"/>
      <c r="ABU6" s="304"/>
      <c r="ABV6" s="304"/>
      <c r="ABW6" s="304"/>
      <c r="ABX6" s="304"/>
      <c r="ABY6" s="304"/>
      <c r="ABZ6" s="304"/>
      <c r="ACA6" s="304"/>
      <c r="ACB6" s="304"/>
      <c r="ACC6" s="304"/>
      <c r="ACD6" s="304"/>
      <c r="ACE6" s="304"/>
      <c r="ACF6" s="304"/>
      <c r="ACG6" s="304"/>
      <c r="ACH6" s="304"/>
      <c r="ACI6" s="304"/>
      <c r="ACJ6" s="304"/>
      <c r="ACK6" s="304"/>
      <c r="ACL6" s="304"/>
      <c r="ACM6" s="304"/>
      <c r="ACN6" s="304"/>
      <c r="ACO6" s="304"/>
      <c r="ACP6" s="304"/>
      <c r="ACQ6" s="304"/>
      <c r="ACR6" s="304"/>
      <c r="ACS6" s="304"/>
      <c r="ACT6" s="304"/>
      <c r="ACU6" s="304"/>
      <c r="ACV6" s="304"/>
      <c r="ACW6" s="304"/>
      <c r="ACX6" s="304"/>
      <c r="ACY6" s="304"/>
      <c r="ACZ6" s="304"/>
      <c r="ADA6" s="304"/>
      <c r="ADB6" s="304"/>
      <c r="ADC6" s="304"/>
      <c r="ADD6" s="304"/>
      <c r="ADE6" s="304"/>
      <c r="ADF6" s="304"/>
      <c r="ADG6" s="304"/>
      <c r="ADH6" s="304"/>
      <c r="ADI6" s="304"/>
      <c r="ADJ6" s="304"/>
      <c r="ADK6" s="304"/>
      <c r="ADL6" s="304"/>
      <c r="ADM6" s="304"/>
      <c r="ADN6" s="304"/>
      <c r="ADO6" s="304"/>
      <c r="ADP6" s="304"/>
      <c r="ADQ6" s="304"/>
      <c r="ADR6" s="304"/>
      <c r="ADS6" s="304"/>
      <c r="ADT6" s="304"/>
      <c r="ADU6" s="304"/>
      <c r="ADV6" s="304"/>
      <c r="ADW6" s="304"/>
      <c r="ADX6" s="304"/>
      <c r="ADY6" s="304"/>
      <c r="ADZ6" s="304"/>
      <c r="AEA6" s="304"/>
      <c r="AEB6" s="304"/>
      <c r="AEC6" s="304"/>
      <c r="AED6" s="304"/>
      <c r="AEE6" s="304"/>
      <c r="AEF6" s="304"/>
      <c r="AEG6" s="304"/>
      <c r="AEH6" s="304"/>
      <c r="AEI6" s="304"/>
      <c r="AEJ6" s="304"/>
      <c r="AEK6" s="304"/>
      <c r="AEL6" s="304"/>
      <c r="AEM6" s="304"/>
      <c r="AEN6" s="304"/>
      <c r="AEO6" s="304"/>
      <c r="AEP6" s="304"/>
      <c r="AEQ6" s="304"/>
      <c r="AER6" s="304"/>
      <c r="AES6" s="304"/>
      <c r="AET6" s="304"/>
      <c r="AEU6" s="304"/>
      <c r="AEV6" s="304"/>
      <c r="AEW6" s="304"/>
      <c r="AEX6" s="304"/>
      <c r="AEY6" s="304"/>
      <c r="AEZ6" s="304"/>
      <c r="AFA6" s="304"/>
      <c r="AFB6" s="304"/>
      <c r="AFC6" s="304"/>
      <c r="AFD6" s="304"/>
      <c r="AFE6" s="304"/>
      <c r="AFF6" s="304"/>
      <c r="AFG6" s="304"/>
      <c r="AFH6" s="304"/>
      <c r="AFI6" s="304"/>
      <c r="AFJ6" s="304"/>
      <c r="AFK6" s="304"/>
      <c r="AFL6" s="304"/>
      <c r="AFM6" s="304"/>
      <c r="AFN6" s="304"/>
      <c r="AFO6" s="304"/>
      <c r="AFP6" s="304"/>
      <c r="AFQ6" s="304"/>
      <c r="AFR6" s="304"/>
      <c r="AFS6" s="304"/>
      <c r="AFT6" s="304"/>
      <c r="AFU6" s="304"/>
      <c r="AFV6" s="304"/>
      <c r="AFW6" s="304"/>
      <c r="AFX6" s="304"/>
      <c r="AFY6" s="304"/>
      <c r="AFZ6" s="304"/>
      <c r="AGA6" s="304"/>
      <c r="AGB6" s="304"/>
      <c r="AGC6" s="304"/>
      <c r="AGD6" s="304"/>
      <c r="AGE6" s="304"/>
      <c r="AGF6" s="304"/>
      <c r="AGG6" s="304"/>
      <c r="AGH6" s="304"/>
      <c r="AGI6" s="304"/>
      <c r="AGJ6" s="304"/>
      <c r="AGK6" s="304"/>
      <c r="AGL6" s="304"/>
      <c r="AGM6" s="304"/>
      <c r="AGN6" s="304"/>
      <c r="AGO6" s="304"/>
      <c r="AGP6" s="304"/>
      <c r="AGQ6" s="304"/>
      <c r="AGR6" s="304"/>
      <c r="AGS6" s="304"/>
      <c r="AGT6" s="304"/>
      <c r="AGU6" s="304"/>
      <c r="AGV6" s="304"/>
      <c r="AGW6" s="304"/>
      <c r="AGX6" s="304"/>
      <c r="AGY6" s="304"/>
      <c r="AGZ6" s="304"/>
      <c r="AHA6" s="304"/>
      <c r="AHB6" s="304"/>
      <c r="AHC6" s="304"/>
      <c r="AHD6" s="304"/>
      <c r="AHE6" s="304"/>
      <c r="AHF6" s="304"/>
      <c r="AHG6" s="304"/>
      <c r="AHH6" s="304"/>
      <c r="AHI6" s="304"/>
      <c r="AHJ6" s="304"/>
      <c r="AHK6" s="304"/>
      <c r="AHL6" s="304"/>
      <c r="AHM6" s="304"/>
      <c r="AHN6" s="304"/>
      <c r="AHO6" s="304"/>
      <c r="AHP6" s="304"/>
      <c r="AHQ6" s="304"/>
      <c r="AHR6" s="304"/>
      <c r="AHS6" s="304"/>
      <c r="AHT6" s="304"/>
      <c r="AHU6" s="304"/>
      <c r="AHV6" s="304"/>
      <c r="AHW6" s="304"/>
      <c r="AHX6" s="304"/>
      <c r="AHY6" s="304"/>
      <c r="AHZ6" s="304"/>
      <c r="AIA6" s="304"/>
      <c r="AIB6" s="304"/>
      <c r="AIC6" s="304"/>
      <c r="AID6" s="304"/>
      <c r="AIE6" s="304"/>
      <c r="AIF6" s="304"/>
      <c r="AIG6" s="304"/>
      <c r="AIH6" s="304"/>
      <c r="AII6" s="304"/>
      <c r="AIJ6" s="304"/>
      <c r="AIK6" s="304"/>
      <c r="AIL6" s="304"/>
      <c r="AIM6" s="304"/>
      <c r="AIN6" s="304"/>
      <c r="AIO6" s="304"/>
      <c r="AIP6" s="304"/>
      <c r="AIQ6" s="304"/>
      <c r="AIR6" s="304"/>
      <c r="AIS6" s="304"/>
      <c r="AIT6" s="304"/>
      <c r="AIU6" s="304"/>
      <c r="AIV6" s="304"/>
      <c r="AIW6" s="304"/>
      <c r="AIX6" s="304"/>
      <c r="AIY6" s="304"/>
      <c r="AIZ6" s="304"/>
      <c r="AJA6" s="304"/>
      <c r="AJB6" s="304"/>
      <c r="AJC6" s="304"/>
      <c r="AJD6" s="304"/>
      <c r="AJE6" s="304"/>
      <c r="AJF6" s="304"/>
      <c r="AJG6" s="304"/>
      <c r="AJH6" s="304"/>
      <c r="AJI6" s="304"/>
      <c r="AJJ6" s="304"/>
      <c r="AJK6" s="304"/>
      <c r="AJL6" s="304"/>
      <c r="AJM6" s="304"/>
      <c r="AJN6" s="304"/>
      <c r="AJO6" s="304"/>
      <c r="AJP6" s="304"/>
      <c r="AJQ6" s="304"/>
      <c r="AJR6" s="304"/>
      <c r="AJS6" s="304"/>
      <c r="AJT6" s="304"/>
      <c r="AJU6" s="304"/>
      <c r="AJV6" s="304"/>
      <c r="AJW6" s="304"/>
      <c r="AJX6" s="304"/>
      <c r="AJY6" s="304"/>
      <c r="AJZ6" s="304"/>
      <c r="AKA6" s="304"/>
      <c r="AKB6" s="304"/>
      <c r="AKC6" s="304"/>
      <c r="AKD6" s="304"/>
      <c r="AKE6" s="304"/>
      <c r="AKF6" s="304"/>
      <c r="AKG6" s="304"/>
      <c r="AKH6" s="304"/>
      <c r="AKI6" s="304"/>
      <c r="AKJ6" s="304"/>
      <c r="AKK6" s="304"/>
      <c r="AKL6" s="304"/>
      <c r="AKM6" s="304"/>
      <c r="AKN6" s="304"/>
      <c r="AKO6" s="304"/>
      <c r="AKP6" s="304"/>
      <c r="AKQ6" s="304"/>
      <c r="AKR6" s="304"/>
      <c r="AKS6" s="304"/>
      <c r="AKT6" s="304"/>
      <c r="AKU6" s="304"/>
      <c r="AKV6" s="304"/>
      <c r="AKW6" s="304"/>
      <c r="AKX6" s="304"/>
      <c r="AKY6" s="304"/>
      <c r="AKZ6" s="304"/>
      <c r="ALA6" s="304"/>
      <c r="ALB6" s="304"/>
      <c r="ALC6" s="304"/>
      <c r="ALD6" s="304"/>
      <c r="ALE6" s="304"/>
      <c r="ALF6" s="304"/>
      <c r="ALG6" s="304"/>
      <c r="ALH6" s="304"/>
      <c r="ALI6" s="304"/>
      <c r="ALJ6" s="304"/>
      <c r="ALK6" s="304"/>
      <c r="ALL6" s="304"/>
      <c r="ALM6" s="304"/>
      <c r="ALN6" s="304"/>
      <c r="ALO6" s="304"/>
      <c r="ALP6" s="304"/>
      <c r="ALQ6" s="304"/>
      <c r="ALR6" s="304"/>
      <c r="ALS6" s="304"/>
      <c r="ALT6" s="304"/>
      <c r="ALU6" s="304"/>
      <c r="ALV6" s="304"/>
      <c r="ALW6" s="304"/>
      <c r="ALX6" s="304"/>
      <c r="ALY6" s="304"/>
      <c r="ALZ6" s="304"/>
      <c r="AMA6" s="304"/>
      <c r="AMB6" s="304"/>
      <c r="AMC6" s="304"/>
      <c r="AMD6" s="304"/>
      <c r="AME6" s="304"/>
      <c r="AMF6" s="304"/>
      <c r="AMG6" s="304"/>
      <c r="AMH6" s="304"/>
      <c r="AMI6" s="304"/>
      <c r="AMJ6" s="304"/>
      <c r="AMK6" s="304"/>
      <c r="AML6" s="304"/>
      <c r="AMM6" s="304"/>
      <c r="AMN6" s="304"/>
      <c r="AMO6" s="304"/>
      <c r="AMP6" s="304"/>
      <c r="AMQ6" s="304"/>
      <c r="AMR6" s="304"/>
      <c r="AMS6" s="304"/>
      <c r="AMT6" s="304"/>
      <c r="AMU6" s="304"/>
      <c r="AMV6" s="304"/>
      <c r="AMW6" s="304"/>
      <c r="AMX6" s="304"/>
      <c r="AMY6" s="304"/>
      <c r="AMZ6" s="304"/>
      <c r="ANA6" s="304"/>
      <c r="ANB6" s="304"/>
      <c r="ANC6" s="304"/>
      <c r="AND6" s="304"/>
      <c r="ANE6" s="304"/>
      <c r="ANF6" s="304"/>
      <c r="ANG6" s="304"/>
      <c r="ANH6" s="304"/>
      <c r="ANI6" s="304"/>
      <c r="ANJ6" s="304"/>
      <c r="ANK6" s="304"/>
      <c r="ANL6" s="304"/>
      <c r="ANM6" s="304"/>
      <c r="ANN6" s="304"/>
      <c r="ANO6" s="304"/>
      <c r="ANP6" s="304"/>
      <c r="ANQ6" s="304"/>
      <c r="ANR6" s="304"/>
      <c r="ANS6" s="304"/>
      <c r="ANT6" s="304"/>
      <c r="ANU6" s="304"/>
      <c r="ANV6" s="304"/>
      <c r="ANW6" s="304"/>
      <c r="ANX6" s="304"/>
      <c r="ANY6" s="304"/>
      <c r="ANZ6" s="304"/>
      <c r="AOA6" s="304"/>
      <c r="AOB6" s="304"/>
      <c r="AOC6" s="304"/>
      <c r="AOD6" s="304"/>
      <c r="AOE6" s="304"/>
      <c r="AOF6" s="304"/>
      <c r="AOG6" s="304"/>
      <c r="AOH6" s="304"/>
      <c r="AOI6" s="304"/>
      <c r="AOJ6" s="304"/>
      <c r="AOK6" s="304"/>
      <c r="AOL6" s="304"/>
      <c r="AOM6" s="304"/>
      <c r="AON6" s="304"/>
      <c r="AOO6" s="304"/>
      <c r="AOP6" s="304"/>
      <c r="AOQ6" s="304"/>
      <c r="AOR6" s="304"/>
      <c r="AOS6" s="304"/>
      <c r="AOT6" s="304"/>
      <c r="AOU6" s="304"/>
      <c r="AOV6" s="304"/>
      <c r="AOW6" s="304"/>
      <c r="AOX6" s="304"/>
      <c r="AOY6" s="304"/>
      <c r="AOZ6" s="304"/>
      <c r="APA6" s="304"/>
      <c r="APB6" s="304"/>
      <c r="APC6" s="304"/>
      <c r="APD6" s="304"/>
      <c r="APE6" s="304"/>
      <c r="APF6" s="304"/>
      <c r="APG6" s="304"/>
      <c r="APH6" s="304"/>
      <c r="API6" s="304"/>
      <c r="APJ6" s="304"/>
      <c r="APK6" s="304"/>
      <c r="APL6" s="304"/>
      <c r="APM6" s="304"/>
      <c r="APN6" s="304"/>
      <c r="APO6" s="304"/>
      <c r="APP6" s="304"/>
      <c r="APQ6" s="304"/>
      <c r="APR6" s="304"/>
      <c r="APS6" s="304"/>
      <c r="APT6" s="304"/>
      <c r="APU6" s="304"/>
      <c r="APV6" s="304"/>
      <c r="APW6" s="304"/>
      <c r="APX6" s="304"/>
      <c r="APY6" s="304"/>
      <c r="APZ6" s="304"/>
      <c r="AQA6" s="304"/>
      <c r="AQB6" s="304"/>
      <c r="AQC6" s="304"/>
      <c r="AQD6" s="304"/>
      <c r="AQE6" s="304"/>
      <c r="AQF6" s="304"/>
      <c r="AQG6" s="304"/>
      <c r="AQH6" s="304"/>
      <c r="AQI6" s="304"/>
      <c r="AQJ6" s="304"/>
      <c r="AQK6" s="304"/>
      <c r="AQL6" s="304"/>
      <c r="AQM6" s="304"/>
      <c r="AQN6" s="304"/>
      <c r="AQO6" s="304"/>
      <c r="AQP6" s="304"/>
      <c r="AQQ6" s="304"/>
      <c r="AQR6" s="304"/>
      <c r="AQS6" s="304"/>
      <c r="AQT6" s="304"/>
      <c r="AQU6" s="304"/>
      <c r="AQV6" s="304"/>
      <c r="AQW6" s="304"/>
      <c r="AQX6" s="304"/>
      <c r="AQY6" s="304"/>
      <c r="AQZ6" s="304"/>
      <c r="ARA6" s="304"/>
      <c r="ARB6" s="304"/>
      <c r="ARC6" s="304"/>
      <c r="ARD6" s="304"/>
      <c r="ARE6" s="304"/>
      <c r="ARF6" s="304"/>
      <c r="ARG6" s="304"/>
      <c r="ARH6" s="304"/>
      <c r="ARI6" s="304"/>
      <c r="ARJ6" s="304"/>
      <c r="ARK6" s="304"/>
      <c r="ARL6" s="304"/>
      <c r="ARM6" s="304"/>
      <c r="ARN6" s="304"/>
      <c r="ARO6" s="304"/>
      <c r="ARP6" s="304"/>
      <c r="ARQ6" s="304"/>
      <c r="ARR6" s="304"/>
      <c r="ARS6" s="304"/>
      <c r="ART6" s="304"/>
      <c r="ARU6" s="304"/>
      <c r="ARV6" s="304"/>
      <c r="ARW6" s="304"/>
      <c r="ARX6" s="304"/>
      <c r="ARY6" s="304"/>
      <c r="ARZ6" s="304"/>
      <c r="ASA6" s="304"/>
      <c r="ASB6" s="304"/>
      <c r="ASC6" s="304"/>
      <c r="ASD6" s="304"/>
      <c r="ASE6" s="304"/>
      <c r="ASF6" s="304"/>
      <c r="ASG6" s="304"/>
      <c r="ASH6" s="304"/>
      <c r="ASI6" s="304"/>
      <c r="ASJ6" s="304"/>
      <c r="ASK6" s="304"/>
      <c r="ASL6" s="304"/>
      <c r="ASM6" s="304"/>
      <c r="ASN6" s="304"/>
      <c r="ASO6" s="304"/>
      <c r="ASP6" s="304"/>
      <c r="ASQ6" s="304"/>
      <c r="ASR6" s="304"/>
      <c r="ASS6" s="304"/>
      <c r="AST6" s="304"/>
      <c r="ASU6" s="304"/>
      <c r="ASV6" s="304"/>
      <c r="ASW6" s="304"/>
      <c r="ASX6" s="304"/>
      <c r="ASY6" s="304"/>
      <c r="ASZ6" s="304"/>
      <c r="ATA6" s="304"/>
      <c r="ATB6" s="304"/>
      <c r="ATC6" s="304"/>
      <c r="ATD6" s="304"/>
      <c r="ATE6" s="304"/>
      <c r="ATF6" s="304"/>
      <c r="ATG6" s="304"/>
      <c r="ATH6" s="304"/>
      <c r="ATI6" s="304"/>
      <c r="ATJ6" s="304"/>
      <c r="ATK6" s="304"/>
      <c r="ATL6" s="304"/>
      <c r="ATM6" s="304"/>
      <c r="ATN6" s="304"/>
      <c r="ATO6" s="304"/>
      <c r="ATP6" s="304"/>
      <c r="ATQ6" s="304"/>
      <c r="ATR6" s="304"/>
      <c r="ATS6" s="304"/>
      <c r="ATT6" s="304"/>
      <c r="ATU6" s="304"/>
      <c r="ATV6" s="304"/>
      <c r="ATW6" s="304"/>
      <c r="ATX6" s="304"/>
      <c r="ATY6" s="304"/>
      <c r="ATZ6" s="304"/>
      <c r="AUA6" s="304"/>
      <c r="AUB6" s="304"/>
      <c r="AUC6" s="304"/>
      <c r="AUD6" s="304"/>
      <c r="AUE6" s="304"/>
      <c r="AUF6" s="304"/>
      <c r="AUG6" s="304"/>
      <c r="AUH6" s="304"/>
      <c r="AUI6" s="304"/>
      <c r="AUJ6" s="304"/>
      <c r="AUK6" s="304"/>
      <c r="AUL6" s="304"/>
      <c r="AUM6" s="304"/>
      <c r="AUN6" s="304"/>
      <c r="AUO6" s="304"/>
      <c r="AUP6" s="304"/>
      <c r="AUQ6" s="304"/>
      <c r="AUR6" s="304"/>
      <c r="AUS6" s="304"/>
      <c r="AUT6" s="304"/>
      <c r="AUU6" s="304"/>
      <c r="AUV6" s="304"/>
      <c r="AUW6" s="304"/>
      <c r="AUX6" s="304"/>
      <c r="AUY6" s="304"/>
      <c r="AUZ6" s="304"/>
      <c r="AVA6" s="304"/>
      <c r="AVB6" s="304"/>
      <c r="AVC6" s="304"/>
      <c r="AVD6" s="304"/>
      <c r="AVE6" s="304"/>
      <c r="AVF6" s="304"/>
      <c r="AVG6" s="304"/>
      <c r="AVH6" s="304"/>
      <c r="AVI6" s="304"/>
      <c r="AVJ6" s="304"/>
      <c r="AVK6" s="304"/>
      <c r="AVL6" s="304"/>
      <c r="AVM6" s="304"/>
      <c r="AVN6" s="304"/>
      <c r="AVO6" s="304"/>
      <c r="AVP6" s="304"/>
      <c r="AVQ6" s="304"/>
      <c r="AVR6" s="304"/>
      <c r="AVS6" s="304"/>
      <c r="AVT6" s="304"/>
      <c r="AVU6" s="304"/>
      <c r="AVV6" s="304"/>
      <c r="AVW6" s="304"/>
      <c r="AVX6" s="304"/>
      <c r="AVY6" s="304"/>
      <c r="AVZ6" s="304"/>
      <c r="AWA6" s="304"/>
      <c r="AWB6" s="304"/>
      <c r="AWC6" s="304"/>
      <c r="AWD6" s="304"/>
      <c r="AWE6" s="304"/>
      <c r="AWF6" s="304"/>
      <c r="AWG6" s="304"/>
      <c r="AWH6" s="304"/>
      <c r="AWI6" s="304"/>
      <c r="AWJ6" s="304"/>
      <c r="AWK6" s="304"/>
      <c r="AWL6" s="304"/>
      <c r="AWM6" s="304"/>
      <c r="AWN6" s="304"/>
      <c r="AWO6" s="304"/>
      <c r="AWP6" s="304"/>
      <c r="AWQ6" s="304"/>
      <c r="AWR6" s="304"/>
      <c r="AWS6" s="304"/>
      <c r="AWT6" s="304"/>
      <c r="AWU6" s="304"/>
      <c r="AWV6" s="304"/>
      <c r="AWW6" s="304"/>
      <c r="AWX6" s="304"/>
      <c r="AWY6" s="304"/>
      <c r="AWZ6" s="304"/>
      <c r="AXA6" s="304"/>
      <c r="AXB6" s="304"/>
      <c r="AXC6" s="304"/>
      <c r="AXD6" s="304"/>
      <c r="AXE6" s="304"/>
      <c r="AXF6" s="304"/>
      <c r="AXG6" s="304"/>
      <c r="AXH6" s="304"/>
      <c r="AXI6" s="304"/>
      <c r="AXJ6" s="304"/>
      <c r="AXK6" s="304"/>
      <c r="AXL6" s="304"/>
      <c r="AXM6" s="304"/>
      <c r="AXN6" s="304"/>
      <c r="AXO6" s="304"/>
      <c r="AXP6" s="304"/>
      <c r="AXQ6" s="304"/>
      <c r="AXR6" s="304"/>
      <c r="AXS6" s="304"/>
      <c r="AXT6" s="304"/>
      <c r="AXU6" s="304"/>
      <c r="AXV6" s="304"/>
      <c r="AXW6" s="304"/>
      <c r="AXX6" s="304"/>
      <c r="AXY6" s="304"/>
      <c r="AXZ6" s="304"/>
      <c r="AYA6" s="304"/>
      <c r="AYB6" s="304"/>
      <c r="AYC6" s="304"/>
      <c r="AYD6" s="304"/>
      <c r="AYE6" s="304"/>
      <c r="AYF6" s="304"/>
      <c r="AYG6" s="304"/>
      <c r="AYH6" s="304"/>
      <c r="AYI6" s="304"/>
      <c r="AYJ6" s="304"/>
      <c r="AYK6" s="304"/>
      <c r="AYL6" s="304"/>
      <c r="AYM6" s="304"/>
      <c r="AYN6" s="304"/>
      <c r="AYO6" s="304"/>
      <c r="AYP6" s="304"/>
      <c r="AYQ6" s="304"/>
      <c r="AYR6" s="304"/>
      <c r="AYS6" s="304"/>
      <c r="AYT6" s="304"/>
      <c r="AYU6" s="304"/>
      <c r="AYV6" s="304"/>
      <c r="AYW6" s="304"/>
      <c r="AYX6" s="304"/>
      <c r="AYY6" s="304"/>
      <c r="AYZ6" s="304"/>
      <c r="AZA6" s="304"/>
      <c r="AZB6" s="304"/>
      <c r="AZC6" s="304"/>
      <c r="AZD6" s="304"/>
      <c r="AZE6" s="304"/>
      <c r="AZF6" s="304"/>
      <c r="AZG6" s="304"/>
      <c r="AZH6" s="304"/>
      <c r="AZI6" s="304"/>
      <c r="AZJ6" s="304"/>
      <c r="AZK6" s="304"/>
      <c r="AZL6" s="304"/>
      <c r="AZM6" s="304"/>
      <c r="AZN6" s="304"/>
      <c r="AZO6" s="304"/>
      <c r="AZP6" s="304"/>
      <c r="AZQ6" s="304"/>
      <c r="AZR6" s="304"/>
      <c r="AZS6" s="304"/>
      <c r="AZT6" s="304"/>
      <c r="AZU6" s="304"/>
      <c r="AZV6" s="304"/>
      <c r="AZW6" s="304"/>
      <c r="AZX6" s="304"/>
      <c r="AZY6" s="304"/>
      <c r="AZZ6" s="304"/>
      <c r="BAA6" s="304"/>
      <c r="BAB6" s="304"/>
      <c r="BAC6" s="304"/>
      <c r="BAD6" s="304"/>
      <c r="BAE6" s="304"/>
      <c r="BAF6" s="304"/>
      <c r="BAG6" s="304"/>
      <c r="BAH6" s="304"/>
      <c r="BAI6" s="304"/>
      <c r="BAJ6" s="304"/>
      <c r="BAK6" s="304"/>
      <c r="BAL6" s="304"/>
      <c r="BAM6" s="304"/>
      <c r="BAN6" s="304"/>
      <c r="BAO6" s="304"/>
      <c r="BAP6" s="304"/>
      <c r="BAQ6" s="304"/>
      <c r="BAR6" s="304"/>
      <c r="BAS6" s="304"/>
      <c r="BAT6" s="304"/>
      <c r="BAU6" s="304"/>
      <c r="BAV6" s="304"/>
      <c r="BAW6" s="304"/>
      <c r="BAX6" s="304"/>
      <c r="BAY6" s="304"/>
      <c r="BAZ6" s="304"/>
      <c r="BBA6" s="304"/>
      <c r="BBB6" s="304"/>
      <c r="BBC6" s="304"/>
      <c r="BBD6" s="304"/>
      <c r="BBE6" s="304"/>
      <c r="BBF6" s="304"/>
      <c r="BBG6" s="304"/>
      <c r="BBH6" s="304"/>
      <c r="BBI6" s="304"/>
      <c r="BBJ6" s="304"/>
      <c r="BBK6" s="304"/>
      <c r="BBL6" s="304"/>
      <c r="BBM6" s="304"/>
      <c r="BBN6" s="304"/>
      <c r="BBO6" s="304"/>
      <c r="BBP6" s="304"/>
      <c r="BBQ6" s="304"/>
      <c r="BBR6" s="304"/>
      <c r="BBS6" s="304"/>
      <c r="BBT6" s="304"/>
      <c r="BBU6" s="304"/>
      <c r="BBV6" s="304"/>
      <c r="BBW6" s="304"/>
      <c r="BBX6" s="304"/>
      <c r="BBY6" s="304"/>
      <c r="BBZ6" s="304"/>
      <c r="BCA6" s="304"/>
      <c r="BCB6" s="304"/>
      <c r="BCC6" s="304"/>
      <c r="BCD6" s="304"/>
      <c r="BCE6" s="304"/>
      <c r="BCF6" s="304"/>
      <c r="BCG6" s="304"/>
      <c r="BCH6" s="304"/>
      <c r="BCI6" s="304"/>
      <c r="BCJ6" s="304"/>
      <c r="BCK6" s="304"/>
      <c r="BCL6" s="304"/>
      <c r="BCM6" s="304"/>
      <c r="BCN6" s="304"/>
      <c r="BCO6" s="304"/>
      <c r="BCP6" s="304"/>
      <c r="BCQ6" s="304"/>
      <c r="BCR6" s="304"/>
      <c r="BCS6" s="304"/>
      <c r="BCT6" s="304"/>
      <c r="BCU6" s="304"/>
      <c r="BCV6" s="304"/>
      <c r="BCW6" s="304"/>
      <c r="BCX6" s="304"/>
      <c r="BCY6" s="304"/>
      <c r="BCZ6" s="304"/>
      <c r="BDA6" s="304"/>
      <c r="BDB6" s="304"/>
      <c r="BDC6" s="304"/>
      <c r="BDD6" s="304"/>
      <c r="BDE6" s="304"/>
      <c r="BDF6" s="304"/>
      <c r="BDG6" s="304"/>
      <c r="BDH6" s="304"/>
      <c r="BDI6" s="304"/>
      <c r="BDJ6" s="304"/>
      <c r="BDK6" s="304"/>
      <c r="BDL6" s="304"/>
      <c r="BDM6" s="304"/>
      <c r="BDN6" s="304"/>
      <c r="BDO6" s="304"/>
      <c r="BDP6" s="304"/>
      <c r="BDQ6" s="304"/>
      <c r="BDR6" s="304"/>
      <c r="BDS6" s="304"/>
      <c r="BDT6" s="304"/>
      <c r="BDU6" s="304"/>
      <c r="BDV6" s="304"/>
      <c r="BDW6" s="304"/>
      <c r="BDX6" s="304"/>
      <c r="BDY6" s="304"/>
      <c r="BDZ6" s="304"/>
      <c r="BEA6" s="304"/>
      <c r="BEB6" s="304"/>
      <c r="BEC6" s="304"/>
      <c r="BED6" s="304"/>
      <c r="BEE6" s="304"/>
      <c r="BEF6" s="304"/>
      <c r="BEG6" s="304"/>
      <c r="BEH6" s="304"/>
      <c r="BEI6" s="304"/>
      <c r="BEJ6" s="304"/>
      <c r="BEK6" s="304"/>
      <c r="BEL6" s="304"/>
      <c r="BEM6" s="304"/>
      <c r="BEN6" s="304"/>
      <c r="BEO6" s="304"/>
      <c r="BEP6" s="304"/>
      <c r="BEQ6" s="304"/>
      <c r="BER6" s="304"/>
      <c r="BES6" s="304"/>
      <c r="BET6" s="304"/>
      <c r="BEU6" s="304"/>
      <c r="BEV6" s="304"/>
      <c r="BEW6" s="304"/>
      <c r="BEX6" s="304"/>
      <c r="BEY6" s="304"/>
      <c r="BEZ6" s="304"/>
      <c r="BFA6" s="304"/>
      <c r="BFB6" s="304"/>
      <c r="BFC6" s="304"/>
      <c r="BFD6" s="304"/>
      <c r="BFE6" s="304"/>
      <c r="BFF6" s="304"/>
      <c r="BFG6" s="304"/>
      <c r="BFH6" s="304"/>
      <c r="BFI6" s="304"/>
      <c r="BFJ6" s="304"/>
      <c r="BFK6" s="304"/>
      <c r="BFL6" s="304"/>
      <c r="BFM6" s="304"/>
      <c r="BFN6" s="304"/>
      <c r="BFO6" s="304"/>
      <c r="BFP6" s="304"/>
      <c r="BFQ6" s="304"/>
      <c r="BFR6" s="304"/>
      <c r="BFS6" s="304"/>
      <c r="BFT6" s="304"/>
      <c r="BFU6" s="304"/>
      <c r="BFV6" s="304"/>
      <c r="BFW6" s="304"/>
      <c r="BFX6" s="304"/>
      <c r="BFY6" s="304"/>
      <c r="BFZ6" s="304"/>
      <c r="BGA6" s="304"/>
      <c r="BGB6" s="304"/>
      <c r="BGC6" s="304"/>
      <c r="BGD6" s="304"/>
      <c r="BGE6" s="304"/>
      <c r="BGF6" s="304"/>
      <c r="BGG6" s="304"/>
      <c r="BGH6" s="304"/>
      <c r="BGI6" s="304"/>
      <c r="BGJ6" s="304"/>
      <c r="BGK6" s="304"/>
      <c r="BGL6" s="304"/>
      <c r="BGM6" s="304"/>
      <c r="BGN6" s="304"/>
      <c r="BGO6" s="304"/>
      <c r="BGP6" s="304"/>
      <c r="BGQ6" s="304"/>
      <c r="BGR6" s="304"/>
      <c r="BGS6" s="304"/>
      <c r="BGT6" s="304"/>
      <c r="BGU6" s="304"/>
      <c r="BGV6" s="304"/>
      <c r="BGW6" s="304"/>
      <c r="BGX6" s="304"/>
      <c r="BGY6" s="304"/>
      <c r="BGZ6" s="304"/>
      <c r="BHA6" s="304"/>
      <c r="BHB6" s="304"/>
      <c r="BHC6" s="304"/>
      <c r="BHD6" s="304"/>
      <c r="BHE6" s="304"/>
      <c r="BHF6" s="304"/>
      <c r="BHG6" s="304"/>
      <c r="BHH6" s="304"/>
      <c r="BHI6" s="304"/>
      <c r="BHJ6" s="304"/>
      <c r="BHK6" s="304"/>
      <c r="BHL6" s="304"/>
      <c r="BHM6" s="304"/>
      <c r="BHN6" s="304"/>
      <c r="BHO6" s="304"/>
      <c r="BHP6" s="304"/>
      <c r="BHQ6" s="304"/>
      <c r="BHR6" s="304"/>
      <c r="BHS6" s="304"/>
      <c r="BHT6" s="304"/>
      <c r="BHU6" s="304"/>
      <c r="BHV6" s="304"/>
      <c r="BHW6" s="304"/>
      <c r="BHX6" s="304"/>
      <c r="BHY6" s="304"/>
      <c r="BHZ6" s="304"/>
      <c r="BIA6" s="304"/>
      <c r="BIB6" s="304"/>
      <c r="BIC6" s="304"/>
      <c r="BID6" s="304"/>
      <c r="BIE6" s="304"/>
      <c r="BIF6" s="304"/>
      <c r="BIG6" s="304"/>
      <c r="BIH6" s="304"/>
      <c r="BII6" s="304"/>
      <c r="BIJ6" s="304"/>
      <c r="BIK6" s="304"/>
      <c r="BIL6" s="304"/>
      <c r="BIM6" s="304"/>
      <c r="BIN6" s="304"/>
      <c r="BIO6" s="304"/>
      <c r="BIP6" s="304"/>
      <c r="BIQ6" s="304"/>
      <c r="BIR6" s="304"/>
      <c r="BIS6" s="304"/>
      <c r="BIT6" s="304"/>
      <c r="BIU6" s="304"/>
      <c r="BIV6" s="304"/>
      <c r="BIW6" s="304"/>
      <c r="BIX6" s="304"/>
      <c r="BIY6" s="304"/>
      <c r="BIZ6" s="304"/>
      <c r="BJA6" s="304"/>
      <c r="BJB6" s="304"/>
      <c r="BJC6" s="304"/>
      <c r="BJD6" s="304"/>
      <c r="BJE6" s="304"/>
      <c r="BJF6" s="304"/>
      <c r="BJG6" s="304"/>
      <c r="BJH6" s="304"/>
      <c r="BJI6" s="304"/>
      <c r="BJJ6" s="304"/>
      <c r="BJK6" s="304"/>
      <c r="BJL6" s="304"/>
      <c r="BJM6" s="304"/>
      <c r="BJN6" s="304"/>
      <c r="BJO6" s="304"/>
      <c r="BJP6" s="304"/>
      <c r="BJQ6" s="304"/>
      <c r="BJR6" s="304"/>
      <c r="BJS6" s="304"/>
      <c r="BJT6" s="304"/>
      <c r="BJU6" s="304"/>
      <c r="BJV6" s="304"/>
      <c r="BJW6" s="304"/>
      <c r="BJX6" s="304"/>
      <c r="BJY6" s="304"/>
      <c r="BJZ6" s="304"/>
      <c r="BKA6" s="304"/>
      <c r="BKB6" s="304"/>
      <c r="BKC6" s="304"/>
      <c r="BKD6" s="304"/>
      <c r="BKE6" s="304"/>
      <c r="BKF6" s="304"/>
      <c r="BKG6" s="304"/>
      <c r="BKH6" s="304"/>
      <c r="BKI6" s="304"/>
      <c r="BKJ6" s="304"/>
      <c r="BKK6" s="304"/>
      <c r="BKL6" s="304"/>
      <c r="BKM6" s="304"/>
      <c r="BKN6" s="304"/>
      <c r="BKO6" s="304"/>
      <c r="BKP6" s="304"/>
      <c r="BKQ6" s="304"/>
      <c r="BKR6" s="304"/>
      <c r="BKS6" s="304"/>
      <c r="BKT6" s="304"/>
      <c r="BKU6" s="304"/>
      <c r="BKV6" s="304"/>
      <c r="BKW6" s="304"/>
      <c r="BKX6" s="304"/>
      <c r="BKY6" s="304"/>
      <c r="BKZ6" s="304"/>
      <c r="BLA6" s="304"/>
      <c r="BLB6" s="304"/>
      <c r="BLC6" s="304"/>
      <c r="BLD6" s="304"/>
      <c r="BLE6" s="304"/>
      <c r="BLF6" s="304"/>
      <c r="BLG6" s="304"/>
      <c r="BLH6" s="304"/>
      <c r="BLI6" s="304"/>
      <c r="BLJ6" s="304"/>
      <c r="BLK6" s="304"/>
      <c r="BLL6" s="304"/>
      <c r="BLM6" s="304"/>
      <c r="BLN6" s="304"/>
      <c r="BLO6" s="304"/>
      <c r="BLP6" s="304"/>
      <c r="BLQ6" s="304"/>
      <c r="BLR6" s="304"/>
      <c r="BLS6" s="304"/>
      <c r="BLT6" s="304"/>
      <c r="BLU6" s="304"/>
      <c r="BLV6" s="304"/>
      <c r="BLW6" s="304"/>
      <c r="BLX6" s="304"/>
      <c r="BLY6" s="304"/>
      <c r="BLZ6" s="304"/>
      <c r="BMA6" s="304"/>
      <c r="BMB6" s="304"/>
      <c r="BMC6" s="304"/>
      <c r="BMD6" s="304"/>
      <c r="BME6" s="304"/>
      <c r="BMF6" s="304"/>
      <c r="BMG6" s="304"/>
      <c r="BMH6" s="304"/>
      <c r="BMI6" s="304"/>
      <c r="BMJ6" s="304"/>
      <c r="BMK6" s="304"/>
      <c r="BML6" s="304"/>
      <c r="BMM6" s="304"/>
      <c r="BMN6" s="304"/>
      <c r="BMO6" s="304"/>
      <c r="BMP6" s="304"/>
      <c r="BMQ6" s="304"/>
      <c r="BMR6" s="304"/>
      <c r="BMS6" s="304"/>
      <c r="BMT6" s="304"/>
      <c r="BMU6" s="304"/>
      <c r="BMV6" s="304"/>
      <c r="BMW6" s="304"/>
      <c r="BMX6" s="304"/>
      <c r="BMY6" s="304"/>
      <c r="BMZ6" s="304"/>
      <c r="BNA6" s="304"/>
      <c r="BNB6" s="304"/>
      <c r="BNC6" s="304"/>
      <c r="BND6" s="304"/>
      <c r="BNE6" s="304"/>
      <c r="BNF6" s="304"/>
      <c r="BNG6" s="304"/>
      <c r="BNH6" s="304"/>
      <c r="BNI6" s="304"/>
      <c r="BNJ6" s="304"/>
      <c r="BNK6" s="304"/>
      <c r="BNL6" s="304"/>
      <c r="BNM6" s="304"/>
      <c r="BNN6" s="304"/>
      <c r="BNO6" s="304"/>
      <c r="BNP6" s="304"/>
      <c r="BNQ6" s="304"/>
      <c r="BNR6" s="304"/>
      <c r="BNS6" s="304"/>
      <c r="BNT6" s="304"/>
      <c r="BNU6" s="304"/>
      <c r="BNV6" s="304"/>
      <c r="BNW6" s="304"/>
      <c r="BNX6" s="304"/>
      <c r="BNY6" s="304"/>
      <c r="BNZ6" s="304"/>
      <c r="BOA6" s="304"/>
      <c r="BOB6" s="304"/>
      <c r="BOC6" s="304"/>
      <c r="BOD6" s="304"/>
      <c r="BOE6" s="304"/>
      <c r="BOF6" s="304"/>
      <c r="BOG6" s="304"/>
      <c r="BOH6" s="304"/>
      <c r="BOI6" s="304"/>
      <c r="BOJ6" s="304"/>
      <c r="BOK6" s="304"/>
      <c r="BOL6" s="304"/>
      <c r="BOM6" s="304"/>
      <c r="BON6" s="304"/>
      <c r="BOO6" s="304"/>
      <c r="BOP6" s="304"/>
      <c r="BOQ6" s="304"/>
      <c r="BOR6" s="304"/>
      <c r="BOS6" s="304"/>
      <c r="BOT6" s="304"/>
      <c r="BOU6" s="304"/>
      <c r="BOV6" s="304"/>
      <c r="BOW6" s="304"/>
      <c r="BOX6" s="304"/>
      <c r="BOY6" s="304"/>
      <c r="BOZ6" s="304"/>
      <c r="BPA6" s="304"/>
      <c r="BPB6" s="304"/>
      <c r="BPC6" s="304"/>
      <c r="BPD6" s="304"/>
      <c r="BPE6" s="304"/>
      <c r="BPF6" s="304"/>
      <c r="BPG6" s="304"/>
      <c r="BPH6" s="304"/>
      <c r="BPI6" s="304"/>
      <c r="BPJ6" s="304"/>
      <c r="BPK6" s="304"/>
      <c r="BPL6" s="304"/>
      <c r="BPM6" s="304"/>
      <c r="BPN6" s="304"/>
      <c r="BPO6" s="304"/>
      <c r="BPP6" s="304"/>
      <c r="BPQ6" s="304"/>
      <c r="BPR6" s="304"/>
      <c r="BPS6" s="304"/>
      <c r="BPT6" s="304"/>
      <c r="BPU6" s="304"/>
      <c r="BPV6" s="304"/>
      <c r="BPW6" s="304"/>
      <c r="BPX6" s="304"/>
      <c r="BPY6" s="304"/>
      <c r="BPZ6" s="304"/>
      <c r="BQA6" s="304"/>
      <c r="BQB6" s="304"/>
      <c r="BQC6" s="304"/>
      <c r="BQD6" s="304"/>
      <c r="BQE6" s="304"/>
      <c r="BQF6" s="304"/>
      <c r="BQG6" s="304"/>
      <c r="BQH6" s="304"/>
      <c r="BQI6" s="304"/>
      <c r="BQJ6" s="304"/>
      <c r="BQK6" s="304"/>
      <c r="BQL6" s="304"/>
      <c r="BQM6" s="304"/>
      <c r="BQN6" s="304"/>
      <c r="BQO6" s="304"/>
      <c r="BQP6" s="304"/>
      <c r="BQQ6" s="304"/>
      <c r="BQR6" s="304"/>
      <c r="BQS6" s="304"/>
      <c r="BQT6" s="304"/>
      <c r="BQU6" s="304"/>
      <c r="BQV6" s="304"/>
      <c r="BQW6" s="304"/>
      <c r="BQX6" s="304"/>
      <c r="BQY6" s="304"/>
      <c r="BQZ6" s="304"/>
      <c r="BRA6" s="304"/>
      <c r="BRB6" s="304"/>
      <c r="BRC6" s="304"/>
      <c r="BRD6" s="304"/>
      <c r="BRE6" s="304"/>
      <c r="BRF6" s="304"/>
      <c r="BRG6" s="304"/>
      <c r="BRH6" s="304"/>
      <c r="BRI6" s="304"/>
      <c r="BRJ6" s="304"/>
      <c r="BRK6" s="304"/>
      <c r="BRL6" s="304"/>
      <c r="BRM6" s="304"/>
      <c r="BRN6" s="304"/>
      <c r="BRO6" s="304"/>
      <c r="BRP6" s="304"/>
      <c r="BRQ6" s="304"/>
      <c r="BRR6" s="304"/>
      <c r="BRS6" s="304"/>
      <c r="BRT6" s="304"/>
      <c r="BRU6" s="304"/>
      <c r="BRV6" s="304"/>
      <c r="BRW6" s="304"/>
      <c r="BRX6" s="304"/>
      <c r="BRY6" s="304"/>
      <c r="BRZ6" s="304"/>
      <c r="BSA6" s="304"/>
      <c r="BSB6" s="304"/>
      <c r="BSC6" s="304"/>
      <c r="BSD6" s="304"/>
      <c r="BSE6" s="304"/>
      <c r="BSF6" s="304"/>
      <c r="BSG6" s="304"/>
      <c r="BSH6" s="304"/>
      <c r="BSI6" s="304"/>
      <c r="BSJ6" s="304"/>
      <c r="BSK6" s="304"/>
      <c r="BSL6" s="304"/>
      <c r="BSM6" s="304"/>
      <c r="BSN6" s="304"/>
      <c r="BSO6" s="304"/>
      <c r="BSP6" s="304"/>
      <c r="BSQ6" s="304"/>
      <c r="BSR6" s="304"/>
      <c r="BSS6" s="304"/>
      <c r="BST6" s="304"/>
      <c r="BSU6" s="304"/>
      <c r="BSV6" s="304"/>
      <c r="BSW6" s="304"/>
      <c r="BSX6" s="304"/>
      <c r="BSY6" s="304"/>
      <c r="BSZ6" s="304"/>
      <c r="BTA6" s="304"/>
      <c r="BTB6" s="304"/>
      <c r="BTC6" s="304"/>
      <c r="BTD6" s="304"/>
      <c r="BTE6" s="304"/>
      <c r="BTF6" s="304"/>
      <c r="BTG6" s="304"/>
      <c r="BTH6" s="304"/>
      <c r="BTI6" s="304"/>
      <c r="BTJ6" s="304"/>
      <c r="BTK6" s="304"/>
      <c r="BTL6" s="304"/>
      <c r="BTM6" s="304"/>
      <c r="BTN6" s="304"/>
      <c r="BTO6" s="304"/>
      <c r="BTP6" s="304"/>
      <c r="BTQ6" s="304"/>
      <c r="BTR6" s="304"/>
      <c r="BTS6" s="304"/>
      <c r="BTT6" s="304"/>
      <c r="BTU6" s="304"/>
      <c r="BTV6" s="304"/>
      <c r="BTW6" s="304"/>
      <c r="BTX6" s="304"/>
      <c r="BTY6" s="304"/>
      <c r="BTZ6" s="304"/>
      <c r="BUA6" s="304"/>
      <c r="BUB6" s="304"/>
      <c r="BUC6" s="304"/>
      <c r="BUD6" s="304"/>
      <c r="BUE6" s="304"/>
      <c r="BUF6" s="304"/>
      <c r="BUG6" s="304"/>
      <c r="BUH6" s="304"/>
      <c r="BUI6" s="304"/>
      <c r="BUJ6" s="304"/>
      <c r="BUK6" s="304"/>
      <c r="BUL6" s="304"/>
      <c r="BUM6" s="304"/>
      <c r="BUN6" s="304"/>
      <c r="BUO6" s="304"/>
      <c r="BUP6" s="304"/>
      <c r="BUQ6" s="304"/>
      <c r="BUR6" s="304"/>
      <c r="BUS6" s="304"/>
      <c r="BUT6" s="304"/>
      <c r="BUU6" s="304"/>
      <c r="BUV6" s="304"/>
      <c r="BUW6" s="304"/>
      <c r="BUX6" s="304"/>
      <c r="BUY6" s="304"/>
      <c r="BUZ6" s="304"/>
      <c r="BVA6" s="304"/>
      <c r="BVB6" s="304"/>
      <c r="BVC6" s="304"/>
      <c r="BVD6" s="304"/>
      <c r="BVE6" s="304"/>
      <c r="BVF6" s="304"/>
      <c r="BVG6" s="304"/>
      <c r="BVH6" s="304"/>
      <c r="BVI6" s="304"/>
      <c r="BVJ6" s="304"/>
      <c r="BVK6" s="304"/>
      <c r="BVL6" s="304"/>
      <c r="BVM6" s="304"/>
      <c r="BVN6" s="304"/>
      <c r="BVO6" s="304"/>
      <c r="BVP6" s="304"/>
      <c r="BVQ6" s="304"/>
      <c r="BVR6" s="304"/>
      <c r="BVS6" s="304"/>
      <c r="BVT6" s="304"/>
      <c r="BVU6" s="304"/>
      <c r="BVV6" s="304"/>
      <c r="BVW6" s="304"/>
      <c r="BVX6" s="304"/>
      <c r="BVY6" s="304"/>
      <c r="BVZ6" s="304"/>
      <c r="BWA6" s="304"/>
      <c r="BWB6" s="304"/>
      <c r="BWC6" s="304"/>
      <c r="BWD6" s="304"/>
      <c r="BWE6" s="304"/>
      <c r="BWF6" s="304"/>
      <c r="BWG6" s="304"/>
      <c r="BWH6" s="304"/>
      <c r="BWI6" s="304"/>
      <c r="BWJ6" s="304"/>
      <c r="BWK6" s="304"/>
      <c r="BWL6" s="304"/>
      <c r="BWM6" s="304"/>
      <c r="BWN6" s="304"/>
      <c r="BWO6" s="304"/>
      <c r="BWP6" s="304"/>
      <c r="BWQ6" s="304"/>
      <c r="BWR6" s="304"/>
      <c r="BWS6" s="304"/>
      <c r="BWT6" s="304"/>
      <c r="BWU6" s="304"/>
      <c r="BWV6" s="304"/>
      <c r="BWW6" s="304"/>
      <c r="BWX6" s="304"/>
      <c r="BWY6" s="304"/>
      <c r="BWZ6" s="304"/>
      <c r="BXA6" s="304"/>
      <c r="BXB6" s="304"/>
      <c r="BXC6" s="304"/>
      <c r="BXD6" s="304"/>
      <c r="BXE6" s="304"/>
      <c r="BXF6" s="304"/>
      <c r="BXG6" s="304"/>
      <c r="BXH6" s="304"/>
      <c r="BXI6" s="304"/>
      <c r="BXJ6" s="304"/>
      <c r="BXK6" s="304"/>
      <c r="BXL6" s="304"/>
      <c r="BXM6" s="304"/>
      <c r="BXN6" s="304"/>
      <c r="BXO6" s="304"/>
      <c r="BXP6" s="304"/>
      <c r="BXQ6" s="304"/>
      <c r="BXR6" s="304"/>
      <c r="BXS6" s="304"/>
      <c r="BXT6" s="304"/>
      <c r="BXU6" s="304"/>
      <c r="BXV6" s="304"/>
      <c r="BXW6" s="304"/>
      <c r="BXX6" s="304"/>
      <c r="BXY6" s="304"/>
      <c r="BXZ6" s="304"/>
      <c r="BYA6" s="304"/>
      <c r="BYB6" s="304"/>
      <c r="BYC6" s="304"/>
      <c r="BYD6" s="304"/>
      <c r="BYE6" s="304"/>
      <c r="BYF6" s="304"/>
      <c r="BYG6" s="304"/>
      <c r="BYH6" s="304"/>
      <c r="BYI6" s="304"/>
      <c r="BYJ6" s="304"/>
      <c r="BYK6" s="304"/>
      <c r="BYL6" s="304"/>
      <c r="BYM6" s="304"/>
      <c r="BYN6" s="304"/>
      <c r="BYO6" s="304"/>
      <c r="BYP6" s="304"/>
      <c r="BYQ6" s="304"/>
      <c r="BYR6" s="304"/>
      <c r="BYS6" s="304"/>
      <c r="BYT6" s="304"/>
      <c r="BYU6" s="304"/>
      <c r="BYV6" s="304"/>
      <c r="BYW6" s="304"/>
      <c r="BYX6" s="304"/>
      <c r="BYY6" s="304"/>
      <c r="BYZ6" s="304"/>
      <c r="BZA6" s="304"/>
      <c r="BZB6" s="304"/>
      <c r="BZC6" s="304"/>
      <c r="BZD6" s="304"/>
      <c r="BZE6" s="304"/>
      <c r="BZF6" s="304"/>
      <c r="BZG6" s="304"/>
      <c r="BZH6" s="304"/>
      <c r="BZI6" s="304"/>
      <c r="BZJ6" s="304"/>
      <c r="BZK6" s="304"/>
      <c r="BZL6" s="304"/>
      <c r="BZM6" s="304"/>
      <c r="BZN6" s="304"/>
      <c r="BZO6" s="304"/>
      <c r="BZP6" s="304"/>
      <c r="BZQ6" s="304"/>
      <c r="BZR6" s="304"/>
      <c r="BZS6" s="304"/>
      <c r="BZT6" s="304"/>
      <c r="BZU6" s="304"/>
      <c r="BZV6" s="304"/>
      <c r="BZW6" s="304"/>
      <c r="BZX6" s="304"/>
      <c r="BZY6" s="304"/>
      <c r="BZZ6" s="304"/>
      <c r="CAA6" s="304"/>
      <c r="CAB6" s="304"/>
      <c r="CAC6" s="304"/>
      <c r="CAD6" s="304"/>
      <c r="CAE6" s="304"/>
      <c r="CAF6" s="304"/>
      <c r="CAG6" s="304"/>
      <c r="CAH6" s="304"/>
      <c r="CAI6" s="304"/>
      <c r="CAJ6" s="304"/>
      <c r="CAK6" s="304"/>
      <c r="CAL6" s="304"/>
      <c r="CAM6" s="304"/>
      <c r="CAN6" s="304"/>
      <c r="CAO6" s="304"/>
      <c r="CAP6" s="304"/>
      <c r="CAQ6" s="304"/>
      <c r="CAR6" s="304"/>
      <c r="CAS6" s="304"/>
      <c r="CAT6" s="304"/>
      <c r="CAU6" s="304"/>
      <c r="CAV6" s="304"/>
      <c r="CAW6" s="304"/>
      <c r="CAX6" s="304"/>
      <c r="CAY6" s="304"/>
      <c r="CAZ6" s="304"/>
      <c r="CBA6" s="304"/>
      <c r="CBB6" s="304"/>
      <c r="CBC6" s="304"/>
      <c r="CBD6" s="304"/>
      <c r="CBE6" s="304"/>
      <c r="CBF6" s="304"/>
      <c r="CBG6" s="304"/>
      <c r="CBH6" s="304"/>
      <c r="CBI6" s="304"/>
      <c r="CBJ6" s="304"/>
      <c r="CBK6" s="304"/>
      <c r="CBL6" s="304"/>
      <c r="CBM6" s="304"/>
      <c r="CBN6" s="304"/>
      <c r="CBO6" s="304"/>
      <c r="CBP6" s="304"/>
      <c r="CBQ6" s="304"/>
      <c r="CBR6" s="304"/>
      <c r="CBS6" s="304"/>
      <c r="CBT6" s="304"/>
      <c r="CBU6" s="304"/>
      <c r="CBV6" s="304"/>
      <c r="CBW6" s="304"/>
      <c r="CBX6" s="304"/>
      <c r="CBY6" s="304"/>
      <c r="CBZ6" s="304"/>
      <c r="CCA6" s="304"/>
      <c r="CCB6" s="304"/>
      <c r="CCC6" s="304"/>
      <c r="CCD6" s="304"/>
      <c r="CCE6" s="304"/>
      <c r="CCF6" s="304"/>
      <c r="CCG6" s="304"/>
      <c r="CCH6" s="304"/>
      <c r="CCI6" s="304"/>
      <c r="CCJ6" s="304"/>
      <c r="CCK6" s="304"/>
      <c r="CCL6" s="304"/>
      <c r="CCM6" s="304"/>
      <c r="CCN6" s="304"/>
      <c r="CCO6" s="304"/>
      <c r="CCP6" s="304"/>
      <c r="CCQ6" s="304"/>
      <c r="CCR6" s="304"/>
      <c r="CCS6" s="304"/>
      <c r="CCT6" s="304"/>
      <c r="CCU6" s="304"/>
      <c r="CCV6" s="304"/>
      <c r="CCW6" s="304"/>
      <c r="CCX6" s="304"/>
      <c r="CCY6" s="304"/>
      <c r="CCZ6" s="304"/>
      <c r="CDA6" s="304"/>
      <c r="CDB6" s="304"/>
      <c r="CDC6" s="304"/>
      <c r="CDD6" s="304"/>
      <c r="CDE6" s="304"/>
      <c r="CDF6" s="304"/>
      <c r="CDG6" s="304"/>
      <c r="CDH6" s="304"/>
      <c r="CDI6" s="304"/>
      <c r="CDJ6" s="304"/>
      <c r="CDK6" s="304"/>
      <c r="CDL6" s="304"/>
      <c r="CDM6" s="304"/>
      <c r="CDN6" s="304"/>
      <c r="CDO6" s="304"/>
      <c r="CDP6" s="304"/>
      <c r="CDQ6" s="304"/>
      <c r="CDR6" s="304"/>
      <c r="CDS6" s="304"/>
      <c r="CDT6" s="304"/>
      <c r="CDU6" s="304"/>
      <c r="CDV6" s="304"/>
      <c r="CDW6" s="304"/>
      <c r="CDX6" s="304"/>
      <c r="CDY6" s="304"/>
      <c r="CDZ6" s="304"/>
      <c r="CEA6" s="304"/>
      <c r="CEB6" s="304"/>
      <c r="CEC6" s="304"/>
      <c r="CED6" s="304"/>
      <c r="CEE6" s="304"/>
      <c r="CEF6" s="304"/>
      <c r="CEG6" s="304"/>
      <c r="CEH6" s="304"/>
      <c r="CEI6" s="304"/>
      <c r="CEJ6" s="304"/>
      <c r="CEK6" s="304"/>
      <c r="CEL6" s="304"/>
      <c r="CEM6" s="304"/>
      <c r="CEN6" s="304"/>
      <c r="CEO6" s="304"/>
      <c r="CEP6" s="304"/>
      <c r="CEQ6" s="304"/>
      <c r="CER6" s="304"/>
      <c r="CES6" s="304"/>
      <c r="CET6" s="304"/>
      <c r="CEU6" s="304"/>
      <c r="CEV6" s="304"/>
      <c r="CEW6" s="304"/>
      <c r="CEX6" s="304"/>
      <c r="CEY6" s="304"/>
      <c r="CEZ6" s="304"/>
      <c r="CFA6" s="304"/>
      <c r="CFB6" s="304"/>
      <c r="CFC6" s="304"/>
      <c r="CFD6" s="304"/>
      <c r="CFE6" s="304"/>
      <c r="CFF6" s="304"/>
      <c r="CFG6" s="304"/>
      <c r="CFH6" s="304"/>
      <c r="CFI6" s="304"/>
      <c r="CFJ6" s="304"/>
      <c r="CFK6" s="304"/>
      <c r="CFL6" s="304"/>
      <c r="CFM6" s="304"/>
      <c r="CFN6" s="304"/>
      <c r="CFO6" s="304"/>
      <c r="CFP6" s="304"/>
      <c r="CFQ6" s="304"/>
      <c r="CFR6" s="304"/>
      <c r="CFS6" s="304"/>
      <c r="CFT6" s="304"/>
      <c r="CFU6" s="304"/>
      <c r="CFV6" s="304"/>
      <c r="CFW6" s="304"/>
      <c r="CFX6" s="304"/>
      <c r="CFY6" s="304"/>
      <c r="CFZ6" s="304"/>
      <c r="CGA6" s="304"/>
      <c r="CGB6" s="304"/>
      <c r="CGC6" s="304"/>
      <c r="CGD6" s="304"/>
      <c r="CGE6" s="304"/>
      <c r="CGF6" s="304"/>
      <c r="CGG6" s="304"/>
      <c r="CGH6" s="304"/>
      <c r="CGI6" s="304"/>
      <c r="CGJ6" s="304"/>
      <c r="CGK6" s="304"/>
      <c r="CGL6" s="304"/>
      <c r="CGM6" s="304"/>
      <c r="CGN6" s="304"/>
      <c r="CGO6" s="304"/>
      <c r="CGP6" s="304"/>
      <c r="CGQ6" s="304"/>
      <c r="CGR6" s="304"/>
      <c r="CGS6" s="304"/>
      <c r="CGT6" s="304"/>
      <c r="CGU6" s="304"/>
      <c r="CGV6" s="304"/>
      <c r="CGW6" s="304"/>
      <c r="CGX6" s="304"/>
      <c r="CGY6" s="304"/>
      <c r="CGZ6" s="304"/>
      <c r="CHA6" s="304"/>
      <c r="CHB6" s="304"/>
      <c r="CHC6" s="304"/>
      <c r="CHD6" s="304"/>
      <c r="CHE6" s="304"/>
      <c r="CHF6" s="304"/>
      <c r="CHG6" s="304"/>
      <c r="CHH6" s="304"/>
      <c r="CHI6" s="304"/>
      <c r="CHJ6" s="304"/>
      <c r="CHK6" s="304"/>
      <c r="CHL6" s="304"/>
      <c r="CHM6" s="304"/>
      <c r="CHN6" s="304"/>
      <c r="CHO6" s="304"/>
      <c r="CHP6" s="304"/>
      <c r="CHQ6" s="304"/>
      <c r="CHR6" s="304"/>
      <c r="CHS6" s="304"/>
      <c r="CHT6" s="304"/>
      <c r="CHU6" s="304"/>
      <c r="CHV6" s="304"/>
      <c r="CHW6" s="304"/>
      <c r="CHX6" s="304"/>
      <c r="CHY6" s="304"/>
      <c r="CHZ6" s="304"/>
      <c r="CIA6" s="304"/>
      <c r="CIB6" s="304"/>
      <c r="CIC6" s="304"/>
      <c r="CID6" s="304"/>
      <c r="CIE6" s="304"/>
      <c r="CIF6" s="304"/>
      <c r="CIG6" s="304"/>
      <c r="CIH6" s="304"/>
      <c r="CII6" s="304"/>
      <c r="CIJ6" s="304"/>
      <c r="CIK6" s="304"/>
      <c r="CIL6" s="304"/>
      <c r="CIM6" s="304"/>
      <c r="CIN6" s="304"/>
      <c r="CIO6" s="304"/>
      <c r="CIP6" s="304"/>
      <c r="CIQ6" s="304"/>
      <c r="CIR6" s="304"/>
      <c r="CIS6" s="304"/>
      <c r="CIT6" s="304"/>
      <c r="CIU6" s="304"/>
      <c r="CIV6" s="304"/>
      <c r="CIW6" s="304"/>
      <c r="CIX6" s="304"/>
      <c r="CIY6" s="304"/>
      <c r="CIZ6" s="304"/>
      <c r="CJA6" s="304"/>
      <c r="CJB6" s="304"/>
      <c r="CJC6" s="304"/>
      <c r="CJD6" s="304"/>
      <c r="CJE6" s="304"/>
      <c r="CJF6" s="304"/>
      <c r="CJG6" s="304"/>
      <c r="CJH6" s="304"/>
      <c r="CJI6" s="304"/>
      <c r="CJJ6" s="304"/>
      <c r="CJK6" s="304"/>
      <c r="CJL6" s="304"/>
      <c r="CJM6" s="304"/>
      <c r="CJN6" s="304"/>
      <c r="CJO6" s="304"/>
      <c r="CJP6" s="304"/>
      <c r="CJQ6" s="304"/>
      <c r="CJR6" s="304"/>
      <c r="CJS6" s="304"/>
      <c r="CJT6" s="304"/>
      <c r="CJU6" s="304"/>
      <c r="CJV6" s="304"/>
      <c r="CJW6" s="304"/>
      <c r="CJX6" s="304"/>
      <c r="CJY6" s="304"/>
      <c r="CJZ6" s="304"/>
      <c r="CKA6" s="304"/>
      <c r="CKB6" s="304"/>
      <c r="CKC6" s="304"/>
      <c r="CKD6" s="304"/>
      <c r="CKE6" s="304"/>
      <c r="CKF6" s="304"/>
      <c r="CKG6" s="304"/>
      <c r="CKH6" s="304"/>
      <c r="CKI6" s="304"/>
      <c r="CKJ6" s="304"/>
      <c r="CKK6" s="304"/>
      <c r="CKL6" s="304"/>
      <c r="CKM6" s="304"/>
      <c r="CKN6" s="304"/>
      <c r="CKO6" s="304"/>
      <c r="CKP6" s="304"/>
      <c r="CKQ6" s="304"/>
      <c r="CKR6" s="304"/>
      <c r="CKS6" s="304"/>
      <c r="CKT6" s="304"/>
      <c r="CKU6" s="304"/>
      <c r="CKV6" s="304"/>
      <c r="CKW6" s="304"/>
      <c r="CKX6" s="304"/>
      <c r="CKY6" s="304"/>
      <c r="CKZ6" s="304"/>
      <c r="CLA6" s="304"/>
      <c r="CLB6" s="304"/>
      <c r="CLC6" s="304"/>
      <c r="CLD6" s="304"/>
      <c r="CLE6" s="304"/>
      <c r="CLF6" s="304"/>
      <c r="CLG6" s="304"/>
      <c r="CLH6" s="304"/>
      <c r="CLI6" s="304"/>
      <c r="CLJ6" s="304"/>
      <c r="CLK6" s="304"/>
      <c r="CLL6" s="304"/>
      <c r="CLM6" s="304"/>
      <c r="CLN6" s="304"/>
      <c r="CLO6" s="304"/>
      <c r="CLP6" s="304"/>
      <c r="CLQ6" s="304"/>
      <c r="CLR6" s="304"/>
      <c r="CLS6" s="304"/>
      <c r="CLT6" s="304"/>
      <c r="CLU6" s="304"/>
      <c r="CLV6" s="304"/>
      <c r="CLW6" s="304"/>
      <c r="CLX6" s="304"/>
      <c r="CLY6" s="304"/>
      <c r="CLZ6" s="304"/>
      <c r="CMA6" s="304"/>
      <c r="CMB6" s="304"/>
      <c r="CMC6" s="304"/>
      <c r="CMD6" s="304"/>
      <c r="CME6" s="304"/>
      <c r="CMF6" s="304"/>
      <c r="CMG6" s="304"/>
      <c r="CMH6" s="304"/>
      <c r="CMI6" s="304"/>
      <c r="CMJ6" s="304"/>
      <c r="CMK6" s="304"/>
      <c r="CML6" s="304"/>
      <c r="CMM6" s="304"/>
      <c r="CMN6" s="304"/>
      <c r="CMO6" s="304"/>
      <c r="CMP6" s="304"/>
      <c r="CMQ6" s="304"/>
      <c r="CMR6" s="304"/>
      <c r="CMS6" s="304"/>
      <c r="CMT6" s="304"/>
      <c r="CMU6" s="304"/>
      <c r="CMV6" s="304"/>
      <c r="CMW6" s="304"/>
      <c r="CMX6" s="304"/>
      <c r="CMY6" s="304"/>
      <c r="CMZ6" s="304"/>
      <c r="CNA6" s="304"/>
      <c r="CNB6" s="304"/>
      <c r="CNC6" s="304"/>
      <c r="CND6" s="304"/>
      <c r="CNE6" s="304"/>
      <c r="CNF6" s="304"/>
      <c r="CNG6" s="304"/>
      <c r="CNH6" s="304"/>
      <c r="CNI6" s="304"/>
      <c r="CNJ6" s="304"/>
      <c r="CNK6" s="304"/>
      <c r="CNL6" s="304"/>
      <c r="CNM6" s="304"/>
      <c r="CNN6" s="304"/>
      <c r="CNO6" s="304"/>
      <c r="CNP6" s="304"/>
      <c r="CNQ6" s="304"/>
      <c r="CNR6" s="304"/>
      <c r="CNS6" s="304"/>
      <c r="CNT6" s="304"/>
      <c r="CNU6" s="304"/>
      <c r="CNV6" s="304"/>
      <c r="CNW6" s="304"/>
      <c r="CNX6" s="304"/>
      <c r="CNY6" s="304"/>
      <c r="CNZ6" s="304"/>
      <c r="COA6" s="304"/>
      <c r="COB6" s="304"/>
      <c r="COC6" s="304"/>
      <c r="COD6" s="304"/>
      <c r="COE6" s="304"/>
      <c r="COF6" s="304"/>
      <c r="COG6" s="304"/>
      <c r="COH6" s="304"/>
      <c r="COI6" s="304"/>
      <c r="COJ6" s="304"/>
      <c r="COK6" s="304"/>
      <c r="COL6" s="304"/>
      <c r="COM6" s="304"/>
      <c r="CON6" s="304"/>
      <c r="COO6" s="304"/>
      <c r="COP6" s="304"/>
      <c r="COQ6" s="304"/>
      <c r="COR6" s="304"/>
      <c r="COS6" s="304"/>
      <c r="COT6" s="304"/>
      <c r="COU6" s="304"/>
      <c r="COV6" s="304"/>
      <c r="COW6" s="304"/>
      <c r="COX6" s="304"/>
      <c r="COY6" s="304"/>
      <c r="COZ6" s="304"/>
      <c r="CPA6" s="304"/>
      <c r="CPB6" s="304"/>
      <c r="CPC6" s="304"/>
      <c r="CPD6" s="304"/>
      <c r="CPE6" s="304"/>
      <c r="CPF6" s="304"/>
      <c r="CPG6" s="304"/>
      <c r="CPH6" s="304"/>
      <c r="CPI6" s="304"/>
      <c r="CPJ6" s="304"/>
      <c r="CPK6" s="304"/>
      <c r="CPL6" s="304"/>
      <c r="CPM6" s="304"/>
      <c r="CPN6" s="304"/>
      <c r="CPO6" s="304"/>
      <c r="CPP6" s="304"/>
      <c r="CPQ6" s="304"/>
      <c r="CPR6" s="304"/>
      <c r="CPS6" s="304"/>
      <c r="CPT6" s="304"/>
      <c r="CPU6" s="304"/>
      <c r="CPV6" s="304"/>
      <c r="CPW6" s="304"/>
      <c r="CPX6" s="304"/>
      <c r="CPY6" s="304"/>
      <c r="CPZ6" s="304"/>
      <c r="CQA6" s="304"/>
      <c r="CQB6" s="304"/>
      <c r="CQC6" s="304"/>
      <c r="CQD6" s="304"/>
      <c r="CQE6" s="304"/>
      <c r="CQF6" s="304"/>
      <c r="CQG6" s="304"/>
      <c r="CQH6" s="304"/>
      <c r="CQI6" s="304"/>
      <c r="CQJ6" s="304"/>
      <c r="CQK6" s="304"/>
      <c r="CQL6" s="304"/>
      <c r="CQM6" s="304"/>
      <c r="CQN6" s="304"/>
      <c r="CQO6" s="304"/>
      <c r="CQP6" s="304"/>
      <c r="CQQ6" s="304"/>
      <c r="CQR6" s="304"/>
      <c r="CQS6" s="304"/>
      <c r="CQT6" s="304"/>
      <c r="CQU6" s="304"/>
      <c r="CQV6" s="304"/>
      <c r="CQW6" s="304"/>
      <c r="CQX6" s="304"/>
      <c r="CQY6" s="304"/>
      <c r="CQZ6" s="304"/>
      <c r="CRA6" s="304"/>
      <c r="CRB6" s="304"/>
      <c r="CRC6" s="304"/>
      <c r="CRD6" s="304"/>
      <c r="CRE6" s="304"/>
      <c r="CRF6" s="304"/>
      <c r="CRG6" s="304"/>
      <c r="CRH6" s="304"/>
      <c r="CRI6" s="304"/>
      <c r="CRJ6" s="304"/>
      <c r="CRK6" s="304"/>
      <c r="CRL6" s="304"/>
      <c r="CRM6" s="304"/>
      <c r="CRN6" s="304"/>
      <c r="CRO6" s="304"/>
      <c r="CRP6" s="304"/>
      <c r="CRQ6" s="304"/>
      <c r="CRR6" s="304"/>
      <c r="CRS6" s="304"/>
      <c r="CRT6" s="304"/>
      <c r="CRU6" s="304"/>
      <c r="CRV6" s="304"/>
      <c r="CRW6" s="304"/>
      <c r="CRX6" s="304"/>
      <c r="CRY6" s="304"/>
      <c r="CRZ6" s="304"/>
      <c r="CSA6" s="304"/>
      <c r="CSB6" s="304"/>
      <c r="CSC6" s="304"/>
      <c r="CSD6" s="304"/>
      <c r="CSE6" s="304"/>
      <c r="CSF6" s="304"/>
      <c r="CSG6" s="304"/>
      <c r="CSH6" s="304"/>
      <c r="CSI6" s="304"/>
      <c r="CSJ6" s="304"/>
      <c r="CSK6" s="304"/>
      <c r="CSL6" s="304"/>
      <c r="CSM6" s="304"/>
      <c r="CSN6" s="304"/>
      <c r="CSO6" s="304"/>
      <c r="CSP6" s="304"/>
      <c r="CSQ6" s="304"/>
      <c r="CSR6" s="304"/>
      <c r="CSS6" s="304"/>
      <c r="CST6" s="304"/>
      <c r="CSU6" s="304"/>
      <c r="CSV6" s="304"/>
      <c r="CSW6" s="304"/>
      <c r="CSX6" s="304"/>
      <c r="CSY6" s="304"/>
      <c r="CSZ6" s="304"/>
      <c r="CTA6" s="304"/>
      <c r="CTB6" s="304"/>
      <c r="CTC6" s="304"/>
      <c r="CTD6" s="304"/>
      <c r="CTE6" s="304"/>
      <c r="CTF6" s="304"/>
      <c r="CTG6" s="304"/>
      <c r="CTH6" s="304"/>
      <c r="CTI6" s="304"/>
      <c r="CTJ6" s="304"/>
      <c r="CTK6" s="304"/>
      <c r="CTL6" s="304"/>
      <c r="CTM6" s="304"/>
      <c r="CTN6" s="304"/>
      <c r="CTO6" s="304"/>
      <c r="CTP6" s="304"/>
      <c r="CTQ6" s="304"/>
      <c r="CTR6" s="304"/>
      <c r="CTS6" s="304"/>
      <c r="CTT6" s="304"/>
      <c r="CTU6" s="304"/>
      <c r="CTV6" s="304"/>
      <c r="CTW6" s="304"/>
      <c r="CTX6" s="304"/>
      <c r="CTY6" s="304"/>
      <c r="CTZ6" s="304"/>
      <c r="CUA6" s="304"/>
      <c r="CUB6" s="304"/>
      <c r="CUC6" s="304"/>
      <c r="CUD6" s="304"/>
      <c r="CUE6" s="304"/>
      <c r="CUF6" s="304"/>
      <c r="CUG6" s="304"/>
      <c r="CUH6" s="304"/>
      <c r="CUI6" s="304"/>
      <c r="CUJ6" s="304"/>
      <c r="CUK6" s="304"/>
      <c r="CUL6" s="304"/>
      <c r="CUM6" s="304"/>
      <c r="CUN6" s="304"/>
      <c r="CUO6" s="304"/>
      <c r="CUP6" s="304"/>
      <c r="CUQ6" s="304"/>
      <c r="CUR6" s="304"/>
      <c r="CUS6" s="304"/>
      <c r="CUT6" s="304"/>
      <c r="CUU6" s="304"/>
      <c r="CUV6" s="304"/>
      <c r="CUW6" s="304"/>
      <c r="CUX6" s="304"/>
      <c r="CUY6" s="304"/>
      <c r="CUZ6" s="304"/>
      <c r="CVA6" s="304"/>
      <c r="CVB6" s="304"/>
      <c r="CVC6" s="304"/>
      <c r="CVD6" s="304"/>
      <c r="CVE6" s="304"/>
      <c r="CVF6" s="304"/>
      <c r="CVG6" s="304"/>
      <c r="CVH6" s="304"/>
      <c r="CVI6" s="304"/>
      <c r="CVJ6" s="304"/>
      <c r="CVK6" s="304"/>
      <c r="CVL6" s="304"/>
      <c r="CVM6" s="304"/>
      <c r="CVN6" s="304"/>
      <c r="CVO6" s="304"/>
      <c r="CVP6" s="304"/>
      <c r="CVQ6" s="304"/>
      <c r="CVR6" s="304"/>
      <c r="CVS6" s="304"/>
      <c r="CVT6" s="304"/>
      <c r="CVU6" s="304"/>
      <c r="CVV6" s="304"/>
      <c r="CVW6" s="304"/>
      <c r="CVX6" s="304"/>
      <c r="CVY6" s="304"/>
      <c r="CVZ6" s="304"/>
      <c r="CWA6" s="304"/>
      <c r="CWB6" s="304"/>
      <c r="CWC6" s="304"/>
      <c r="CWD6" s="304"/>
      <c r="CWE6" s="304"/>
      <c r="CWF6" s="304"/>
      <c r="CWG6" s="304"/>
      <c r="CWH6" s="304"/>
      <c r="CWI6" s="304"/>
      <c r="CWJ6" s="304"/>
      <c r="CWK6" s="304"/>
      <c r="CWL6" s="304"/>
      <c r="CWM6" s="304"/>
      <c r="CWN6" s="304"/>
      <c r="CWO6" s="304"/>
      <c r="CWP6" s="304"/>
      <c r="CWQ6" s="304"/>
      <c r="CWR6" s="304"/>
      <c r="CWS6" s="304"/>
      <c r="CWT6" s="304"/>
      <c r="CWU6" s="304"/>
      <c r="CWV6" s="304"/>
      <c r="CWW6" s="304"/>
      <c r="CWX6" s="304"/>
      <c r="CWY6" s="304"/>
      <c r="CWZ6" s="304"/>
      <c r="CXA6" s="304"/>
      <c r="CXB6" s="304"/>
      <c r="CXC6" s="304"/>
      <c r="CXD6" s="304"/>
      <c r="CXE6" s="304"/>
      <c r="CXF6" s="304"/>
      <c r="CXG6" s="304"/>
      <c r="CXH6" s="304"/>
      <c r="CXI6" s="304"/>
      <c r="CXJ6" s="304"/>
      <c r="CXK6" s="304"/>
      <c r="CXL6" s="304"/>
      <c r="CXM6" s="304"/>
      <c r="CXN6" s="304"/>
      <c r="CXO6" s="304"/>
      <c r="CXP6" s="304"/>
      <c r="CXQ6" s="304"/>
      <c r="CXR6" s="304"/>
      <c r="CXS6" s="304"/>
      <c r="CXT6" s="304"/>
      <c r="CXU6" s="304"/>
      <c r="CXV6" s="304"/>
      <c r="CXW6" s="304"/>
      <c r="CXX6" s="304"/>
      <c r="CXY6" s="304"/>
      <c r="CXZ6" s="304"/>
      <c r="CYA6" s="304"/>
      <c r="CYB6" s="304"/>
      <c r="CYC6" s="304"/>
      <c r="CYD6" s="304"/>
      <c r="CYE6" s="304"/>
      <c r="CYF6" s="304"/>
      <c r="CYG6" s="304"/>
      <c r="CYH6" s="304"/>
      <c r="CYI6" s="304"/>
      <c r="CYJ6" s="304"/>
      <c r="CYK6" s="304"/>
      <c r="CYL6" s="304"/>
      <c r="CYM6" s="304"/>
      <c r="CYN6" s="304"/>
      <c r="CYO6" s="304"/>
      <c r="CYP6" s="304"/>
      <c r="CYQ6" s="304"/>
      <c r="CYR6" s="304"/>
      <c r="CYS6" s="304"/>
      <c r="CYT6" s="304"/>
      <c r="CYU6" s="304"/>
      <c r="CYV6" s="304"/>
      <c r="CYW6" s="304"/>
      <c r="CYX6" s="304"/>
      <c r="CYY6" s="304"/>
      <c r="CYZ6" s="304"/>
      <c r="CZA6" s="304"/>
      <c r="CZB6" s="304"/>
      <c r="CZC6" s="304"/>
      <c r="CZD6" s="304"/>
      <c r="CZE6" s="304"/>
      <c r="CZF6" s="304"/>
      <c r="CZG6" s="304"/>
      <c r="CZH6" s="304"/>
      <c r="CZI6" s="304"/>
      <c r="CZJ6" s="304"/>
      <c r="CZK6" s="304"/>
      <c r="CZL6" s="304"/>
      <c r="CZM6" s="304"/>
      <c r="CZN6" s="304"/>
      <c r="CZO6" s="304"/>
      <c r="CZP6" s="304"/>
      <c r="CZQ6" s="304"/>
      <c r="CZR6" s="304"/>
      <c r="CZS6" s="304"/>
      <c r="CZT6" s="304"/>
      <c r="CZU6" s="304"/>
      <c r="CZV6" s="304"/>
      <c r="CZW6" s="304"/>
      <c r="CZX6" s="304"/>
      <c r="CZY6" s="304"/>
      <c r="CZZ6" s="304"/>
      <c r="DAA6" s="304"/>
      <c r="DAB6" s="304"/>
      <c r="DAC6" s="304"/>
      <c r="DAD6" s="304"/>
      <c r="DAE6" s="304"/>
      <c r="DAF6" s="304"/>
      <c r="DAG6" s="304"/>
      <c r="DAH6" s="304"/>
      <c r="DAI6" s="304"/>
      <c r="DAJ6" s="304"/>
      <c r="DAK6" s="304"/>
      <c r="DAL6" s="304"/>
      <c r="DAM6" s="304"/>
      <c r="DAN6" s="304"/>
      <c r="DAO6" s="304"/>
      <c r="DAP6" s="304"/>
      <c r="DAQ6" s="304"/>
      <c r="DAR6" s="304"/>
      <c r="DAS6" s="304"/>
      <c r="DAT6" s="304"/>
      <c r="DAU6" s="304"/>
      <c r="DAV6" s="304"/>
      <c r="DAW6" s="304"/>
      <c r="DAX6" s="304"/>
      <c r="DAY6" s="304"/>
      <c r="DAZ6" s="304"/>
      <c r="DBA6" s="304"/>
      <c r="DBB6" s="304"/>
      <c r="DBC6" s="304"/>
      <c r="DBD6" s="304"/>
      <c r="DBE6" s="304"/>
      <c r="DBF6" s="304"/>
      <c r="DBG6" s="304"/>
      <c r="DBH6" s="304"/>
      <c r="DBI6" s="304"/>
      <c r="DBJ6" s="304"/>
      <c r="DBK6" s="304"/>
      <c r="DBL6" s="304"/>
      <c r="DBM6" s="304"/>
      <c r="DBN6" s="304"/>
      <c r="DBO6" s="304"/>
      <c r="DBP6" s="304"/>
      <c r="DBQ6" s="304"/>
      <c r="DBR6" s="304"/>
      <c r="DBS6" s="304"/>
      <c r="DBT6" s="304"/>
      <c r="DBU6" s="304"/>
      <c r="DBV6" s="304"/>
      <c r="DBW6" s="304"/>
      <c r="DBX6" s="304"/>
      <c r="DBY6" s="304"/>
      <c r="DBZ6" s="304"/>
      <c r="DCA6" s="304"/>
      <c r="DCB6" s="304"/>
      <c r="DCC6" s="304"/>
      <c r="DCD6" s="304"/>
      <c r="DCE6" s="304"/>
      <c r="DCF6" s="304"/>
      <c r="DCG6" s="304"/>
      <c r="DCH6" s="304"/>
      <c r="DCI6" s="304"/>
      <c r="DCJ6" s="304"/>
      <c r="DCK6" s="304"/>
      <c r="DCL6" s="304"/>
      <c r="DCM6" s="304"/>
      <c r="DCN6" s="304"/>
      <c r="DCO6" s="304"/>
      <c r="DCP6" s="304"/>
      <c r="DCQ6" s="304"/>
      <c r="DCR6" s="304"/>
      <c r="DCS6" s="304"/>
      <c r="DCT6" s="304"/>
      <c r="DCU6" s="304"/>
      <c r="DCV6" s="304"/>
      <c r="DCW6" s="304"/>
      <c r="DCX6" s="304"/>
      <c r="DCY6" s="304"/>
      <c r="DCZ6" s="304"/>
      <c r="DDA6" s="304"/>
      <c r="DDB6" s="304"/>
      <c r="DDC6" s="304"/>
      <c r="DDD6" s="304"/>
      <c r="DDE6" s="304"/>
      <c r="DDF6" s="304"/>
      <c r="DDG6" s="304"/>
      <c r="DDH6" s="304"/>
      <c r="DDI6" s="304"/>
      <c r="DDJ6" s="304"/>
      <c r="DDK6" s="304"/>
      <c r="DDL6" s="304"/>
      <c r="DDM6" s="304"/>
      <c r="DDN6" s="304"/>
      <c r="DDO6" s="304"/>
      <c r="DDP6" s="304"/>
      <c r="DDQ6" s="304"/>
      <c r="DDR6" s="304"/>
      <c r="DDS6" s="304"/>
      <c r="DDT6" s="304"/>
      <c r="DDU6" s="304"/>
      <c r="DDV6" s="304"/>
      <c r="DDW6" s="304"/>
      <c r="DDX6" s="304"/>
      <c r="DDY6" s="304"/>
      <c r="DDZ6" s="304"/>
      <c r="DEA6" s="304"/>
      <c r="DEB6" s="304"/>
      <c r="DEC6" s="304"/>
      <c r="DED6" s="304"/>
      <c r="DEE6" s="304"/>
      <c r="DEF6" s="304"/>
      <c r="DEG6" s="304"/>
      <c r="DEH6" s="304"/>
      <c r="DEI6" s="304"/>
      <c r="DEJ6" s="304"/>
      <c r="DEK6" s="304"/>
      <c r="DEL6" s="304"/>
      <c r="DEM6" s="304"/>
      <c r="DEN6" s="304"/>
      <c r="DEO6" s="304"/>
      <c r="DEP6" s="304"/>
      <c r="DEQ6" s="304"/>
      <c r="DER6" s="304"/>
      <c r="DES6" s="304"/>
      <c r="DET6" s="304"/>
      <c r="DEU6" s="304"/>
      <c r="DEV6" s="304"/>
      <c r="DEW6" s="304"/>
      <c r="DEX6" s="304"/>
      <c r="DEY6" s="304"/>
      <c r="DEZ6" s="304"/>
      <c r="DFA6" s="304"/>
      <c r="DFB6" s="304"/>
      <c r="DFC6" s="304"/>
      <c r="DFD6" s="304"/>
      <c r="DFE6" s="304"/>
      <c r="DFF6" s="304"/>
      <c r="DFG6" s="304"/>
      <c r="DFH6" s="304"/>
      <c r="DFI6" s="304"/>
      <c r="DFJ6" s="304"/>
      <c r="DFK6" s="304"/>
      <c r="DFL6" s="304"/>
      <c r="DFM6" s="304"/>
      <c r="DFN6" s="304"/>
      <c r="DFO6" s="304"/>
      <c r="DFP6" s="304"/>
      <c r="DFQ6" s="304"/>
      <c r="DFR6" s="304"/>
      <c r="DFS6" s="304"/>
      <c r="DFT6" s="304"/>
      <c r="DFU6" s="304"/>
      <c r="DFV6" s="304"/>
      <c r="DFW6" s="304"/>
      <c r="DFX6" s="304"/>
      <c r="DFY6" s="304"/>
      <c r="DFZ6" s="304"/>
      <c r="DGA6" s="304"/>
      <c r="DGB6" s="304"/>
      <c r="DGC6" s="304"/>
      <c r="DGD6" s="304"/>
      <c r="DGE6" s="304"/>
      <c r="DGF6" s="304"/>
      <c r="DGG6" s="304"/>
      <c r="DGH6" s="304"/>
      <c r="DGI6" s="304"/>
      <c r="DGJ6" s="304"/>
      <c r="DGK6" s="304"/>
      <c r="DGL6" s="304"/>
      <c r="DGM6" s="304"/>
      <c r="DGN6" s="304"/>
      <c r="DGO6" s="304"/>
      <c r="DGP6" s="304"/>
      <c r="DGQ6" s="304"/>
      <c r="DGR6" s="304"/>
      <c r="DGS6" s="304"/>
      <c r="DGT6" s="304"/>
      <c r="DGU6" s="304"/>
      <c r="DGV6" s="304"/>
      <c r="DGW6" s="304"/>
      <c r="DGX6" s="304"/>
      <c r="DGY6" s="304"/>
      <c r="DGZ6" s="304"/>
      <c r="DHA6" s="304"/>
      <c r="DHB6" s="304"/>
      <c r="DHC6" s="304"/>
      <c r="DHD6" s="304"/>
      <c r="DHE6" s="304"/>
      <c r="DHF6" s="304"/>
      <c r="DHG6" s="304"/>
      <c r="DHH6" s="304"/>
      <c r="DHI6" s="304"/>
      <c r="DHJ6" s="304"/>
      <c r="DHK6" s="304"/>
      <c r="DHL6" s="304"/>
      <c r="DHM6" s="304"/>
      <c r="DHN6" s="304"/>
      <c r="DHO6" s="304"/>
      <c r="DHP6" s="304"/>
      <c r="DHQ6" s="304"/>
      <c r="DHR6" s="304"/>
      <c r="DHS6" s="304"/>
      <c r="DHT6" s="304"/>
      <c r="DHU6" s="304"/>
      <c r="DHV6" s="304"/>
      <c r="DHW6" s="304"/>
      <c r="DHX6" s="304"/>
      <c r="DHY6" s="304"/>
      <c r="DHZ6" s="304"/>
      <c r="DIA6" s="304"/>
      <c r="DIB6" s="304"/>
      <c r="DIC6" s="304"/>
      <c r="DID6" s="304"/>
      <c r="DIE6" s="304"/>
      <c r="DIF6" s="304"/>
      <c r="DIG6" s="304"/>
      <c r="DIH6" s="304"/>
      <c r="DII6" s="304"/>
      <c r="DIJ6" s="304"/>
      <c r="DIK6" s="304"/>
      <c r="DIL6" s="304"/>
      <c r="DIM6" s="304"/>
      <c r="DIN6" s="304"/>
      <c r="DIO6" s="304"/>
      <c r="DIP6" s="304"/>
      <c r="DIQ6" s="304"/>
      <c r="DIR6" s="304"/>
      <c r="DIS6" s="304"/>
      <c r="DIT6" s="304"/>
      <c r="DIU6" s="304"/>
      <c r="DIV6" s="304"/>
      <c r="DIW6" s="304"/>
      <c r="DIX6" s="304"/>
      <c r="DIY6" s="304"/>
      <c r="DIZ6" s="304"/>
      <c r="DJA6" s="304"/>
      <c r="DJB6" s="304"/>
      <c r="DJC6" s="304"/>
      <c r="DJD6" s="304"/>
      <c r="DJE6" s="304"/>
      <c r="DJF6" s="304"/>
      <c r="DJG6" s="304"/>
      <c r="DJH6" s="304"/>
      <c r="DJI6" s="304"/>
      <c r="DJJ6" s="304"/>
      <c r="DJK6" s="304"/>
      <c r="DJL6" s="304"/>
      <c r="DJM6" s="304"/>
      <c r="DJN6" s="304"/>
      <c r="DJO6" s="304"/>
      <c r="DJP6" s="304"/>
      <c r="DJQ6" s="304"/>
      <c r="DJR6" s="304"/>
      <c r="DJS6" s="304"/>
      <c r="DJT6" s="304"/>
      <c r="DJU6" s="304"/>
      <c r="DJV6" s="304"/>
      <c r="DJW6" s="304"/>
      <c r="DJX6" s="304"/>
      <c r="DJY6" s="304"/>
      <c r="DJZ6" s="304"/>
      <c r="DKA6" s="304"/>
      <c r="DKB6" s="304"/>
      <c r="DKC6" s="304"/>
      <c r="DKD6" s="304"/>
      <c r="DKE6" s="304"/>
      <c r="DKF6" s="304"/>
      <c r="DKG6" s="304"/>
      <c r="DKH6" s="304"/>
      <c r="DKI6" s="304"/>
      <c r="DKJ6" s="304"/>
      <c r="DKK6" s="304"/>
      <c r="DKL6" s="304"/>
      <c r="DKM6" s="304"/>
      <c r="DKN6" s="304"/>
      <c r="DKO6" s="304"/>
      <c r="DKP6" s="304"/>
      <c r="DKQ6" s="304"/>
      <c r="DKR6" s="304"/>
      <c r="DKS6" s="304"/>
      <c r="DKT6" s="304"/>
      <c r="DKU6" s="304"/>
      <c r="DKV6" s="304"/>
      <c r="DKW6" s="304"/>
      <c r="DKX6" s="304"/>
      <c r="DKY6" s="304"/>
      <c r="DKZ6" s="304"/>
      <c r="DLA6" s="304"/>
      <c r="DLB6" s="304"/>
      <c r="DLC6" s="304"/>
      <c r="DLD6" s="304"/>
      <c r="DLE6" s="304"/>
      <c r="DLF6" s="304"/>
      <c r="DLG6" s="304"/>
      <c r="DLH6" s="304"/>
      <c r="DLI6" s="304"/>
      <c r="DLJ6" s="304"/>
      <c r="DLK6" s="304"/>
      <c r="DLL6" s="304"/>
      <c r="DLM6" s="304"/>
      <c r="DLN6" s="304"/>
      <c r="DLO6" s="304"/>
      <c r="DLP6" s="304"/>
      <c r="DLQ6" s="304"/>
      <c r="DLR6" s="304"/>
      <c r="DLS6" s="304"/>
      <c r="DLT6" s="304"/>
      <c r="DLU6" s="304"/>
      <c r="DLV6" s="304"/>
      <c r="DLW6" s="304"/>
      <c r="DLX6" s="304"/>
      <c r="DLY6" s="304"/>
      <c r="DLZ6" s="304"/>
      <c r="DMA6" s="304"/>
      <c r="DMB6" s="304"/>
      <c r="DMC6" s="304"/>
      <c r="DMD6" s="304"/>
      <c r="DME6" s="304"/>
      <c r="DMF6" s="304"/>
      <c r="DMG6" s="304"/>
      <c r="DMH6" s="304"/>
      <c r="DMI6" s="304"/>
      <c r="DMJ6" s="304"/>
      <c r="DMK6" s="304"/>
      <c r="DML6" s="304"/>
      <c r="DMM6" s="304"/>
      <c r="DMN6" s="304"/>
      <c r="DMO6" s="304"/>
      <c r="DMP6" s="304"/>
      <c r="DMQ6" s="304"/>
      <c r="DMR6" s="304"/>
      <c r="DMS6" s="304"/>
      <c r="DMT6" s="304"/>
      <c r="DMU6" s="304"/>
      <c r="DMV6" s="304"/>
      <c r="DMW6" s="304"/>
      <c r="DMX6" s="304"/>
      <c r="DMY6" s="304"/>
      <c r="DMZ6" s="304"/>
      <c r="DNA6" s="304"/>
      <c r="DNB6" s="304"/>
      <c r="DNC6" s="304"/>
      <c r="DND6" s="304"/>
      <c r="DNE6" s="304"/>
      <c r="DNF6" s="304"/>
      <c r="DNG6" s="304"/>
      <c r="DNH6" s="304"/>
      <c r="DNI6" s="304"/>
      <c r="DNJ6" s="304"/>
      <c r="DNK6" s="304"/>
      <c r="DNL6" s="304"/>
      <c r="DNM6" s="304"/>
      <c r="DNN6" s="304"/>
      <c r="DNO6" s="304"/>
      <c r="DNP6" s="304"/>
      <c r="DNQ6" s="304"/>
      <c r="DNR6" s="304"/>
      <c r="DNS6" s="304"/>
      <c r="DNT6" s="304"/>
      <c r="DNU6" s="304"/>
      <c r="DNV6" s="304"/>
      <c r="DNW6" s="304"/>
      <c r="DNX6" s="304"/>
      <c r="DNY6" s="304"/>
      <c r="DNZ6" s="304"/>
      <c r="DOA6" s="304"/>
      <c r="DOB6" s="304"/>
      <c r="DOC6" s="304"/>
      <c r="DOD6" s="304"/>
      <c r="DOE6" s="304"/>
      <c r="DOF6" s="304"/>
      <c r="DOG6" s="304"/>
      <c r="DOH6" s="304"/>
      <c r="DOI6" s="304"/>
      <c r="DOJ6" s="304"/>
      <c r="DOK6" s="304"/>
      <c r="DOL6" s="304"/>
      <c r="DOM6" s="304"/>
      <c r="DON6" s="304"/>
      <c r="DOO6" s="304"/>
      <c r="DOP6" s="304"/>
      <c r="DOQ6" s="304"/>
      <c r="DOR6" s="304"/>
      <c r="DOS6" s="304"/>
      <c r="DOT6" s="304"/>
      <c r="DOU6" s="304"/>
      <c r="DOV6" s="304"/>
      <c r="DOW6" s="304"/>
      <c r="DOX6" s="304"/>
      <c r="DOY6" s="304"/>
      <c r="DOZ6" s="304"/>
      <c r="DPA6" s="304"/>
      <c r="DPB6" s="304"/>
      <c r="DPC6" s="304"/>
      <c r="DPD6" s="304"/>
      <c r="DPE6" s="304"/>
      <c r="DPF6" s="304"/>
      <c r="DPG6" s="304"/>
      <c r="DPH6" s="304"/>
      <c r="DPI6" s="304"/>
      <c r="DPJ6" s="304"/>
      <c r="DPK6" s="304"/>
      <c r="DPL6" s="304"/>
      <c r="DPM6" s="304"/>
      <c r="DPN6" s="304"/>
      <c r="DPO6" s="304"/>
      <c r="DPP6" s="304"/>
      <c r="DPQ6" s="304"/>
      <c r="DPR6" s="304"/>
      <c r="DPS6" s="304"/>
      <c r="DPT6" s="304"/>
      <c r="DPU6" s="304"/>
      <c r="DPV6" s="304"/>
      <c r="DPW6" s="304"/>
      <c r="DPX6" s="304"/>
      <c r="DPY6" s="304"/>
      <c r="DPZ6" s="304"/>
      <c r="DQA6" s="304"/>
      <c r="DQB6" s="304"/>
      <c r="DQC6" s="304"/>
      <c r="DQD6" s="304"/>
      <c r="DQE6" s="304"/>
      <c r="DQF6" s="304"/>
      <c r="DQG6" s="304"/>
      <c r="DQH6" s="304"/>
      <c r="DQI6" s="304"/>
      <c r="DQJ6" s="304"/>
      <c r="DQK6" s="304"/>
      <c r="DQL6" s="304"/>
      <c r="DQM6" s="304"/>
      <c r="DQN6" s="304"/>
      <c r="DQO6" s="304"/>
      <c r="DQP6" s="304"/>
      <c r="DQQ6" s="304"/>
      <c r="DQR6" s="304"/>
      <c r="DQS6" s="304"/>
      <c r="DQT6" s="304"/>
      <c r="DQU6" s="304"/>
      <c r="DQV6" s="304"/>
      <c r="DQW6" s="304"/>
      <c r="DQX6" s="304"/>
      <c r="DQY6" s="304"/>
      <c r="DQZ6" s="304"/>
      <c r="DRA6" s="304"/>
      <c r="DRB6" s="304"/>
      <c r="DRC6" s="304"/>
      <c r="DRD6" s="304"/>
      <c r="DRE6" s="304"/>
      <c r="DRF6" s="304"/>
      <c r="DRG6" s="304"/>
      <c r="DRH6" s="304"/>
      <c r="DRI6" s="304"/>
      <c r="DRJ6" s="304"/>
      <c r="DRK6" s="304"/>
      <c r="DRL6" s="304"/>
      <c r="DRM6" s="304"/>
      <c r="DRN6" s="304"/>
      <c r="DRO6" s="304"/>
      <c r="DRP6" s="304"/>
      <c r="DRQ6" s="304"/>
      <c r="DRR6" s="304"/>
      <c r="DRS6" s="304"/>
      <c r="DRT6" s="304"/>
      <c r="DRU6" s="304"/>
      <c r="DRV6" s="304"/>
      <c r="DRW6" s="304"/>
      <c r="DRX6" s="304"/>
      <c r="DRY6" s="304"/>
      <c r="DRZ6" s="304"/>
      <c r="DSA6" s="304"/>
      <c r="DSB6" s="304"/>
      <c r="DSC6" s="304"/>
      <c r="DSD6" s="304"/>
      <c r="DSE6" s="304"/>
      <c r="DSF6" s="304"/>
      <c r="DSG6" s="304"/>
      <c r="DSH6" s="304"/>
      <c r="DSI6" s="304"/>
      <c r="DSJ6" s="304"/>
      <c r="DSK6" s="304"/>
      <c r="DSL6" s="304"/>
      <c r="DSM6" s="304"/>
      <c r="DSN6" s="304"/>
      <c r="DSO6" s="304"/>
      <c r="DSP6" s="304"/>
      <c r="DSQ6" s="304"/>
      <c r="DSR6" s="304"/>
      <c r="DSS6" s="304"/>
      <c r="DST6" s="304"/>
      <c r="DSU6" s="304"/>
      <c r="DSV6" s="304"/>
      <c r="DSW6" s="304"/>
      <c r="DSX6" s="304"/>
      <c r="DSY6" s="304"/>
      <c r="DSZ6" s="304"/>
      <c r="DTA6" s="304"/>
      <c r="DTB6" s="304"/>
      <c r="DTC6" s="304"/>
      <c r="DTD6" s="304"/>
      <c r="DTE6" s="304"/>
      <c r="DTF6" s="304"/>
      <c r="DTG6" s="304"/>
      <c r="DTH6" s="304"/>
      <c r="DTI6" s="304"/>
      <c r="DTJ6" s="304"/>
      <c r="DTK6" s="304"/>
      <c r="DTL6" s="304"/>
      <c r="DTM6" s="304"/>
      <c r="DTN6" s="304"/>
      <c r="DTO6" s="304"/>
      <c r="DTP6" s="304"/>
      <c r="DTQ6" s="304"/>
      <c r="DTR6" s="304"/>
      <c r="DTS6" s="304"/>
      <c r="DTT6" s="304"/>
      <c r="DTU6" s="304"/>
      <c r="DTV6" s="304"/>
      <c r="DTW6" s="304"/>
      <c r="DTX6" s="304"/>
      <c r="DTY6" s="304"/>
      <c r="DTZ6" s="304"/>
      <c r="DUA6" s="304"/>
      <c r="DUB6" s="304"/>
      <c r="DUC6" s="304"/>
      <c r="DUD6" s="304"/>
      <c r="DUE6" s="304"/>
      <c r="DUF6" s="304"/>
      <c r="DUG6" s="304"/>
      <c r="DUH6" s="304"/>
      <c r="DUI6" s="304"/>
      <c r="DUJ6" s="304"/>
      <c r="DUK6" s="304"/>
      <c r="DUL6" s="304"/>
      <c r="DUM6" s="304"/>
      <c r="DUN6" s="304"/>
      <c r="DUO6" s="304"/>
      <c r="DUP6" s="304"/>
      <c r="DUQ6" s="304"/>
      <c r="DUR6" s="304"/>
      <c r="DUS6" s="304"/>
      <c r="DUT6" s="304"/>
      <c r="DUU6" s="304"/>
      <c r="DUV6" s="304"/>
      <c r="DUW6" s="304"/>
      <c r="DUX6" s="304"/>
      <c r="DUY6" s="304"/>
      <c r="DUZ6" s="304"/>
      <c r="DVA6" s="304"/>
      <c r="DVB6" s="304"/>
      <c r="DVC6" s="304"/>
      <c r="DVD6" s="304"/>
      <c r="DVE6" s="304"/>
      <c r="DVF6" s="304"/>
      <c r="DVG6" s="304"/>
      <c r="DVH6" s="304"/>
      <c r="DVI6" s="304"/>
      <c r="DVJ6" s="304"/>
      <c r="DVK6" s="304"/>
      <c r="DVL6" s="304"/>
      <c r="DVM6" s="304"/>
      <c r="DVN6" s="304"/>
      <c r="DVO6" s="304"/>
      <c r="DVP6" s="304"/>
      <c r="DVQ6" s="304"/>
      <c r="DVR6" s="304"/>
      <c r="DVS6" s="304"/>
      <c r="DVT6" s="304"/>
      <c r="DVU6" s="304"/>
      <c r="DVV6" s="304"/>
      <c r="DVW6" s="304"/>
      <c r="DVX6" s="304"/>
      <c r="DVY6" s="304"/>
      <c r="DVZ6" s="304"/>
      <c r="DWA6" s="304"/>
      <c r="DWB6" s="304"/>
      <c r="DWC6" s="304"/>
      <c r="DWD6" s="304"/>
      <c r="DWE6" s="304"/>
      <c r="DWF6" s="304"/>
      <c r="DWG6" s="304"/>
      <c r="DWH6" s="304"/>
      <c r="DWI6" s="304"/>
      <c r="DWJ6" s="304"/>
      <c r="DWK6" s="304"/>
      <c r="DWL6" s="304"/>
      <c r="DWM6" s="304"/>
      <c r="DWN6" s="304"/>
      <c r="DWO6" s="304"/>
      <c r="DWP6" s="304"/>
      <c r="DWQ6" s="304"/>
      <c r="DWR6" s="304"/>
      <c r="DWS6" s="304"/>
      <c r="DWT6" s="304"/>
      <c r="DWU6" s="304"/>
      <c r="DWV6" s="304"/>
      <c r="DWW6" s="304"/>
      <c r="DWX6" s="304"/>
      <c r="DWY6" s="304"/>
      <c r="DWZ6" s="304"/>
      <c r="DXA6" s="304"/>
      <c r="DXB6" s="304"/>
      <c r="DXC6" s="304"/>
      <c r="DXD6" s="304"/>
      <c r="DXE6" s="304"/>
      <c r="DXF6" s="304"/>
      <c r="DXG6" s="304"/>
      <c r="DXH6" s="304"/>
      <c r="DXI6" s="304"/>
      <c r="DXJ6" s="304"/>
      <c r="DXK6" s="304"/>
      <c r="DXL6" s="304"/>
      <c r="DXM6" s="304"/>
      <c r="DXN6" s="304"/>
      <c r="DXO6" s="304"/>
      <c r="DXP6" s="304"/>
      <c r="DXQ6" s="304"/>
      <c r="DXR6" s="304"/>
      <c r="DXS6" s="304"/>
      <c r="DXT6" s="304"/>
      <c r="DXU6" s="304"/>
      <c r="DXV6" s="304"/>
      <c r="DXW6" s="304"/>
      <c r="DXX6" s="304"/>
      <c r="DXY6" s="304"/>
      <c r="DXZ6" s="304"/>
      <c r="DYA6" s="304"/>
      <c r="DYB6" s="304"/>
      <c r="DYC6" s="304"/>
      <c r="DYD6" s="304"/>
      <c r="DYE6" s="304"/>
      <c r="DYF6" s="304"/>
      <c r="DYG6" s="304"/>
      <c r="DYH6" s="304"/>
      <c r="DYI6" s="304"/>
      <c r="DYJ6" s="304"/>
      <c r="DYK6" s="304"/>
      <c r="DYL6" s="304"/>
      <c r="DYM6" s="304"/>
      <c r="DYN6" s="304"/>
      <c r="DYO6" s="304"/>
      <c r="DYP6" s="304"/>
      <c r="DYQ6" s="304"/>
      <c r="DYR6" s="304"/>
      <c r="DYS6" s="304"/>
      <c r="DYT6" s="304"/>
      <c r="DYU6" s="304"/>
      <c r="DYV6" s="304"/>
      <c r="DYW6" s="304"/>
      <c r="DYX6" s="304"/>
      <c r="DYY6" s="304"/>
      <c r="DYZ6" s="304"/>
      <c r="DZA6" s="304"/>
      <c r="DZB6" s="304"/>
      <c r="DZC6" s="304"/>
      <c r="DZD6" s="304"/>
      <c r="DZE6" s="304"/>
      <c r="DZF6" s="304"/>
      <c r="DZG6" s="304"/>
      <c r="DZH6" s="304"/>
      <c r="DZI6" s="304"/>
      <c r="DZJ6" s="304"/>
      <c r="DZK6" s="304"/>
      <c r="DZL6" s="304"/>
      <c r="DZM6" s="304"/>
      <c r="DZN6" s="304"/>
      <c r="DZO6" s="304"/>
      <c r="DZP6" s="304"/>
      <c r="DZQ6" s="304"/>
      <c r="DZR6" s="304"/>
      <c r="DZS6" s="304"/>
      <c r="DZT6" s="304"/>
      <c r="DZU6" s="304"/>
      <c r="DZV6" s="304"/>
      <c r="DZW6" s="304"/>
      <c r="DZX6" s="304"/>
      <c r="DZY6" s="304"/>
      <c r="DZZ6" s="304"/>
      <c r="EAA6" s="304"/>
      <c r="EAB6" s="304"/>
      <c r="EAC6" s="304"/>
      <c r="EAD6" s="304"/>
      <c r="EAE6" s="304"/>
      <c r="EAF6" s="304"/>
      <c r="EAG6" s="304"/>
      <c r="EAH6" s="304"/>
      <c r="EAI6" s="304"/>
      <c r="EAJ6" s="304"/>
      <c r="EAK6" s="304"/>
      <c r="EAL6" s="304"/>
      <c r="EAM6" s="304"/>
      <c r="EAN6" s="304"/>
      <c r="EAO6" s="304"/>
      <c r="EAP6" s="304"/>
      <c r="EAQ6" s="304"/>
      <c r="EAR6" s="304"/>
      <c r="EAS6" s="304"/>
      <c r="EAT6" s="304"/>
      <c r="EAU6" s="304"/>
      <c r="EAV6" s="304"/>
      <c r="EAW6" s="304"/>
      <c r="EAX6" s="304"/>
      <c r="EAY6" s="304"/>
      <c r="EAZ6" s="304"/>
      <c r="EBA6" s="304"/>
      <c r="EBB6" s="304"/>
      <c r="EBC6" s="304"/>
      <c r="EBD6" s="304"/>
      <c r="EBE6" s="304"/>
      <c r="EBF6" s="304"/>
      <c r="EBG6" s="304"/>
      <c r="EBH6" s="304"/>
      <c r="EBI6" s="304"/>
      <c r="EBJ6" s="304"/>
      <c r="EBK6" s="304"/>
      <c r="EBL6" s="304"/>
      <c r="EBM6" s="304"/>
      <c r="EBN6" s="304"/>
      <c r="EBO6" s="304"/>
      <c r="EBP6" s="304"/>
      <c r="EBQ6" s="304"/>
      <c r="EBR6" s="304"/>
      <c r="EBS6" s="304"/>
      <c r="EBT6" s="304"/>
      <c r="EBU6" s="304"/>
      <c r="EBV6" s="304"/>
      <c r="EBW6" s="304"/>
      <c r="EBX6" s="304"/>
      <c r="EBY6" s="304"/>
      <c r="EBZ6" s="304"/>
      <c r="ECA6" s="304"/>
      <c r="ECB6" s="304"/>
      <c r="ECC6" s="304"/>
      <c r="ECD6" s="304"/>
      <c r="ECE6" s="304"/>
      <c r="ECF6" s="304"/>
      <c r="ECG6" s="304"/>
      <c r="ECH6" s="304"/>
      <c r="ECI6" s="304"/>
      <c r="ECJ6" s="304"/>
      <c r="ECK6" s="304"/>
      <c r="ECL6" s="304"/>
      <c r="ECM6" s="304"/>
      <c r="ECN6" s="304"/>
      <c r="ECO6" s="304"/>
      <c r="ECP6" s="304"/>
      <c r="ECQ6" s="304"/>
      <c r="ECR6" s="304"/>
      <c r="ECS6" s="304"/>
      <c r="ECT6" s="304"/>
      <c r="ECU6" s="304"/>
      <c r="ECV6" s="304"/>
      <c r="ECW6" s="304"/>
      <c r="ECX6" s="304"/>
      <c r="ECY6" s="304"/>
      <c r="ECZ6" s="304"/>
      <c r="EDA6" s="304"/>
      <c r="EDB6" s="304"/>
      <c r="EDC6" s="304"/>
      <c r="EDD6" s="304"/>
      <c r="EDE6" s="304"/>
      <c r="EDF6" s="304"/>
      <c r="EDG6" s="304"/>
      <c r="EDH6" s="304"/>
      <c r="EDI6" s="304"/>
      <c r="EDJ6" s="304"/>
      <c r="EDK6" s="304"/>
      <c r="EDL6" s="304"/>
      <c r="EDM6" s="304"/>
      <c r="EDN6" s="304"/>
      <c r="EDO6" s="304"/>
      <c r="EDP6" s="304"/>
      <c r="EDQ6" s="304"/>
      <c r="EDR6" s="304"/>
      <c r="EDS6" s="304"/>
      <c r="EDT6" s="304"/>
      <c r="EDU6" s="304"/>
      <c r="EDV6" s="304"/>
      <c r="EDW6" s="304"/>
      <c r="EDX6" s="304"/>
      <c r="EDY6" s="304"/>
      <c r="EDZ6" s="304"/>
      <c r="EEA6" s="304"/>
      <c r="EEB6" s="304"/>
      <c r="EEC6" s="304"/>
      <c r="EED6" s="304"/>
      <c r="EEE6" s="304"/>
      <c r="EEF6" s="304"/>
      <c r="EEG6" s="304"/>
      <c r="EEH6" s="304"/>
      <c r="EEI6" s="304"/>
      <c r="EEJ6" s="304"/>
      <c r="EEK6" s="304"/>
      <c r="EEL6" s="304"/>
      <c r="EEM6" s="304"/>
      <c r="EEN6" s="304"/>
      <c r="EEO6" s="304"/>
      <c r="EEP6" s="304"/>
      <c r="EEQ6" s="304"/>
      <c r="EER6" s="304"/>
      <c r="EES6" s="304"/>
      <c r="EET6" s="304"/>
      <c r="EEU6" s="304"/>
      <c r="EEV6" s="304"/>
      <c r="EEW6" s="304"/>
      <c r="EEX6" s="304"/>
      <c r="EEY6" s="304"/>
      <c r="EEZ6" s="304"/>
      <c r="EFA6" s="304"/>
      <c r="EFB6" s="304"/>
      <c r="EFC6" s="304"/>
      <c r="EFD6" s="304"/>
      <c r="EFE6" s="304"/>
      <c r="EFF6" s="304"/>
      <c r="EFG6" s="304"/>
      <c r="EFH6" s="304"/>
      <c r="EFI6" s="304"/>
      <c r="EFJ6" s="304"/>
      <c r="EFK6" s="304"/>
      <c r="EFL6" s="304"/>
      <c r="EFM6" s="304"/>
      <c r="EFN6" s="304"/>
      <c r="EFO6" s="304"/>
      <c r="EFP6" s="304"/>
      <c r="EFQ6" s="304"/>
      <c r="EFR6" s="304"/>
      <c r="EFS6" s="304"/>
      <c r="EFT6" s="304"/>
      <c r="EFU6" s="304"/>
      <c r="EFV6" s="304"/>
      <c r="EFW6" s="304"/>
      <c r="EFX6" s="304"/>
      <c r="EFY6" s="304"/>
      <c r="EFZ6" s="304"/>
      <c r="EGA6" s="304"/>
      <c r="EGB6" s="304"/>
      <c r="EGC6" s="304"/>
      <c r="EGD6" s="304"/>
      <c r="EGE6" s="304"/>
      <c r="EGF6" s="304"/>
      <c r="EGG6" s="304"/>
      <c r="EGH6" s="304"/>
      <c r="EGI6" s="304"/>
      <c r="EGJ6" s="304"/>
      <c r="EGK6" s="304"/>
      <c r="EGL6" s="304"/>
      <c r="EGM6" s="304"/>
      <c r="EGN6" s="304"/>
      <c r="EGO6" s="304"/>
      <c r="EGP6" s="304"/>
      <c r="EGQ6" s="304"/>
      <c r="EGR6" s="304"/>
      <c r="EGS6" s="304"/>
      <c r="EGT6" s="304"/>
      <c r="EGU6" s="304"/>
      <c r="EGV6" s="304"/>
      <c r="EGW6" s="304"/>
      <c r="EGX6" s="304"/>
      <c r="EGY6" s="304"/>
      <c r="EGZ6" s="304"/>
      <c r="EHA6" s="304"/>
      <c r="EHB6" s="304"/>
      <c r="EHC6" s="304"/>
      <c r="EHD6" s="304"/>
      <c r="EHE6" s="304"/>
      <c r="EHF6" s="304"/>
      <c r="EHG6" s="304"/>
      <c r="EHH6" s="304"/>
      <c r="EHI6" s="304"/>
      <c r="EHJ6" s="304"/>
      <c r="EHK6" s="304"/>
      <c r="EHL6" s="304"/>
      <c r="EHM6" s="304"/>
      <c r="EHN6" s="304"/>
      <c r="EHO6" s="304"/>
      <c r="EHP6" s="304"/>
      <c r="EHQ6" s="304"/>
      <c r="EHR6" s="304"/>
      <c r="EHS6" s="304"/>
      <c r="EHT6" s="304"/>
      <c r="EHU6" s="304"/>
      <c r="EHV6" s="304"/>
      <c r="EHW6" s="304"/>
      <c r="EHX6" s="304"/>
      <c r="EHY6" s="304"/>
      <c r="EHZ6" s="304"/>
      <c r="EIA6" s="304"/>
      <c r="EIB6" s="304"/>
      <c r="EIC6" s="304"/>
      <c r="EID6" s="304"/>
      <c r="EIE6" s="304"/>
      <c r="EIF6" s="304"/>
      <c r="EIG6" s="304"/>
      <c r="EIH6" s="304"/>
      <c r="EII6" s="304"/>
      <c r="EIJ6" s="304"/>
      <c r="EIK6" s="304"/>
      <c r="EIL6" s="304"/>
      <c r="EIM6" s="304"/>
      <c r="EIN6" s="304"/>
      <c r="EIO6" s="304"/>
      <c r="EIP6" s="304"/>
      <c r="EIQ6" s="304"/>
      <c r="EIR6" s="304"/>
      <c r="EIS6" s="304"/>
      <c r="EIT6" s="304"/>
      <c r="EIU6" s="304"/>
      <c r="EIV6" s="304"/>
      <c r="EIW6" s="304"/>
      <c r="EIX6" s="304"/>
      <c r="EIY6" s="304"/>
      <c r="EIZ6" s="304"/>
      <c r="EJA6" s="304"/>
      <c r="EJB6" s="304"/>
      <c r="EJC6" s="304"/>
      <c r="EJD6" s="304"/>
      <c r="EJE6" s="304"/>
      <c r="EJF6" s="304"/>
      <c r="EJG6" s="304"/>
      <c r="EJH6" s="304"/>
      <c r="EJI6" s="304"/>
      <c r="EJJ6" s="304"/>
      <c r="EJK6" s="304"/>
      <c r="EJL6" s="304"/>
      <c r="EJM6" s="304"/>
      <c r="EJN6" s="304"/>
      <c r="EJO6" s="304"/>
      <c r="EJP6" s="304"/>
      <c r="EJQ6" s="304"/>
      <c r="EJR6" s="304"/>
      <c r="EJS6" s="304"/>
      <c r="EJT6" s="304"/>
      <c r="EJU6" s="304"/>
      <c r="EJV6" s="304"/>
      <c r="EJW6" s="304"/>
      <c r="EJX6" s="304"/>
      <c r="EJY6" s="304"/>
      <c r="EJZ6" s="304"/>
      <c r="EKA6" s="304"/>
      <c r="EKB6" s="304"/>
      <c r="EKC6" s="304"/>
      <c r="EKD6" s="304"/>
      <c r="EKE6" s="304"/>
      <c r="EKF6" s="304"/>
      <c r="EKG6" s="304"/>
      <c r="EKH6" s="304"/>
      <c r="EKI6" s="304"/>
      <c r="EKJ6" s="304"/>
      <c r="EKK6" s="304"/>
      <c r="EKL6" s="304"/>
      <c r="EKM6" s="304"/>
      <c r="EKN6" s="304"/>
      <c r="EKO6" s="304"/>
      <c r="EKP6" s="304"/>
      <c r="EKQ6" s="304"/>
      <c r="EKR6" s="304"/>
      <c r="EKS6" s="304"/>
      <c r="EKT6" s="304"/>
      <c r="EKU6" s="304"/>
      <c r="EKV6" s="304"/>
      <c r="EKW6" s="304"/>
      <c r="EKX6" s="304"/>
      <c r="EKY6" s="304"/>
      <c r="EKZ6" s="304"/>
      <c r="ELA6" s="304"/>
      <c r="ELB6" s="304"/>
      <c r="ELC6" s="304"/>
      <c r="ELD6" s="304"/>
      <c r="ELE6" s="304"/>
      <c r="ELF6" s="304"/>
      <c r="ELG6" s="304"/>
      <c r="ELH6" s="304"/>
      <c r="ELI6" s="304"/>
      <c r="ELJ6" s="304"/>
      <c r="ELK6" s="304"/>
      <c r="ELL6" s="304"/>
      <c r="ELM6" s="304"/>
      <c r="ELN6" s="304"/>
      <c r="ELO6" s="304"/>
      <c r="ELP6" s="304"/>
      <c r="ELQ6" s="304"/>
      <c r="ELR6" s="304"/>
      <c r="ELS6" s="304"/>
      <c r="ELT6" s="304"/>
      <c r="ELU6" s="304"/>
      <c r="ELV6" s="304"/>
      <c r="ELW6" s="304"/>
      <c r="ELX6" s="304"/>
      <c r="ELY6" s="304"/>
      <c r="ELZ6" s="304"/>
      <c r="EMA6" s="304"/>
      <c r="EMB6" s="304"/>
      <c r="EMC6" s="304"/>
      <c r="EMD6" s="304"/>
      <c r="EME6" s="304"/>
      <c r="EMF6" s="304"/>
      <c r="EMG6" s="304"/>
      <c r="EMH6" s="304"/>
      <c r="EMI6" s="304"/>
      <c r="EMJ6" s="304"/>
      <c r="EMK6" s="304"/>
      <c r="EML6" s="304"/>
      <c r="EMM6" s="304"/>
      <c r="EMN6" s="304"/>
      <c r="EMO6" s="304"/>
      <c r="EMP6" s="304"/>
      <c r="EMQ6" s="304"/>
      <c r="EMR6" s="304"/>
      <c r="EMS6" s="304"/>
      <c r="EMT6" s="304"/>
      <c r="EMU6" s="304"/>
      <c r="EMV6" s="304"/>
      <c r="EMW6" s="304"/>
      <c r="EMX6" s="304"/>
      <c r="EMY6" s="304"/>
      <c r="EMZ6" s="304"/>
      <c r="ENA6" s="304"/>
      <c r="ENB6" s="304"/>
      <c r="ENC6" s="304"/>
      <c r="END6" s="304"/>
      <c r="ENE6" s="304"/>
      <c r="ENF6" s="304"/>
      <c r="ENG6" s="304"/>
      <c r="ENH6" s="304"/>
      <c r="ENI6" s="304"/>
      <c r="ENJ6" s="304"/>
      <c r="ENK6" s="304"/>
      <c r="ENL6" s="304"/>
      <c r="ENM6" s="304"/>
      <c r="ENN6" s="304"/>
      <c r="ENO6" s="304"/>
      <c r="ENP6" s="304"/>
      <c r="ENQ6" s="304"/>
      <c r="ENR6" s="304"/>
      <c r="ENS6" s="304"/>
      <c r="ENT6" s="304"/>
      <c r="ENU6" s="304"/>
      <c r="ENV6" s="304"/>
      <c r="ENW6" s="304"/>
      <c r="ENX6" s="304"/>
      <c r="ENY6" s="304"/>
      <c r="ENZ6" s="304"/>
      <c r="EOA6" s="304"/>
      <c r="EOB6" s="304"/>
      <c r="EOC6" s="304"/>
      <c r="EOD6" s="304"/>
      <c r="EOE6" s="304"/>
      <c r="EOF6" s="304"/>
      <c r="EOG6" s="304"/>
      <c r="EOH6" s="304"/>
      <c r="EOI6" s="304"/>
      <c r="EOJ6" s="304"/>
      <c r="EOK6" s="304"/>
      <c r="EOL6" s="304"/>
      <c r="EOM6" s="304"/>
      <c r="EON6" s="304"/>
      <c r="EOO6" s="304"/>
      <c r="EOP6" s="304"/>
      <c r="EOQ6" s="304"/>
      <c r="EOR6" s="304"/>
      <c r="EOS6" s="304"/>
      <c r="EOT6" s="304"/>
      <c r="EOU6" s="304"/>
      <c r="EOV6" s="304"/>
      <c r="EOW6" s="304"/>
      <c r="EOX6" s="304"/>
      <c r="EOY6" s="304"/>
      <c r="EOZ6" s="304"/>
      <c r="EPA6" s="304"/>
      <c r="EPB6" s="304"/>
      <c r="EPC6" s="304"/>
      <c r="EPD6" s="304"/>
      <c r="EPE6" s="304"/>
      <c r="EPF6" s="304"/>
      <c r="EPG6" s="304"/>
      <c r="EPH6" s="304"/>
      <c r="EPI6" s="304"/>
      <c r="EPJ6" s="304"/>
      <c r="EPK6" s="304"/>
      <c r="EPL6" s="304"/>
      <c r="EPM6" s="304"/>
      <c r="EPN6" s="304"/>
      <c r="EPO6" s="304"/>
      <c r="EPP6" s="304"/>
      <c r="EPQ6" s="304"/>
      <c r="EPR6" s="304"/>
      <c r="EPS6" s="304"/>
      <c r="EPT6" s="304"/>
      <c r="EPU6" s="304"/>
      <c r="EPV6" s="304"/>
      <c r="EPW6" s="304"/>
      <c r="EPX6" s="304"/>
      <c r="EPY6" s="304"/>
      <c r="EPZ6" s="304"/>
      <c r="EQA6" s="304"/>
      <c r="EQB6" s="304"/>
      <c r="EQC6" s="304"/>
      <c r="EQD6" s="304"/>
      <c r="EQE6" s="304"/>
      <c r="EQF6" s="304"/>
      <c r="EQG6" s="304"/>
      <c r="EQH6" s="304"/>
      <c r="EQI6" s="304"/>
      <c r="EQJ6" s="304"/>
      <c r="EQK6" s="304"/>
      <c r="EQL6" s="304"/>
      <c r="EQM6" s="304"/>
      <c r="EQN6" s="304"/>
      <c r="EQO6" s="304"/>
      <c r="EQP6" s="304"/>
      <c r="EQQ6" s="304"/>
      <c r="EQR6" s="304"/>
      <c r="EQS6" s="304"/>
      <c r="EQT6" s="304"/>
      <c r="EQU6" s="304"/>
      <c r="EQV6" s="304"/>
      <c r="EQW6" s="304"/>
      <c r="EQX6" s="304"/>
      <c r="EQY6" s="304"/>
      <c r="EQZ6" s="304"/>
      <c r="ERA6" s="304"/>
      <c r="ERB6" s="304"/>
      <c r="ERC6" s="304"/>
      <c r="ERD6" s="304"/>
      <c r="ERE6" s="304"/>
      <c r="ERF6" s="304"/>
      <c r="ERG6" s="304"/>
      <c r="ERH6" s="304"/>
      <c r="ERI6" s="304"/>
      <c r="ERJ6" s="304"/>
      <c r="ERK6" s="304"/>
      <c r="ERL6" s="304"/>
      <c r="ERM6" s="304"/>
      <c r="ERN6" s="304"/>
      <c r="ERO6" s="304"/>
      <c r="ERP6" s="304"/>
      <c r="ERQ6" s="304"/>
      <c r="ERR6" s="304"/>
      <c r="ERS6" s="304"/>
      <c r="ERT6" s="304"/>
      <c r="ERU6" s="304"/>
      <c r="ERV6" s="304"/>
      <c r="ERW6" s="304"/>
      <c r="ERX6" s="304"/>
      <c r="ERY6" s="304"/>
      <c r="ERZ6" s="304"/>
      <c r="ESA6" s="304"/>
      <c r="ESB6" s="304"/>
      <c r="ESC6" s="304"/>
      <c r="ESD6" s="304"/>
      <c r="ESE6" s="304"/>
      <c r="ESF6" s="304"/>
      <c r="ESG6" s="304"/>
      <c r="ESH6" s="304"/>
      <c r="ESI6" s="304"/>
      <c r="ESJ6" s="304"/>
      <c r="ESK6" s="304"/>
      <c r="ESL6" s="304"/>
      <c r="ESM6" s="304"/>
      <c r="ESN6" s="304"/>
      <c r="ESO6" s="304"/>
      <c r="ESP6" s="304"/>
      <c r="ESQ6" s="304"/>
      <c r="ESR6" s="304"/>
      <c r="ESS6" s="304"/>
      <c r="EST6" s="304"/>
      <c r="ESU6" s="304"/>
      <c r="ESV6" s="304"/>
      <c r="ESW6" s="304"/>
      <c r="ESX6" s="304"/>
      <c r="ESY6" s="304"/>
      <c r="ESZ6" s="304"/>
      <c r="ETA6" s="304"/>
      <c r="ETB6" s="304"/>
      <c r="ETC6" s="304"/>
      <c r="ETD6" s="304"/>
      <c r="ETE6" s="304"/>
      <c r="ETF6" s="304"/>
      <c r="ETG6" s="304"/>
      <c r="ETH6" s="304"/>
      <c r="ETI6" s="304"/>
      <c r="ETJ6" s="304"/>
      <c r="ETK6" s="304"/>
      <c r="ETL6" s="304"/>
      <c r="ETM6" s="304"/>
      <c r="ETN6" s="304"/>
      <c r="ETO6" s="304"/>
      <c r="ETP6" s="304"/>
      <c r="ETQ6" s="304"/>
      <c r="ETR6" s="304"/>
      <c r="ETS6" s="304"/>
      <c r="ETT6" s="304"/>
      <c r="ETU6" s="304"/>
      <c r="ETV6" s="304"/>
      <c r="ETW6" s="304"/>
      <c r="ETX6" s="304"/>
      <c r="ETY6" s="304"/>
      <c r="ETZ6" s="304"/>
      <c r="EUA6" s="304"/>
      <c r="EUB6" s="304"/>
      <c r="EUC6" s="304"/>
      <c r="EUD6" s="304"/>
      <c r="EUE6" s="304"/>
      <c r="EUF6" s="304"/>
      <c r="EUG6" s="304"/>
      <c r="EUH6" s="304"/>
      <c r="EUI6" s="304"/>
      <c r="EUJ6" s="304"/>
      <c r="EUK6" s="304"/>
      <c r="EUL6" s="304"/>
      <c r="EUM6" s="304"/>
      <c r="EUN6" s="304"/>
      <c r="EUO6" s="304"/>
      <c r="EUP6" s="304"/>
      <c r="EUQ6" s="304"/>
      <c r="EUR6" s="304"/>
      <c r="EUS6" s="304"/>
      <c r="EUT6" s="304"/>
      <c r="EUU6" s="304"/>
      <c r="EUV6" s="304"/>
      <c r="EUW6" s="304"/>
      <c r="EUX6" s="304"/>
      <c r="EUY6" s="304"/>
      <c r="EUZ6" s="304"/>
      <c r="EVA6" s="304"/>
      <c r="EVB6" s="304"/>
      <c r="EVC6" s="304"/>
      <c r="EVD6" s="304"/>
      <c r="EVE6" s="304"/>
      <c r="EVF6" s="304"/>
      <c r="EVG6" s="304"/>
      <c r="EVH6" s="304"/>
      <c r="EVI6" s="304"/>
      <c r="EVJ6" s="304"/>
      <c r="EVK6" s="304"/>
      <c r="EVL6" s="304"/>
      <c r="EVM6" s="304"/>
      <c r="EVN6" s="304"/>
      <c r="EVO6" s="304"/>
      <c r="EVP6" s="304"/>
      <c r="EVQ6" s="304"/>
      <c r="EVR6" s="304"/>
      <c r="EVS6" s="304"/>
      <c r="EVT6" s="304"/>
      <c r="EVU6" s="304"/>
      <c r="EVV6" s="304"/>
      <c r="EVW6" s="304"/>
      <c r="EVX6" s="304"/>
      <c r="EVY6" s="304"/>
      <c r="EVZ6" s="304"/>
      <c r="EWA6" s="304"/>
      <c r="EWB6" s="304"/>
      <c r="EWC6" s="304"/>
      <c r="EWD6" s="304"/>
      <c r="EWE6" s="304"/>
      <c r="EWF6" s="304"/>
      <c r="EWG6" s="304"/>
      <c r="EWH6" s="304"/>
      <c r="EWI6" s="304"/>
      <c r="EWJ6" s="304"/>
      <c r="EWK6" s="304"/>
      <c r="EWL6" s="304"/>
      <c r="EWM6" s="304"/>
      <c r="EWN6" s="304"/>
      <c r="EWO6" s="304"/>
      <c r="EWP6" s="304"/>
      <c r="EWQ6" s="304"/>
      <c r="EWR6" s="304"/>
      <c r="EWS6" s="304"/>
      <c r="EWT6" s="304"/>
      <c r="EWU6" s="304"/>
      <c r="EWV6" s="304"/>
      <c r="EWW6" s="304"/>
      <c r="EWX6" s="304"/>
      <c r="EWY6" s="304"/>
      <c r="EWZ6" s="304"/>
      <c r="EXA6" s="304"/>
      <c r="EXB6" s="304"/>
      <c r="EXC6" s="304"/>
      <c r="EXD6" s="304"/>
      <c r="EXE6" s="304"/>
      <c r="EXF6" s="304"/>
      <c r="EXG6" s="304"/>
      <c r="EXH6" s="304"/>
      <c r="EXI6" s="304"/>
      <c r="EXJ6" s="304"/>
      <c r="EXK6" s="304"/>
      <c r="EXL6" s="304"/>
      <c r="EXM6" s="304"/>
      <c r="EXN6" s="304"/>
      <c r="EXO6" s="304"/>
      <c r="EXP6" s="304"/>
      <c r="EXQ6" s="304"/>
      <c r="EXR6" s="304"/>
      <c r="EXS6" s="304"/>
      <c r="EXT6" s="304"/>
      <c r="EXU6" s="304"/>
      <c r="EXV6" s="304"/>
      <c r="EXW6" s="304"/>
      <c r="EXX6" s="304"/>
      <c r="EXY6" s="304"/>
      <c r="EXZ6" s="304"/>
      <c r="EYA6" s="304"/>
      <c r="EYB6" s="304"/>
      <c r="EYC6" s="304"/>
      <c r="EYD6" s="304"/>
      <c r="EYE6" s="304"/>
      <c r="EYF6" s="304"/>
      <c r="EYG6" s="304"/>
      <c r="EYH6" s="304"/>
      <c r="EYI6" s="304"/>
      <c r="EYJ6" s="304"/>
      <c r="EYK6" s="304"/>
      <c r="EYL6" s="304"/>
      <c r="EYM6" s="304"/>
      <c r="EYN6" s="304"/>
      <c r="EYO6" s="304"/>
      <c r="EYP6" s="304"/>
      <c r="EYQ6" s="304"/>
      <c r="EYR6" s="304"/>
      <c r="EYS6" s="304"/>
      <c r="EYT6" s="304"/>
      <c r="EYU6" s="304"/>
      <c r="EYV6" s="304"/>
      <c r="EYW6" s="304"/>
      <c r="EYX6" s="304"/>
      <c r="EYY6" s="304"/>
      <c r="EYZ6" s="304"/>
      <c r="EZA6" s="304"/>
      <c r="EZB6" s="304"/>
      <c r="EZC6" s="304"/>
      <c r="EZD6" s="304"/>
      <c r="EZE6" s="304"/>
      <c r="EZF6" s="304"/>
      <c r="EZG6" s="304"/>
      <c r="EZH6" s="304"/>
      <c r="EZI6" s="304"/>
      <c r="EZJ6" s="304"/>
      <c r="EZK6" s="304"/>
      <c r="EZL6" s="304"/>
      <c r="EZM6" s="304"/>
      <c r="EZN6" s="304"/>
      <c r="EZO6" s="304"/>
      <c r="EZP6" s="304"/>
      <c r="EZQ6" s="304"/>
      <c r="EZR6" s="304"/>
      <c r="EZS6" s="304"/>
      <c r="EZT6" s="304"/>
      <c r="EZU6" s="304"/>
      <c r="EZV6" s="304"/>
      <c r="EZW6" s="304"/>
      <c r="EZX6" s="304"/>
      <c r="EZY6" s="304"/>
      <c r="EZZ6" s="304"/>
      <c r="FAA6" s="304"/>
      <c r="FAB6" s="304"/>
      <c r="FAC6" s="304"/>
      <c r="FAD6" s="304"/>
      <c r="FAE6" s="304"/>
      <c r="FAF6" s="304"/>
      <c r="FAG6" s="304"/>
      <c r="FAH6" s="304"/>
      <c r="FAI6" s="304"/>
      <c r="FAJ6" s="304"/>
      <c r="FAK6" s="304"/>
      <c r="FAL6" s="304"/>
      <c r="FAM6" s="304"/>
      <c r="FAN6" s="304"/>
      <c r="FAO6" s="304"/>
      <c r="FAP6" s="304"/>
      <c r="FAQ6" s="304"/>
      <c r="FAR6" s="304"/>
      <c r="FAS6" s="304"/>
      <c r="FAT6" s="304"/>
      <c r="FAU6" s="304"/>
      <c r="FAV6" s="304"/>
      <c r="FAW6" s="304"/>
      <c r="FAX6" s="304"/>
      <c r="FAY6" s="304"/>
      <c r="FAZ6" s="304"/>
      <c r="FBA6" s="304"/>
      <c r="FBB6" s="304"/>
      <c r="FBC6" s="304"/>
      <c r="FBD6" s="304"/>
      <c r="FBE6" s="304"/>
      <c r="FBF6" s="304"/>
      <c r="FBG6" s="304"/>
      <c r="FBH6" s="304"/>
      <c r="FBI6" s="304"/>
      <c r="FBJ6" s="304"/>
      <c r="FBK6" s="304"/>
      <c r="FBL6" s="304"/>
      <c r="FBM6" s="304"/>
      <c r="FBN6" s="304"/>
      <c r="FBO6" s="304"/>
      <c r="FBP6" s="304"/>
      <c r="FBQ6" s="304"/>
      <c r="FBR6" s="304"/>
      <c r="FBS6" s="304"/>
      <c r="FBT6" s="304"/>
      <c r="FBU6" s="304"/>
      <c r="FBV6" s="304"/>
      <c r="FBW6" s="304"/>
      <c r="FBX6" s="304"/>
      <c r="FBY6" s="304"/>
      <c r="FBZ6" s="304"/>
      <c r="FCA6" s="304"/>
      <c r="FCB6" s="304"/>
      <c r="FCC6" s="304"/>
      <c r="FCD6" s="304"/>
      <c r="FCE6" s="304"/>
      <c r="FCF6" s="304"/>
      <c r="FCG6" s="304"/>
      <c r="FCH6" s="304"/>
      <c r="FCI6" s="304"/>
      <c r="FCJ6" s="304"/>
      <c r="FCK6" s="304"/>
      <c r="FCL6" s="304"/>
      <c r="FCM6" s="304"/>
      <c r="FCN6" s="304"/>
      <c r="FCO6" s="304"/>
      <c r="FCP6" s="304"/>
      <c r="FCQ6" s="304"/>
      <c r="FCR6" s="304"/>
      <c r="FCS6" s="304"/>
      <c r="FCT6" s="304"/>
      <c r="FCU6" s="304"/>
      <c r="FCV6" s="304"/>
      <c r="FCW6" s="304"/>
      <c r="FCX6" s="304"/>
      <c r="FCY6" s="304"/>
      <c r="FCZ6" s="304"/>
      <c r="FDA6" s="304"/>
      <c r="FDB6" s="304"/>
      <c r="FDC6" s="304"/>
      <c r="FDD6" s="304"/>
      <c r="FDE6" s="304"/>
      <c r="FDF6" s="304"/>
      <c r="FDG6" s="304"/>
      <c r="FDH6" s="304"/>
      <c r="FDI6" s="304"/>
      <c r="FDJ6" s="304"/>
      <c r="FDK6" s="304"/>
      <c r="FDL6" s="304"/>
      <c r="FDM6" s="304"/>
      <c r="FDN6" s="304"/>
      <c r="FDO6" s="304"/>
      <c r="FDP6" s="304"/>
      <c r="FDQ6" s="304"/>
      <c r="FDR6" s="304"/>
      <c r="FDS6" s="304"/>
      <c r="FDT6" s="304"/>
      <c r="FDU6" s="304"/>
      <c r="FDV6" s="304"/>
      <c r="FDW6" s="304"/>
      <c r="FDX6" s="304"/>
      <c r="FDY6" s="304"/>
      <c r="FDZ6" s="304"/>
      <c r="FEA6" s="304"/>
      <c r="FEB6" s="304"/>
      <c r="FEC6" s="304"/>
      <c r="FED6" s="304"/>
      <c r="FEE6" s="304"/>
      <c r="FEF6" s="304"/>
      <c r="FEG6" s="304"/>
      <c r="FEH6" s="304"/>
      <c r="FEI6" s="304"/>
      <c r="FEJ6" s="304"/>
      <c r="FEK6" s="304"/>
      <c r="FEL6" s="304"/>
      <c r="FEM6" s="304"/>
      <c r="FEN6" s="304"/>
      <c r="FEO6" s="304"/>
      <c r="FEP6" s="304"/>
      <c r="FEQ6" s="304"/>
      <c r="FER6" s="304"/>
      <c r="FES6" s="304"/>
      <c r="FET6" s="304"/>
      <c r="FEU6" s="304"/>
      <c r="FEV6" s="304"/>
      <c r="FEW6" s="304"/>
      <c r="FEX6" s="304"/>
      <c r="FEY6" s="304"/>
      <c r="FEZ6" s="304"/>
      <c r="FFA6" s="304"/>
      <c r="FFB6" s="304"/>
      <c r="FFC6" s="304"/>
      <c r="FFD6" s="304"/>
      <c r="FFE6" s="304"/>
      <c r="FFF6" s="304"/>
      <c r="FFG6" s="304"/>
      <c r="FFH6" s="304"/>
      <c r="FFI6" s="304"/>
      <c r="FFJ6" s="304"/>
      <c r="FFK6" s="304"/>
      <c r="FFL6" s="304"/>
      <c r="FFM6" s="304"/>
      <c r="FFN6" s="304"/>
      <c r="FFO6" s="304"/>
      <c r="FFP6" s="304"/>
      <c r="FFQ6" s="304"/>
      <c r="FFR6" s="304"/>
      <c r="FFS6" s="304"/>
      <c r="FFT6" s="304"/>
      <c r="FFU6" s="304"/>
      <c r="FFV6" s="304"/>
      <c r="FFW6" s="304"/>
      <c r="FFX6" s="304"/>
      <c r="FFY6" s="304"/>
      <c r="FFZ6" s="304"/>
      <c r="FGA6" s="304"/>
      <c r="FGB6" s="304"/>
      <c r="FGC6" s="304"/>
      <c r="FGD6" s="304"/>
      <c r="FGE6" s="304"/>
      <c r="FGF6" s="304"/>
      <c r="FGG6" s="304"/>
      <c r="FGH6" s="304"/>
      <c r="FGI6" s="304"/>
      <c r="FGJ6" s="304"/>
      <c r="FGK6" s="304"/>
      <c r="FGL6" s="304"/>
      <c r="FGM6" s="304"/>
      <c r="FGN6" s="304"/>
      <c r="FGO6" s="304"/>
      <c r="FGP6" s="304"/>
      <c r="FGQ6" s="304"/>
      <c r="FGR6" s="304"/>
      <c r="FGS6" s="304"/>
      <c r="FGT6" s="304"/>
      <c r="FGU6" s="304"/>
      <c r="FGV6" s="304"/>
      <c r="FGW6" s="304"/>
      <c r="FGX6" s="304"/>
      <c r="FGY6" s="304"/>
      <c r="FGZ6" s="304"/>
      <c r="FHA6" s="304"/>
      <c r="FHB6" s="304"/>
      <c r="FHC6" s="304"/>
      <c r="FHD6" s="304"/>
      <c r="FHE6" s="304"/>
      <c r="FHF6" s="304"/>
      <c r="FHG6" s="304"/>
      <c r="FHH6" s="304"/>
      <c r="FHI6" s="304"/>
      <c r="FHJ6" s="304"/>
      <c r="FHK6" s="304"/>
      <c r="FHL6" s="304"/>
      <c r="FHM6" s="304"/>
      <c r="FHN6" s="304"/>
      <c r="FHO6" s="304"/>
      <c r="FHP6" s="304"/>
      <c r="FHQ6" s="304"/>
      <c r="FHR6" s="304"/>
      <c r="FHS6" s="304"/>
      <c r="FHT6" s="304"/>
      <c r="FHU6" s="304"/>
      <c r="FHV6" s="304"/>
      <c r="FHW6" s="304"/>
      <c r="FHX6" s="304"/>
      <c r="FHY6" s="304"/>
      <c r="FHZ6" s="304"/>
      <c r="FIA6" s="304"/>
      <c r="FIB6" s="304"/>
      <c r="FIC6" s="304"/>
      <c r="FID6" s="304"/>
      <c r="FIE6" s="304"/>
      <c r="FIF6" s="304"/>
      <c r="FIG6" s="304"/>
      <c r="FIH6" s="304"/>
      <c r="FII6" s="304"/>
      <c r="FIJ6" s="304"/>
      <c r="FIK6" s="304"/>
      <c r="FIL6" s="304"/>
      <c r="FIM6" s="304"/>
      <c r="FIN6" s="304"/>
      <c r="FIO6" s="304"/>
      <c r="FIP6" s="304"/>
      <c r="FIQ6" s="304"/>
      <c r="FIR6" s="304"/>
      <c r="FIS6" s="304"/>
      <c r="FIT6" s="304"/>
      <c r="FIU6" s="304"/>
      <c r="FIV6" s="304"/>
      <c r="FIW6" s="304"/>
      <c r="FIX6" s="304"/>
      <c r="FIY6" s="304"/>
      <c r="FIZ6" s="304"/>
      <c r="FJA6" s="304"/>
      <c r="FJB6" s="304"/>
      <c r="FJC6" s="304"/>
      <c r="FJD6" s="304"/>
      <c r="FJE6" s="304"/>
      <c r="FJF6" s="304"/>
      <c r="FJG6" s="304"/>
      <c r="FJH6" s="304"/>
      <c r="FJI6" s="304"/>
      <c r="FJJ6" s="304"/>
      <c r="FJK6" s="304"/>
      <c r="FJL6" s="304"/>
      <c r="FJM6" s="304"/>
      <c r="FJN6" s="304"/>
      <c r="FJO6" s="304"/>
      <c r="FJP6" s="304"/>
      <c r="FJQ6" s="304"/>
      <c r="FJR6" s="304"/>
      <c r="FJS6" s="304"/>
      <c r="FJT6" s="304"/>
      <c r="FJU6" s="304"/>
      <c r="FJV6" s="304"/>
      <c r="FJW6" s="304"/>
      <c r="FJX6" s="304"/>
      <c r="FJY6" s="304"/>
      <c r="FJZ6" s="304"/>
      <c r="FKA6" s="304"/>
      <c r="FKB6" s="304"/>
      <c r="FKC6" s="304"/>
      <c r="FKD6" s="304"/>
      <c r="FKE6" s="304"/>
      <c r="FKF6" s="304"/>
      <c r="FKG6" s="304"/>
      <c r="FKH6" s="304"/>
      <c r="FKI6" s="304"/>
      <c r="FKJ6" s="304"/>
      <c r="FKK6" s="304"/>
      <c r="FKL6" s="304"/>
      <c r="FKM6" s="304"/>
      <c r="FKN6" s="304"/>
      <c r="FKO6" s="304"/>
      <c r="FKP6" s="304"/>
      <c r="FKQ6" s="304"/>
      <c r="FKR6" s="304"/>
      <c r="FKS6" s="304"/>
      <c r="FKT6" s="304"/>
      <c r="FKU6" s="304"/>
      <c r="FKV6" s="304"/>
      <c r="FKW6" s="304"/>
      <c r="FKX6" s="304"/>
      <c r="FKY6" s="304"/>
      <c r="FKZ6" s="304"/>
      <c r="FLA6" s="304"/>
      <c r="FLB6" s="304"/>
      <c r="FLC6" s="304"/>
      <c r="FLD6" s="304"/>
      <c r="FLE6" s="304"/>
      <c r="FLF6" s="304"/>
      <c r="FLG6" s="304"/>
      <c r="FLH6" s="304"/>
      <c r="FLI6" s="304"/>
      <c r="FLJ6" s="304"/>
      <c r="FLK6" s="304"/>
      <c r="FLL6" s="304"/>
      <c r="FLM6" s="304"/>
      <c r="FLN6" s="304"/>
      <c r="FLO6" s="304"/>
      <c r="FLP6" s="304"/>
      <c r="FLQ6" s="304"/>
      <c r="FLR6" s="304"/>
      <c r="FLS6" s="304"/>
      <c r="FLT6" s="304"/>
      <c r="FLU6" s="304"/>
      <c r="FLV6" s="304"/>
      <c r="FLW6" s="304"/>
      <c r="FLX6" s="304"/>
      <c r="FLY6" s="304"/>
      <c r="FLZ6" s="304"/>
      <c r="FMA6" s="304"/>
      <c r="FMB6" s="304"/>
      <c r="FMC6" s="304"/>
      <c r="FMD6" s="304"/>
      <c r="FME6" s="304"/>
      <c r="FMF6" s="304"/>
      <c r="FMG6" s="304"/>
      <c r="FMH6" s="304"/>
      <c r="FMI6" s="304"/>
      <c r="FMJ6" s="304"/>
      <c r="FMK6" s="304"/>
      <c r="FML6" s="304"/>
      <c r="FMM6" s="304"/>
      <c r="FMN6" s="304"/>
      <c r="FMO6" s="304"/>
      <c r="FMP6" s="304"/>
      <c r="FMQ6" s="304"/>
      <c r="FMR6" s="304"/>
      <c r="FMS6" s="304"/>
      <c r="FMT6" s="304"/>
      <c r="FMU6" s="304"/>
      <c r="FMV6" s="304"/>
      <c r="FMW6" s="304"/>
      <c r="FMX6" s="304"/>
      <c r="FMY6" s="304"/>
      <c r="FMZ6" s="304"/>
      <c r="FNA6" s="304"/>
      <c r="FNB6" s="304"/>
      <c r="FNC6" s="304"/>
      <c r="FND6" s="304"/>
      <c r="FNE6" s="304"/>
      <c r="FNF6" s="304"/>
      <c r="FNG6" s="304"/>
      <c r="FNH6" s="304"/>
      <c r="FNI6" s="304"/>
      <c r="FNJ6" s="304"/>
      <c r="FNK6" s="304"/>
      <c r="FNL6" s="304"/>
      <c r="FNM6" s="304"/>
      <c r="FNN6" s="304"/>
      <c r="FNO6" s="304"/>
      <c r="FNP6" s="304"/>
      <c r="FNQ6" s="304"/>
      <c r="FNR6" s="304"/>
      <c r="FNS6" s="304"/>
      <c r="FNT6" s="304"/>
      <c r="FNU6" s="304"/>
      <c r="FNV6" s="304"/>
      <c r="FNW6" s="304"/>
      <c r="FNX6" s="304"/>
      <c r="FNY6" s="304"/>
      <c r="FNZ6" s="304"/>
      <c r="FOA6" s="304"/>
      <c r="FOB6" s="304"/>
      <c r="FOC6" s="304"/>
      <c r="FOD6" s="304"/>
      <c r="FOE6" s="304"/>
      <c r="FOF6" s="304"/>
      <c r="FOG6" s="304"/>
      <c r="FOH6" s="304"/>
      <c r="FOI6" s="304"/>
      <c r="FOJ6" s="304"/>
      <c r="FOK6" s="304"/>
      <c r="FOL6" s="304"/>
      <c r="FOM6" s="304"/>
      <c r="FON6" s="304"/>
      <c r="FOO6" s="304"/>
      <c r="FOP6" s="304"/>
      <c r="FOQ6" s="304"/>
      <c r="FOR6" s="304"/>
      <c r="FOS6" s="304"/>
      <c r="FOT6" s="304"/>
      <c r="FOU6" s="304"/>
      <c r="FOV6" s="304"/>
      <c r="FOW6" s="304"/>
      <c r="FOX6" s="304"/>
      <c r="FOY6" s="304"/>
      <c r="FOZ6" s="304"/>
      <c r="FPA6" s="304"/>
      <c r="FPB6" s="304"/>
      <c r="FPC6" s="304"/>
      <c r="FPD6" s="304"/>
      <c r="FPE6" s="304"/>
      <c r="FPF6" s="304"/>
      <c r="FPG6" s="304"/>
      <c r="FPH6" s="304"/>
      <c r="FPI6" s="304"/>
      <c r="FPJ6" s="304"/>
      <c r="FPK6" s="304"/>
      <c r="FPL6" s="304"/>
      <c r="FPM6" s="304"/>
      <c r="FPN6" s="304"/>
      <c r="FPO6" s="304"/>
      <c r="FPP6" s="304"/>
      <c r="FPQ6" s="304"/>
      <c r="FPR6" s="304"/>
      <c r="FPS6" s="304"/>
      <c r="FPT6" s="304"/>
      <c r="FPU6" s="304"/>
      <c r="FPV6" s="304"/>
      <c r="FPW6" s="304"/>
      <c r="FPX6" s="304"/>
      <c r="FPY6" s="304"/>
      <c r="FPZ6" s="304"/>
      <c r="FQA6" s="304"/>
      <c r="FQB6" s="304"/>
      <c r="FQC6" s="304"/>
      <c r="FQD6" s="304"/>
      <c r="FQE6" s="304"/>
      <c r="FQF6" s="304"/>
      <c r="FQG6" s="304"/>
      <c r="FQH6" s="304"/>
      <c r="FQI6" s="304"/>
      <c r="FQJ6" s="304"/>
      <c r="FQK6" s="304"/>
      <c r="FQL6" s="304"/>
      <c r="FQM6" s="304"/>
      <c r="FQN6" s="304"/>
      <c r="FQO6" s="304"/>
      <c r="FQP6" s="304"/>
      <c r="FQQ6" s="304"/>
      <c r="FQR6" s="304"/>
      <c r="FQS6" s="304"/>
      <c r="FQT6" s="304"/>
      <c r="FQU6" s="304"/>
      <c r="FQV6" s="304"/>
      <c r="FQW6" s="304"/>
      <c r="FQX6" s="304"/>
      <c r="FQY6" s="304"/>
      <c r="FQZ6" s="304"/>
      <c r="FRA6" s="304"/>
      <c r="FRB6" s="304"/>
      <c r="FRC6" s="304"/>
      <c r="FRD6" s="304"/>
      <c r="FRE6" s="304"/>
      <c r="FRF6" s="304"/>
      <c r="FRG6" s="304"/>
      <c r="FRH6" s="304"/>
      <c r="FRI6" s="304"/>
      <c r="FRJ6" s="304"/>
      <c r="FRK6" s="304"/>
      <c r="FRL6" s="304"/>
      <c r="FRM6" s="304"/>
      <c r="FRN6" s="304"/>
      <c r="FRO6" s="304"/>
      <c r="FRP6" s="304"/>
      <c r="FRQ6" s="304"/>
      <c r="FRR6" s="304"/>
      <c r="FRS6" s="304"/>
      <c r="FRT6" s="304"/>
      <c r="FRU6" s="304"/>
      <c r="FRV6" s="304"/>
      <c r="FRW6" s="304"/>
      <c r="FRX6" s="304"/>
      <c r="FRY6" s="304"/>
      <c r="FRZ6" s="304"/>
      <c r="FSA6" s="304"/>
      <c r="FSB6" s="304"/>
      <c r="FSC6" s="304"/>
      <c r="FSD6" s="304"/>
      <c r="FSE6" s="304"/>
      <c r="FSF6" s="304"/>
      <c r="FSG6" s="304"/>
      <c r="FSH6" s="304"/>
      <c r="FSI6" s="304"/>
      <c r="FSJ6" s="304"/>
      <c r="FSK6" s="304"/>
      <c r="FSL6" s="304"/>
      <c r="FSM6" s="304"/>
      <c r="FSN6" s="304"/>
      <c r="FSO6" s="304"/>
      <c r="FSP6" s="304"/>
      <c r="FSQ6" s="304"/>
      <c r="FSR6" s="304"/>
      <c r="FSS6" s="304"/>
      <c r="FST6" s="304"/>
      <c r="FSU6" s="304"/>
      <c r="FSV6" s="304"/>
      <c r="FSW6" s="304"/>
      <c r="FSX6" s="304"/>
      <c r="FSY6" s="304"/>
      <c r="FSZ6" s="304"/>
      <c r="FTA6" s="304"/>
      <c r="FTB6" s="304"/>
      <c r="FTC6" s="304"/>
      <c r="FTD6" s="304"/>
      <c r="FTE6" s="304"/>
      <c r="FTF6" s="304"/>
      <c r="FTG6" s="304"/>
      <c r="FTH6" s="304"/>
      <c r="FTI6" s="304"/>
      <c r="FTJ6" s="304"/>
      <c r="FTK6" s="304"/>
      <c r="FTL6" s="304"/>
      <c r="FTM6" s="304"/>
      <c r="FTN6" s="304"/>
      <c r="FTO6" s="304"/>
      <c r="FTP6" s="304"/>
      <c r="FTQ6" s="304"/>
      <c r="FTR6" s="304"/>
      <c r="FTS6" s="304"/>
      <c r="FTT6" s="304"/>
      <c r="FTU6" s="304"/>
      <c r="FTV6" s="304"/>
      <c r="FTW6" s="304"/>
      <c r="FTX6" s="304"/>
      <c r="FTY6" s="304"/>
      <c r="FTZ6" s="304"/>
      <c r="FUA6" s="304"/>
      <c r="FUB6" s="304"/>
      <c r="FUC6" s="304"/>
      <c r="FUD6" s="304"/>
      <c r="FUE6" s="304"/>
      <c r="FUF6" s="304"/>
      <c r="FUG6" s="304"/>
      <c r="FUH6" s="304"/>
      <c r="FUI6" s="304"/>
      <c r="FUJ6" s="304"/>
      <c r="FUK6" s="304"/>
      <c r="FUL6" s="304"/>
      <c r="FUM6" s="304"/>
      <c r="FUN6" s="304"/>
      <c r="FUO6" s="304"/>
      <c r="FUP6" s="304"/>
      <c r="FUQ6" s="304"/>
      <c r="FUR6" s="304"/>
      <c r="FUS6" s="304"/>
      <c r="FUT6" s="304"/>
      <c r="FUU6" s="304"/>
      <c r="FUV6" s="304"/>
      <c r="FUW6" s="304"/>
      <c r="FUX6" s="304"/>
      <c r="FUY6" s="304"/>
      <c r="FUZ6" s="304"/>
      <c r="FVA6" s="304"/>
      <c r="FVB6" s="304"/>
      <c r="FVC6" s="304"/>
      <c r="FVD6" s="304"/>
      <c r="FVE6" s="304"/>
      <c r="FVF6" s="304"/>
      <c r="FVG6" s="304"/>
      <c r="FVH6" s="304"/>
      <c r="FVI6" s="304"/>
      <c r="FVJ6" s="304"/>
      <c r="FVK6" s="304"/>
      <c r="FVL6" s="304"/>
      <c r="FVM6" s="304"/>
      <c r="FVN6" s="304"/>
      <c r="FVO6" s="304"/>
      <c r="FVP6" s="304"/>
      <c r="FVQ6" s="304"/>
      <c r="FVR6" s="304"/>
      <c r="FVS6" s="304"/>
      <c r="FVT6" s="304"/>
      <c r="FVU6" s="304"/>
      <c r="FVV6" s="304"/>
      <c r="FVW6" s="304"/>
      <c r="FVX6" s="304"/>
      <c r="FVY6" s="304"/>
      <c r="FVZ6" s="304"/>
      <c r="FWA6" s="304"/>
      <c r="FWB6" s="304"/>
      <c r="FWC6" s="304"/>
      <c r="FWD6" s="304"/>
      <c r="FWE6" s="304"/>
      <c r="FWF6" s="304"/>
      <c r="FWG6" s="304"/>
      <c r="FWH6" s="304"/>
      <c r="FWI6" s="304"/>
      <c r="FWJ6" s="304"/>
      <c r="FWK6" s="304"/>
      <c r="FWL6" s="304"/>
      <c r="FWM6" s="304"/>
      <c r="FWN6" s="304"/>
      <c r="FWO6" s="304"/>
      <c r="FWP6" s="304"/>
      <c r="FWQ6" s="304"/>
      <c r="FWR6" s="304"/>
      <c r="FWS6" s="304"/>
      <c r="FWT6" s="304"/>
      <c r="FWU6" s="304"/>
      <c r="FWV6" s="304"/>
      <c r="FWW6" s="304"/>
      <c r="FWX6" s="304"/>
      <c r="FWY6" s="304"/>
      <c r="FWZ6" s="304"/>
      <c r="FXA6" s="304"/>
      <c r="FXB6" s="304"/>
      <c r="FXC6" s="304"/>
      <c r="FXD6" s="304"/>
      <c r="FXE6" s="304"/>
      <c r="FXF6" s="304"/>
      <c r="FXG6" s="304"/>
      <c r="FXH6" s="304"/>
      <c r="FXI6" s="304"/>
      <c r="FXJ6" s="304"/>
      <c r="FXK6" s="304"/>
      <c r="FXL6" s="304"/>
      <c r="FXM6" s="304"/>
      <c r="FXN6" s="304"/>
      <c r="FXO6" s="304"/>
      <c r="FXP6" s="304"/>
      <c r="FXQ6" s="304"/>
      <c r="FXR6" s="304"/>
      <c r="FXS6" s="304"/>
      <c r="FXT6" s="304"/>
      <c r="FXU6" s="304"/>
      <c r="FXV6" s="304"/>
      <c r="FXW6" s="304"/>
      <c r="FXX6" s="304"/>
      <c r="FXY6" s="304"/>
      <c r="FXZ6" s="304"/>
      <c r="FYA6" s="304"/>
      <c r="FYB6" s="304"/>
      <c r="FYC6" s="304"/>
      <c r="FYD6" s="304"/>
      <c r="FYE6" s="304"/>
      <c r="FYF6" s="304"/>
      <c r="FYG6" s="304"/>
      <c r="FYH6" s="304"/>
      <c r="FYI6" s="304"/>
      <c r="FYJ6" s="304"/>
      <c r="FYK6" s="304"/>
      <c r="FYL6" s="304"/>
      <c r="FYM6" s="304"/>
      <c r="FYN6" s="304"/>
      <c r="FYO6" s="304"/>
      <c r="FYP6" s="304"/>
      <c r="FYQ6" s="304"/>
      <c r="FYR6" s="304"/>
      <c r="FYS6" s="304"/>
      <c r="FYT6" s="304"/>
      <c r="FYU6" s="304"/>
      <c r="FYV6" s="304"/>
      <c r="FYW6" s="304"/>
      <c r="FYX6" s="304"/>
      <c r="FYY6" s="304"/>
      <c r="FYZ6" s="304"/>
      <c r="FZA6" s="304"/>
      <c r="FZB6" s="304"/>
      <c r="FZC6" s="304"/>
      <c r="FZD6" s="304"/>
      <c r="FZE6" s="304"/>
      <c r="FZF6" s="304"/>
      <c r="FZG6" s="304"/>
      <c r="FZH6" s="304"/>
      <c r="FZI6" s="304"/>
      <c r="FZJ6" s="304"/>
      <c r="FZK6" s="304"/>
      <c r="FZL6" s="304"/>
      <c r="FZM6" s="304"/>
      <c r="FZN6" s="304"/>
      <c r="FZO6" s="304"/>
      <c r="FZP6" s="304"/>
      <c r="FZQ6" s="304"/>
      <c r="FZR6" s="304"/>
      <c r="FZS6" s="304"/>
      <c r="FZT6" s="304"/>
      <c r="FZU6" s="304"/>
      <c r="FZV6" s="304"/>
      <c r="FZW6" s="304"/>
      <c r="FZX6" s="304"/>
      <c r="FZY6" s="304"/>
      <c r="FZZ6" s="304"/>
      <c r="GAA6" s="304"/>
      <c r="GAB6" s="304"/>
      <c r="GAC6" s="304"/>
      <c r="GAD6" s="304"/>
      <c r="GAE6" s="304"/>
      <c r="GAF6" s="304"/>
      <c r="GAG6" s="304"/>
      <c r="GAH6" s="304"/>
      <c r="GAI6" s="304"/>
      <c r="GAJ6" s="304"/>
      <c r="GAK6" s="304"/>
      <c r="GAL6" s="304"/>
      <c r="GAM6" s="304"/>
      <c r="GAN6" s="304"/>
      <c r="GAO6" s="304"/>
      <c r="GAP6" s="304"/>
      <c r="GAQ6" s="304"/>
      <c r="GAR6" s="304"/>
      <c r="GAS6" s="304"/>
      <c r="GAT6" s="304"/>
      <c r="GAU6" s="304"/>
      <c r="GAV6" s="304"/>
      <c r="GAW6" s="304"/>
      <c r="GAX6" s="304"/>
      <c r="GAY6" s="304"/>
      <c r="GAZ6" s="304"/>
      <c r="GBA6" s="304"/>
      <c r="GBB6" s="304"/>
      <c r="GBC6" s="304"/>
      <c r="GBD6" s="304"/>
      <c r="GBE6" s="304"/>
      <c r="GBF6" s="304"/>
      <c r="GBG6" s="304"/>
      <c r="GBH6" s="304"/>
      <c r="GBI6" s="304"/>
      <c r="GBJ6" s="304"/>
      <c r="GBK6" s="304"/>
      <c r="GBL6" s="304"/>
      <c r="GBM6" s="304"/>
      <c r="GBN6" s="304"/>
      <c r="GBO6" s="304"/>
      <c r="GBP6" s="304"/>
      <c r="GBQ6" s="304"/>
      <c r="GBR6" s="304"/>
      <c r="GBS6" s="304"/>
      <c r="GBT6" s="304"/>
      <c r="GBU6" s="304"/>
      <c r="GBV6" s="304"/>
      <c r="GBW6" s="304"/>
      <c r="GBX6" s="304"/>
      <c r="GBY6" s="304"/>
      <c r="GBZ6" s="304"/>
      <c r="GCA6" s="304"/>
      <c r="GCB6" s="304"/>
      <c r="GCC6" s="304"/>
      <c r="GCD6" s="304"/>
      <c r="GCE6" s="304"/>
      <c r="GCF6" s="304"/>
      <c r="GCG6" s="304"/>
      <c r="GCH6" s="304"/>
      <c r="GCI6" s="304"/>
      <c r="GCJ6" s="304"/>
      <c r="GCK6" s="304"/>
      <c r="GCL6" s="304"/>
      <c r="GCM6" s="304"/>
      <c r="GCN6" s="304"/>
      <c r="GCO6" s="304"/>
      <c r="GCP6" s="304"/>
      <c r="GCQ6" s="304"/>
      <c r="GCR6" s="304"/>
      <c r="GCS6" s="304"/>
      <c r="GCT6" s="304"/>
      <c r="GCU6" s="304"/>
      <c r="GCV6" s="304"/>
      <c r="GCW6" s="304"/>
      <c r="GCX6" s="304"/>
      <c r="GCY6" s="304"/>
      <c r="GCZ6" s="304"/>
      <c r="GDA6" s="304"/>
      <c r="GDB6" s="304"/>
      <c r="GDC6" s="304"/>
      <c r="GDD6" s="304"/>
      <c r="GDE6" s="304"/>
      <c r="GDF6" s="304"/>
      <c r="GDG6" s="304"/>
      <c r="GDH6" s="304"/>
      <c r="GDI6" s="304"/>
      <c r="GDJ6" s="304"/>
      <c r="GDK6" s="304"/>
      <c r="GDL6" s="304"/>
      <c r="GDM6" s="304"/>
      <c r="GDN6" s="304"/>
      <c r="GDO6" s="304"/>
      <c r="GDP6" s="304"/>
      <c r="GDQ6" s="304"/>
      <c r="GDR6" s="304"/>
      <c r="GDS6" s="304"/>
      <c r="GDT6" s="304"/>
      <c r="GDU6" s="304"/>
      <c r="GDV6" s="304"/>
      <c r="GDW6" s="304"/>
      <c r="GDX6" s="304"/>
      <c r="GDY6" s="304"/>
      <c r="GDZ6" s="304"/>
      <c r="GEA6" s="304"/>
      <c r="GEB6" s="304"/>
      <c r="GEC6" s="304"/>
      <c r="GED6" s="304"/>
      <c r="GEE6" s="304"/>
      <c r="GEF6" s="304"/>
      <c r="GEG6" s="304"/>
      <c r="GEH6" s="304"/>
      <c r="GEI6" s="304"/>
      <c r="GEJ6" s="304"/>
      <c r="GEK6" s="304"/>
      <c r="GEL6" s="304"/>
      <c r="GEM6" s="304"/>
      <c r="GEN6" s="304"/>
      <c r="GEO6" s="304"/>
      <c r="GEP6" s="304"/>
      <c r="GEQ6" s="304"/>
      <c r="GER6" s="304"/>
      <c r="GES6" s="304"/>
      <c r="GET6" s="304"/>
      <c r="GEU6" s="304"/>
      <c r="GEV6" s="304"/>
      <c r="GEW6" s="304"/>
      <c r="GEX6" s="304"/>
      <c r="GEY6" s="304"/>
      <c r="GEZ6" s="304"/>
      <c r="GFA6" s="304"/>
      <c r="GFB6" s="304"/>
      <c r="GFC6" s="304"/>
      <c r="GFD6" s="304"/>
      <c r="GFE6" s="304"/>
      <c r="GFF6" s="304"/>
      <c r="GFG6" s="304"/>
      <c r="GFH6" s="304"/>
      <c r="GFI6" s="304"/>
      <c r="GFJ6" s="304"/>
      <c r="GFK6" s="304"/>
      <c r="GFL6" s="304"/>
      <c r="GFM6" s="304"/>
      <c r="GFN6" s="304"/>
      <c r="GFO6" s="304"/>
      <c r="GFP6" s="304"/>
      <c r="GFQ6" s="304"/>
      <c r="GFR6" s="304"/>
      <c r="GFS6" s="304"/>
      <c r="GFT6" s="304"/>
      <c r="GFU6" s="304"/>
      <c r="GFV6" s="304"/>
      <c r="GFW6" s="304"/>
      <c r="GFX6" s="304"/>
      <c r="GFY6" s="304"/>
      <c r="GFZ6" s="304"/>
      <c r="GGA6" s="304"/>
      <c r="GGB6" s="304"/>
      <c r="GGC6" s="304"/>
      <c r="GGD6" s="304"/>
      <c r="GGE6" s="304"/>
      <c r="GGF6" s="304"/>
      <c r="GGG6" s="304"/>
      <c r="GGH6" s="304"/>
      <c r="GGI6" s="304"/>
      <c r="GGJ6" s="304"/>
      <c r="GGK6" s="304"/>
      <c r="GGL6" s="304"/>
      <c r="GGM6" s="304"/>
      <c r="GGN6" s="304"/>
      <c r="GGO6" s="304"/>
      <c r="GGP6" s="304"/>
      <c r="GGQ6" s="304"/>
      <c r="GGR6" s="304"/>
      <c r="GGS6" s="304"/>
      <c r="GGT6" s="304"/>
      <c r="GGU6" s="304"/>
      <c r="GGV6" s="304"/>
      <c r="GGW6" s="304"/>
      <c r="GGX6" s="304"/>
      <c r="GGY6" s="304"/>
      <c r="GGZ6" s="304"/>
      <c r="GHA6" s="304"/>
      <c r="GHB6" s="304"/>
      <c r="GHC6" s="304"/>
      <c r="GHD6" s="304"/>
      <c r="GHE6" s="304"/>
      <c r="GHF6" s="304"/>
      <c r="GHG6" s="304"/>
      <c r="GHH6" s="304"/>
      <c r="GHI6" s="304"/>
      <c r="GHJ6" s="304"/>
      <c r="GHK6" s="304"/>
      <c r="GHL6" s="304"/>
      <c r="GHM6" s="304"/>
      <c r="GHN6" s="304"/>
      <c r="GHO6" s="304"/>
      <c r="GHP6" s="304"/>
      <c r="GHQ6" s="304"/>
      <c r="GHR6" s="304"/>
      <c r="GHS6" s="304"/>
      <c r="GHT6" s="304"/>
      <c r="GHU6" s="304"/>
      <c r="GHV6" s="304"/>
      <c r="GHW6" s="304"/>
      <c r="GHX6" s="304"/>
      <c r="GHY6" s="304"/>
      <c r="GHZ6" s="304"/>
      <c r="GIA6" s="304"/>
      <c r="GIB6" s="304"/>
      <c r="GIC6" s="304"/>
      <c r="GID6" s="304"/>
      <c r="GIE6" s="304"/>
      <c r="GIF6" s="304"/>
      <c r="GIG6" s="304"/>
      <c r="GIH6" s="304"/>
      <c r="GII6" s="304"/>
      <c r="GIJ6" s="304"/>
      <c r="GIK6" s="304"/>
      <c r="GIL6" s="304"/>
      <c r="GIM6" s="304"/>
      <c r="GIN6" s="304"/>
      <c r="GIO6" s="304"/>
      <c r="GIP6" s="304"/>
      <c r="GIQ6" s="304"/>
      <c r="GIR6" s="304"/>
      <c r="GIS6" s="304"/>
      <c r="GIT6" s="304"/>
      <c r="GIU6" s="304"/>
      <c r="GIV6" s="304"/>
      <c r="GIW6" s="304"/>
      <c r="GIX6" s="304"/>
      <c r="GIY6" s="304"/>
      <c r="GIZ6" s="304"/>
      <c r="GJA6" s="304"/>
      <c r="GJB6" s="304"/>
      <c r="GJC6" s="304"/>
      <c r="GJD6" s="304"/>
      <c r="GJE6" s="304"/>
      <c r="GJF6" s="304"/>
      <c r="GJG6" s="304"/>
      <c r="GJH6" s="304"/>
      <c r="GJI6" s="304"/>
      <c r="GJJ6" s="304"/>
      <c r="GJK6" s="304"/>
      <c r="GJL6" s="304"/>
      <c r="GJM6" s="304"/>
      <c r="GJN6" s="304"/>
      <c r="GJO6" s="304"/>
      <c r="GJP6" s="304"/>
      <c r="GJQ6" s="304"/>
      <c r="GJR6" s="304"/>
      <c r="GJS6" s="304"/>
      <c r="GJT6" s="304"/>
      <c r="GJU6" s="304"/>
      <c r="GJV6" s="304"/>
      <c r="GJW6" s="304"/>
      <c r="GJX6" s="304"/>
      <c r="GJY6" s="304"/>
      <c r="GJZ6" s="304"/>
      <c r="GKA6" s="304"/>
      <c r="GKB6" s="304"/>
      <c r="GKC6" s="304"/>
      <c r="GKD6" s="304"/>
      <c r="GKE6" s="304"/>
      <c r="GKF6" s="304"/>
      <c r="GKG6" s="304"/>
      <c r="GKH6" s="304"/>
      <c r="GKI6" s="304"/>
      <c r="GKJ6" s="304"/>
      <c r="GKK6" s="304"/>
      <c r="GKL6" s="304"/>
      <c r="GKM6" s="304"/>
      <c r="GKN6" s="304"/>
      <c r="GKO6" s="304"/>
      <c r="GKP6" s="304"/>
      <c r="GKQ6" s="304"/>
      <c r="GKR6" s="304"/>
      <c r="GKS6" s="304"/>
      <c r="GKT6" s="304"/>
      <c r="GKU6" s="304"/>
      <c r="GKV6" s="304"/>
      <c r="GKW6" s="304"/>
      <c r="GKX6" s="304"/>
      <c r="GKY6" s="304"/>
      <c r="GKZ6" s="304"/>
      <c r="GLA6" s="304"/>
      <c r="GLB6" s="304"/>
      <c r="GLC6" s="304"/>
      <c r="GLD6" s="304"/>
      <c r="GLE6" s="304"/>
      <c r="GLF6" s="304"/>
      <c r="GLG6" s="304"/>
      <c r="GLH6" s="304"/>
      <c r="GLI6" s="304"/>
      <c r="GLJ6" s="304"/>
      <c r="GLK6" s="304"/>
      <c r="GLL6" s="304"/>
      <c r="GLM6" s="304"/>
      <c r="GLN6" s="304"/>
      <c r="GLO6" s="304"/>
      <c r="GLP6" s="304"/>
      <c r="GLQ6" s="304"/>
      <c r="GLR6" s="304"/>
      <c r="GLS6" s="304"/>
      <c r="GLT6" s="304"/>
      <c r="GLU6" s="304"/>
      <c r="GLV6" s="304"/>
      <c r="GLW6" s="304"/>
      <c r="GLX6" s="304"/>
      <c r="GLY6" s="304"/>
      <c r="GLZ6" s="304"/>
      <c r="GMA6" s="304"/>
      <c r="GMB6" s="304"/>
      <c r="GMC6" s="304"/>
      <c r="GMD6" s="304"/>
      <c r="GME6" s="304"/>
      <c r="GMF6" s="304"/>
      <c r="GMG6" s="304"/>
      <c r="GMH6" s="304"/>
      <c r="GMI6" s="304"/>
      <c r="GMJ6" s="304"/>
      <c r="GMK6" s="304"/>
      <c r="GML6" s="304"/>
      <c r="GMM6" s="304"/>
      <c r="GMN6" s="304"/>
      <c r="GMO6" s="304"/>
      <c r="GMP6" s="304"/>
      <c r="GMQ6" s="304"/>
      <c r="GMR6" s="304"/>
      <c r="GMS6" s="304"/>
      <c r="GMT6" s="304"/>
      <c r="GMU6" s="304"/>
      <c r="GMV6" s="304"/>
      <c r="GMW6" s="304"/>
      <c r="GMX6" s="304"/>
      <c r="GMY6" s="304"/>
      <c r="GMZ6" s="304"/>
      <c r="GNA6" s="304"/>
      <c r="GNB6" s="304"/>
      <c r="GNC6" s="304"/>
      <c r="GND6" s="304"/>
      <c r="GNE6" s="304"/>
      <c r="GNF6" s="304"/>
      <c r="GNG6" s="304"/>
      <c r="GNH6" s="304"/>
      <c r="GNI6" s="304"/>
      <c r="GNJ6" s="304"/>
      <c r="GNK6" s="304"/>
      <c r="GNL6" s="304"/>
      <c r="GNM6" s="304"/>
      <c r="GNN6" s="304"/>
      <c r="GNO6" s="304"/>
      <c r="GNP6" s="304"/>
      <c r="GNQ6" s="304"/>
      <c r="GNR6" s="304"/>
      <c r="GNS6" s="304"/>
      <c r="GNT6" s="304"/>
      <c r="GNU6" s="304"/>
      <c r="GNV6" s="304"/>
      <c r="GNW6" s="304"/>
      <c r="GNX6" s="304"/>
      <c r="GNY6" s="304"/>
      <c r="GNZ6" s="304"/>
      <c r="GOA6" s="304"/>
      <c r="GOB6" s="304"/>
      <c r="GOC6" s="304"/>
      <c r="GOD6" s="304"/>
      <c r="GOE6" s="304"/>
      <c r="GOF6" s="304"/>
      <c r="GOG6" s="304"/>
      <c r="GOH6" s="304"/>
      <c r="GOI6" s="304"/>
      <c r="GOJ6" s="304"/>
      <c r="GOK6" s="304"/>
      <c r="GOL6" s="304"/>
      <c r="GOM6" s="304"/>
      <c r="GON6" s="304"/>
      <c r="GOO6" s="304"/>
      <c r="GOP6" s="304"/>
      <c r="GOQ6" s="304"/>
      <c r="GOR6" s="304"/>
      <c r="GOS6" s="304"/>
      <c r="GOT6" s="304"/>
      <c r="GOU6" s="304"/>
      <c r="GOV6" s="304"/>
      <c r="GOW6" s="304"/>
      <c r="GOX6" s="304"/>
      <c r="GOY6" s="304"/>
      <c r="GOZ6" s="304"/>
      <c r="GPA6" s="304"/>
      <c r="GPB6" s="304"/>
      <c r="GPC6" s="304"/>
      <c r="GPD6" s="304"/>
      <c r="GPE6" s="304"/>
      <c r="GPF6" s="304"/>
      <c r="GPG6" s="304"/>
      <c r="GPH6" s="304"/>
      <c r="GPI6" s="304"/>
      <c r="GPJ6" s="304"/>
      <c r="GPK6" s="304"/>
      <c r="GPL6" s="304"/>
      <c r="GPM6" s="304"/>
      <c r="GPN6" s="304"/>
      <c r="GPO6" s="304"/>
      <c r="GPP6" s="304"/>
      <c r="GPQ6" s="304"/>
      <c r="GPR6" s="304"/>
      <c r="GPS6" s="304"/>
      <c r="GPT6" s="304"/>
      <c r="GPU6" s="304"/>
      <c r="GPV6" s="304"/>
      <c r="GPW6" s="304"/>
      <c r="GPX6" s="304"/>
      <c r="GPY6" s="304"/>
      <c r="GPZ6" s="304"/>
      <c r="GQA6" s="304"/>
      <c r="GQB6" s="304"/>
      <c r="GQC6" s="304"/>
      <c r="GQD6" s="304"/>
      <c r="GQE6" s="304"/>
      <c r="GQF6" s="304"/>
      <c r="GQG6" s="304"/>
      <c r="GQH6" s="304"/>
      <c r="GQI6" s="304"/>
      <c r="GQJ6" s="304"/>
      <c r="GQK6" s="304"/>
      <c r="GQL6" s="304"/>
      <c r="GQM6" s="304"/>
      <c r="GQN6" s="304"/>
      <c r="GQO6" s="304"/>
      <c r="GQP6" s="304"/>
      <c r="GQQ6" s="304"/>
      <c r="GQR6" s="304"/>
      <c r="GQS6" s="304"/>
      <c r="GQT6" s="304"/>
      <c r="GQU6" s="304"/>
      <c r="GQV6" s="304"/>
      <c r="GQW6" s="304"/>
      <c r="GQX6" s="304"/>
      <c r="GQY6" s="304"/>
      <c r="GQZ6" s="304"/>
      <c r="GRA6" s="304"/>
      <c r="GRB6" s="304"/>
      <c r="GRC6" s="304"/>
      <c r="GRD6" s="304"/>
      <c r="GRE6" s="304"/>
      <c r="GRF6" s="304"/>
      <c r="GRG6" s="304"/>
      <c r="GRH6" s="304"/>
      <c r="GRI6" s="304"/>
      <c r="GRJ6" s="304"/>
      <c r="GRK6" s="304"/>
      <c r="GRL6" s="304"/>
      <c r="GRM6" s="304"/>
      <c r="GRN6" s="304"/>
      <c r="GRO6" s="304"/>
      <c r="GRP6" s="304"/>
      <c r="GRQ6" s="304"/>
      <c r="GRR6" s="304"/>
      <c r="GRS6" s="304"/>
      <c r="GRT6" s="304"/>
      <c r="GRU6" s="304"/>
      <c r="GRV6" s="304"/>
      <c r="GRW6" s="304"/>
      <c r="GRX6" s="304"/>
      <c r="GRY6" s="304"/>
      <c r="GRZ6" s="304"/>
      <c r="GSA6" s="304"/>
      <c r="GSB6" s="304"/>
      <c r="GSC6" s="304"/>
      <c r="GSD6" s="304"/>
      <c r="GSE6" s="304"/>
      <c r="GSF6" s="304"/>
      <c r="GSG6" s="304"/>
      <c r="GSH6" s="304"/>
      <c r="GSI6" s="304"/>
      <c r="GSJ6" s="304"/>
      <c r="GSK6" s="304"/>
      <c r="GSL6" s="304"/>
      <c r="GSM6" s="304"/>
      <c r="GSN6" s="304"/>
      <c r="GSO6" s="304"/>
      <c r="GSP6" s="304"/>
      <c r="GSQ6" s="304"/>
      <c r="GSR6" s="304"/>
      <c r="GSS6" s="304"/>
      <c r="GST6" s="304"/>
      <c r="GSU6" s="304"/>
      <c r="GSV6" s="304"/>
      <c r="GSW6" s="304"/>
      <c r="GSX6" s="304"/>
      <c r="GSY6" s="304"/>
      <c r="GSZ6" s="304"/>
      <c r="GTA6" s="304"/>
      <c r="GTB6" s="304"/>
      <c r="GTC6" s="304"/>
      <c r="GTD6" s="304"/>
      <c r="GTE6" s="304"/>
      <c r="GTF6" s="304"/>
      <c r="GTG6" s="304"/>
      <c r="GTH6" s="304"/>
      <c r="GTI6" s="304"/>
      <c r="GTJ6" s="304"/>
      <c r="GTK6" s="304"/>
      <c r="GTL6" s="304"/>
      <c r="GTM6" s="304"/>
      <c r="GTN6" s="304"/>
      <c r="GTO6" s="304"/>
      <c r="GTP6" s="304"/>
      <c r="GTQ6" s="304"/>
      <c r="GTR6" s="304"/>
      <c r="GTS6" s="304"/>
      <c r="GTT6" s="304"/>
      <c r="GTU6" s="304"/>
      <c r="GTV6" s="304"/>
      <c r="GTW6" s="304"/>
      <c r="GTX6" s="304"/>
      <c r="GTY6" s="304"/>
      <c r="GTZ6" s="304"/>
      <c r="GUA6" s="304"/>
      <c r="GUB6" s="304"/>
      <c r="GUC6" s="304"/>
      <c r="GUD6" s="304"/>
      <c r="GUE6" s="304"/>
      <c r="GUF6" s="304"/>
      <c r="GUG6" s="304"/>
      <c r="GUH6" s="304"/>
      <c r="GUI6" s="304"/>
      <c r="GUJ6" s="304"/>
      <c r="GUK6" s="304"/>
      <c r="GUL6" s="304"/>
      <c r="GUM6" s="304"/>
      <c r="GUN6" s="304"/>
      <c r="GUO6" s="304"/>
      <c r="GUP6" s="304"/>
      <c r="GUQ6" s="304"/>
      <c r="GUR6" s="304"/>
      <c r="GUS6" s="304"/>
      <c r="GUT6" s="304"/>
      <c r="GUU6" s="304"/>
      <c r="GUV6" s="304"/>
      <c r="GUW6" s="304"/>
      <c r="GUX6" s="304"/>
      <c r="GUY6" s="304"/>
      <c r="GUZ6" s="304"/>
      <c r="GVA6" s="304"/>
      <c r="GVB6" s="304"/>
      <c r="GVC6" s="304"/>
      <c r="GVD6" s="304"/>
      <c r="GVE6" s="304"/>
      <c r="GVF6" s="304"/>
      <c r="GVG6" s="304"/>
      <c r="GVH6" s="304"/>
      <c r="GVI6" s="304"/>
      <c r="GVJ6" s="304"/>
      <c r="GVK6" s="304"/>
      <c r="GVL6" s="304"/>
      <c r="GVM6" s="304"/>
      <c r="GVN6" s="304"/>
      <c r="GVO6" s="304"/>
      <c r="GVP6" s="304"/>
      <c r="GVQ6" s="304"/>
      <c r="GVR6" s="304"/>
      <c r="GVS6" s="304"/>
      <c r="GVT6" s="304"/>
      <c r="GVU6" s="304"/>
      <c r="GVV6" s="304"/>
      <c r="GVW6" s="304"/>
      <c r="GVX6" s="304"/>
      <c r="GVY6" s="304"/>
      <c r="GVZ6" s="304"/>
      <c r="GWA6" s="304"/>
      <c r="GWB6" s="304"/>
      <c r="GWC6" s="304"/>
      <c r="GWD6" s="304"/>
      <c r="GWE6" s="304"/>
      <c r="GWF6" s="304"/>
      <c r="GWG6" s="304"/>
      <c r="GWH6" s="304"/>
      <c r="GWI6" s="304"/>
      <c r="GWJ6" s="304"/>
      <c r="GWK6" s="304"/>
      <c r="GWL6" s="304"/>
      <c r="GWM6" s="304"/>
      <c r="GWN6" s="304"/>
      <c r="GWO6" s="304"/>
      <c r="GWP6" s="304"/>
      <c r="GWQ6" s="304"/>
      <c r="GWR6" s="304"/>
      <c r="GWS6" s="304"/>
      <c r="GWT6" s="304"/>
      <c r="GWU6" s="304"/>
      <c r="GWV6" s="304"/>
      <c r="GWW6" s="304"/>
      <c r="GWX6" s="304"/>
      <c r="GWY6" s="304"/>
      <c r="GWZ6" s="304"/>
      <c r="GXA6" s="304"/>
      <c r="GXB6" s="304"/>
      <c r="GXC6" s="304"/>
      <c r="GXD6" s="304"/>
      <c r="GXE6" s="304"/>
      <c r="GXF6" s="304"/>
      <c r="GXG6" s="304"/>
      <c r="GXH6" s="304"/>
      <c r="GXI6" s="304"/>
      <c r="GXJ6" s="304"/>
      <c r="GXK6" s="304"/>
      <c r="GXL6" s="304"/>
      <c r="GXM6" s="304"/>
      <c r="GXN6" s="304"/>
      <c r="GXO6" s="304"/>
      <c r="GXP6" s="304"/>
      <c r="GXQ6" s="304"/>
      <c r="GXR6" s="304"/>
      <c r="GXS6" s="304"/>
      <c r="GXT6" s="304"/>
      <c r="GXU6" s="304"/>
      <c r="GXV6" s="304"/>
      <c r="GXW6" s="304"/>
      <c r="GXX6" s="304"/>
      <c r="GXY6" s="304"/>
      <c r="GXZ6" s="304"/>
      <c r="GYA6" s="304"/>
      <c r="GYB6" s="304"/>
      <c r="GYC6" s="304"/>
      <c r="GYD6" s="304"/>
      <c r="GYE6" s="304"/>
      <c r="GYF6" s="304"/>
      <c r="GYG6" s="304"/>
      <c r="GYH6" s="304"/>
      <c r="GYI6" s="304"/>
      <c r="GYJ6" s="304"/>
      <c r="GYK6" s="304"/>
      <c r="GYL6" s="304"/>
      <c r="GYM6" s="304"/>
      <c r="GYN6" s="304"/>
      <c r="GYO6" s="304"/>
      <c r="GYP6" s="304"/>
      <c r="GYQ6" s="304"/>
      <c r="GYR6" s="304"/>
      <c r="GYS6" s="304"/>
      <c r="GYT6" s="304"/>
      <c r="GYU6" s="304"/>
      <c r="GYV6" s="304"/>
      <c r="GYW6" s="304"/>
      <c r="GYX6" s="304"/>
      <c r="GYY6" s="304"/>
      <c r="GYZ6" s="304"/>
      <c r="GZA6" s="304"/>
      <c r="GZB6" s="304"/>
      <c r="GZC6" s="304"/>
      <c r="GZD6" s="304"/>
      <c r="GZE6" s="304"/>
      <c r="GZF6" s="304"/>
      <c r="GZG6" s="304"/>
      <c r="GZH6" s="304"/>
      <c r="GZI6" s="304"/>
      <c r="GZJ6" s="304"/>
      <c r="GZK6" s="304"/>
      <c r="GZL6" s="304"/>
      <c r="GZM6" s="304"/>
      <c r="GZN6" s="304"/>
      <c r="GZO6" s="304"/>
      <c r="GZP6" s="304"/>
      <c r="GZQ6" s="304"/>
      <c r="GZR6" s="304"/>
      <c r="GZS6" s="304"/>
      <c r="GZT6" s="304"/>
      <c r="GZU6" s="304"/>
      <c r="GZV6" s="304"/>
      <c r="GZW6" s="304"/>
      <c r="GZX6" s="304"/>
      <c r="GZY6" s="304"/>
      <c r="GZZ6" s="304"/>
      <c r="HAA6" s="304"/>
      <c r="HAB6" s="304"/>
      <c r="HAC6" s="304"/>
      <c r="HAD6" s="304"/>
      <c r="HAE6" s="304"/>
      <c r="HAF6" s="304"/>
      <c r="HAG6" s="304"/>
      <c r="HAH6" s="304"/>
      <c r="HAI6" s="304"/>
      <c r="HAJ6" s="304"/>
      <c r="HAK6" s="304"/>
      <c r="HAL6" s="304"/>
      <c r="HAM6" s="304"/>
      <c r="HAN6" s="304"/>
      <c r="HAO6" s="304"/>
      <c r="HAP6" s="304"/>
      <c r="HAQ6" s="304"/>
      <c r="HAR6" s="304"/>
      <c r="HAS6" s="304"/>
      <c r="HAT6" s="304"/>
      <c r="HAU6" s="304"/>
      <c r="HAV6" s="304"/>
      <c r="HAW6" s="304"/>
      <c r="HAX6" s="304"/>
      <c r="HAY6" s="304"/>
      <c r="HAZ6" s="304"/>
      <c r="HBA6" s="304"/>
      <c r="HBB6" s="304"/>
      <c r="HBC6" s="304"/>
      <c r="HBD6" s="304"/>
      <c r="HBE6" s="304"/>
      <c r="HBF6" s="304"/>
      <c r="HBG6" s="304"/>
      <c r="HBH6" s="304"/>
      <c r="HBI6" s="304"/>
      <c r="HBJ6" s="304"/>
      <c r="HBK6" s="304"/>
      <c r="HBL6" s="304"/>
      <c r="HBM6" s="304"/>
      <c r="HBN6" s="304"/>
      <c r="HBO6" s="304"/>
      <c r="HBP6" s="304"/>
      <c r="HBQ6" s="304"/>
      <c r="HBR6" s="304"/>
      <c r="HBS6" s="304"/>
      <c r="HBT6" s="304"/>
      <c r="HBU6" s="304"/>
      <c r="HBV6" s="304"/>
      <c r="HBW6" s="304"/>
      <c r="HBX6" s="304"/>
      <c r="HBY6" s="304"/>
      <c r="HBZ6" s="304"/>
      <c r="HCA6" s="304"/>
      <c r="HCB6" s="304"/>
      <c r="HCC6" s="304"/>
      <c r="HCD6" s="304"/>
      <c r="HCE6" s="304"/>
      <c r="HCF6" s="304"/>
      <c r="HCG6" s="304"/>
      <c r="HCH6" s="304"/>
      <c r="HCI6" s="304"/>
      <c r="HCJ6" s="304"/>
      <c r="HCK6" s="304"/>
      <c r="HCL6" s="304"/>
      <c r="HCM6" s="304"/>
      <c r="HCN6" s="304"/>
      <c r="HCO6" s="304"/>
      <c r="HCP6" s="304"/>
      <c r="HCQ6" s="304"/>
      <c r="HCR6" s="304"/>
      <c r="HCS6" s="304"/>
      <c r="HCT6" s="304"/>
      <c r="HCU6" s="304"/>
      <c r="HCV6" s="304"/>
      <c r="HCW6" s="304"/>
      <c r="HCX6" s="304"/>
      <c r="HCY6" s="304"/>
      <c r="HCZ6" s="304"/>
      <c r="HDA6" s="304"/>
      <c r="HDB6" s="304"/>
      <c r="HDC6" s="304"/>
      <c r="HDD6" s="304"/>
      <c r="HDE6" s="304"/>
      <c r="HDF6" s="304"/>
      <c r="HDG6" s="304"/>
      <c r="HDH6" s="304"/>
      <c r="HDI6" s="304"/>
      <c r="HDJ6" s="304"/>
      <c r="HDK6" s="304"/>
      <c r="HDL6" s="304"/>
      <c r="HDM6" s="304"/>
      <c r="HDN6" s="304"/>
      <c r="HDO6" s="304"/>
      <c r="HDP6" s="304"/>
      <c r="HDQ6" s="304"/>
      <c r="HDR6" s="304"/>
      <c r="HDS6" s="304"/>
      <c r="HDT6" s="304"/>
      <c r="HDU6" s="304"/>
      <c r="HDV6" s="304"/>
      <c r="HDW6" s="304"/>
      <c r="HDX6" s="304"/>
      <c r="HDY6" s="304"/>
      <c r="HDZ6" s="304"/>
      <c r="HEA6" s="304"/>
      <c r="HEB6" s="304"/>
      <c r="HEC6" s="304"/>
      <c r="HED6" s="304"/>
      <c r="HEE6" s="304"/>
      <c r="HEF6" s="304"/>
      <c r="HEG6" s="304"/>
      <c r="HEH6" s="304"/>
      <c r="HEI6" s="304"/>
      <c r="HEJ6" s="304"/>
      <c r="HEK6" s="304"/>
      <c r="HEL6" s="304"/>
      <c r="HEM6" s="304"/>
      <c r="HEN6" s="304"/>
      <c r="HEO6" s="304"/>
      <c r="HEP6" s="304"/>
      <c r="HEQ6" s="304"/>
      <c r="HER6" s="304"/>
      <c r="HES6" s="304"/>
      <c r="HET6" s="304"/>
      <c r="HEU6" s="304"/>
      <c r="HEV6" s="304"/>
      <c r="HEW6" s="304"/>
      <c r="HEX6" s="304"/>
      <c r="HEY6" s="304"/>
      <c r="HEZ6" s="304"/>
      <c r="HFA6" s="304"/>
      <c r="HFB6" s="304"/>
      <c r="HFC6" s="304"/>
      <c r="HFD6" s="304"/>
      <c r="HFE6" s="304"/>
      <c r="HFF6" s="304"/>
      <c r="HFG6" s="304"/>
      <c r="HFH6" s="304"/>
      <c r="HFI6" s="304"/>
      <c r="HFJ6" s="304"/>
      <c r="HFK6" s="304"/>
      <c r="HFL6" s="304"/>
      <c r="HFM6" s="304"/>
      <c r="HFN6" s="304"/>
      <c r="HFO6" s="304"/>
      <c r="HFP6" s="304"/>
      <c r="HFQ6" s="304"/>
      <c r="HFR6" s="304"/>
      <c r="HFS6" s="304"/>
      <c r="HFT6" s="304"/>
      <c r="HFU6" s="304"/>
      <c r="HFV6" s="304"/>
      <c r="HFW6" s="304"/>
      <c r="HFX6" s="304"/>
      <c r="HFY6" s="304"/>
      <c r="HFZ6" s="304"/>
      <c r="HGA6" s="304"/>
      <c r="HGB6" s="304"/>
      <c r="HGC6" s="304"/>
      <c r="HGD6" s="304"/>
      <c r="HGE6" s="304"/>
      <c r="HGF6" s="304"/>
      <c r="HGG6" s="304"/>
      <c r="HGH6" s="304"/>
      <c r="HGI6" s="304"/>
      <c r="HGJ6" s="304"/>
      <c r="HGK6" s="304"/>
      <c r="HGL6" s="304"/>
      <c r="HGM6" s="304"/>
      <c r="HGN6" s="304"/>
      <c r="HGO6" s="304"/>
      <c r="HGP6" s="304"/>
      <c r="HGQ6" s="304"/>
      <c r="HGR6" s="304"/>
      <c r="HGS6" s="304"/>
      <c r="HGT6" s="304"/>
      <c r="HGU6" s="304"/>
      <c r="HGV6" s="304"/>
      <c r="HGW6" s="304"/>
      <c r="HGX6" s="304"/>
      <c r="HGY6" s="304"/>
      <c r="HGZ6" s="304"/>
      <c r="HHA6" s="304"/>
      <c r="HHB6" s="304"/>
      <c r="HHC6" s="304"/>
      <c r="HHD6" s="304"/>
      <c r="HHE6" s="304"/>
      <c r="HHF6" s="304"/>
      <c r="HHG6" s="304"/>
      <c r="HHH6" s="304"/>
      <c r="HHI6" s="304"/>
      <c r="HHJ6" s="304"/>
      <c r="HHK6" s="304"/>
      <c r="HHL6" s="304"/>
      <c r="HHM6" s="304"/>
      <c r="HHN6" s="304"/>
      <c r="HHO6" s="304"/>
      <c r="HHP6" s="304"/>
      <c r="HHQ6" s="304"/>
      <c r="HHR6" s="304"/>
      <c r="HHS6" s="304"/>
      <c r="HHT6" s="304"/>
      <c r="HHU6" s="304"/>
      <c r="HHV6" s="304"/>
      <c r="HHW6" s="304"/>
      <c r="HHX6" s="304"/>
      <c r="HHY6" s="304"/>
      <c r="HHZ6" s="304"/>
      <c r="HIA6" s="304"/>
      <c r="HIB6" s="304"/>
      <c r="HIC6" s="304"/>
      <c r="HID6" s="304"/>
      <c r="HIE6" s="304"/>
      <c r="HIF6" s="304"/>
      <c r="HIG6" s="304"/>
      <c r="HIH6" s="304"/>
      <c r="HII6" s="304"/>
      <c r="HIJ6" s="304"/>
      <c r="HIK6" s="304"/>
      <c r="HIL6" s="304"/>
      <c r="HIM6" s="304"/>
      <c r="HIN6" s="304"/>
      <c r="HIO6" s="304"/>
      <c r="HIP6" s="304"/>
      <c r="HIQ6" s="304"/>
      <c r="HIR6" s="304"/>
      <c r="HIS6" s="304"/>
      <c r="HIT6" s="304"/>
      <c r="HIU6" s="304"/>
      <c r="HIV6" s="304"/>
      <c r="HIW6" s="304"/>
      <c r="HIX6" s="304"/>
      <c r="HIY6" s="304"/>
      <c r="HIZ6" s="304"/>
      <c r="HJA6" s="304"/>
      <c r="HJB6" s="304"/>
      <c r="HJC6" s="304"/>
      <c r="HJD6" s="304"/>
      <c r="HJE6" s="304"/>
      <c r="HJF6" s="304"/>
      <c r="HJG6" s="304"/>
      <c r="HJH6" s="304"/>
      <c r="HJI6" s="304"/>
      <c r="HJJ6" s="304"/>
      <c r="HJK6" s="304"/>
      <c r="HJL6" s="304"/>
      <c r="HJM6" s="304"/>
      <c r="HJN6" s="304"/>
      <c r="HJO6" s="304"/>
      <c r="HJP6" s="304"/>
      <c r="HJQ6" s="304"/>
      <c r="HJR6" s="304"/>
      <c r="HJS6" s="304"/>
      <c r="HJT6" s="304"/>
      <c r="HJU6" s="304"/>
      <c r="HJV6" s="304"/>
      <c r="HJW6" s="304"/>
      <c r="HJX6" s="304"/>
      <c r="HJY6" s="304"/>
      <c r="HJZ6" s="304"/>
      <c r="HKA6" s="304"/>
      <c r="HKB6" s="304"/>
      <c r="HKC6" s="304"/>
      <c r="HKD6" s="304"/>
      <c r="HKE6" s="304"/>
      <c r="HKF6" s="304"/>
      <c r="HKG6" s="304"/>
      <c r="HKH6" s="304"/>
      <c r="HKI6" s="304"/>
      <c r="HKJ6" s="304"/>
      <c r="HKK6" s="304"/>
      <c r="HKL6" s="304"/>
      <c r="HKM6" s="304"/>
      <c r="HKN6" s="304"/>
      <c r="HKO6" s="304"/>
      <c r="HKP6" s="304"/>
      <c r="HKQ6" s="304"/>
      <c r="HKR6" s="304"/>
      <c r="HKS6" s="304"/>
      <c r="HKT6" s="304"/>
      <c r="HKU6" s="304"/>
      <c r="HKV6" s="304"/>
      <c r="HKW6" s="304"/>
      <c r="HKX6" s="304"/>
      <c r="HKY6" s="304"/>
      <c r="HKZ6" s="304"/>
      <c r="HLA6" s="304"/>
      <c r="HLB6" s="304"/>
      <c r="HLC6" s="304"/>
      <c r="HLD6" s="304"/>
      <c r="HLE6" s="304"/>
      <c r="HLF6" s="304"/>
      <c r="HLG6" s="304"/>
      <c r="HLH6" s="304"/>
      <c r="HLI6" s="304"/>
      <c r="HLJ6" s="304"/>
      <c r="HLK6" s="304"/>
      <c r="HLL6" s="304"/>
      <c r="HLM6" s="304"/>
      <c r="HLN6" s="304"/>
      <c r="HLO6" s="304"/>
      <c r="HLP6" s="304"/>
      <c r="HLQ6" s="304"/>
      <c r="HLR6" s="304"/>
      <c r="HLS6" s="304"/>
      <c r="HLT6" s="304"/>
      <c r="HLU6" s="304"/>
      <c r="HLV6" s="304"/>
      <c r="HLW6" s="304"/>
      <c r="HLX6" s="304"/>
      <c r="HLY6" s="304"/>
      <c r="HLZ6" s="304"/>
      <c r="HMA6" s="304"/>
      <c r="HMB6" s="304"/>
      <c r="HMC6" s="304"/>
      <c r="HMD6" s="304"/>
      <c r="HME6" s="304"/>
      <c r="HMF6" s="304"/>
      <c r="HMG6" s="304"/>
      <c r="HMH6" s="304"/>
      <c r="HMI6" s="304"/>
      <c r="HMJ6" s="304"/>
      <c r="HMK6" s="304"/>
      <c r="HML6" s="304"/>
      <c r="HMM6" s="304"/>
      <c r="HMN6" s="304"/>
      <c r="HMO6" s="304"/>
      <c r="HMP6" s="304"/>
      <c r="HMQ6" s="304"/>
      <c r="HMR6" s="304"/>
      <c r="HMS6" s="304"/>
      <c r="HMT6" s="304"/>
      <c r="HMU6" s="304"/>
      <c r="HMV6" s="304"/>
      <c r="HMW6" s="304"/>
      <c r="HMX6" s="304"/>
      <c r="HMY6" s="304"/>
      <c r="HMZ6" s="304"/>
      <c r="HNA6" s="304"/>
      <c r="HNB6" s="304"/>
      <c r="HNC6" s="304"/>
      <c r="HND6" s="304"/>
      <c r="HNE6" s="304"/>
      <c r="HNF6" s="304"/>
      <c r="HNG6" s="304"/>
      <c r="HNH6" s="304"/>
      <c r="HNI6" s="304"/>
      <c r="HNJ6" s="304"/>
      <c r="HNK6" s="304"/>
      <c r="HNL6" s="304"/>
      <c r="HNM6" s="304"/>
      <c r="HNN6" s="304"/>
      <c r="HNO6" s="304"/>
      <c r="HNP6" s="304"/>
      <c r="HNQ6" s="304"/>
      <c r="HNR6" s="304"/>
      <c r="HNS6" s="304"/>
      <c r="HNT6" s="304"/>
      <c r="HNU6" s="304"/>
      <c r="HNV6" s="304"/>
      <c r="HNW6" s="304"/>
      <c r="HNX6" s="304"/>
      <c r="HNY6" s="304"/>
      <c r="HNZ6" s="304"/>
      <c r="HOA6" s="304"/>
      <c r="HOB6" s="304"/>
      <c r="HOC6" s="304"/>
      <c r="HOD6" s="304"/>
      <c r="HOE6" s="304"/>
      <c r="HOF6" s="304"/>
      <c r="HOG6" s="304"/>
      <c r="HOH6" s="304"/>
      <c r="HOI6" s="304"/>
      <c r="HOJ6" s="304"/>
      <c r="HOK6" s="304"/>
      <c r="HOL6" s="304"/>
      <c r="HOM6" s="304"/>
      <c r="HON6" s="304"/>
      <c r="HOO6" s="304"/>
      <c r="HOP6" s="304"/>
      <c r="HOQ6" s="304"/>
      <c r="HOR6" s="304"/>
      <c r="HOS6" s="304"/>
      <c r="HOT6" s="304"/>
      <c r="HOU6" s="304"/>
      <c r="HOV6" s="304"/>
      <c r="HOW6" s="304"/>
      <c r="HOX6" s="304"/>
      <c r="HOY6" s="304"/>
      <c r="HOZ6" s="304"/>
      <c r="HPA6" s="304"/>
      <c r="HPB6" s="304"/>
      <c r="HPC6" s="304"/>
      <c r="HPD6" s="304"/>
      <c r="HPE6" s="304"/>
      <c r="HPF6" s="304"/>
      <c r="HPG6" s="304"/>
      <c r="HPH6" s="304"/>
      <c r="HPI6" s="304"/>
      <c r="HPJ6" s="304"/>
      <c r="HPK6" s="304"/>
      <c r="HPL6" s="304"/>
      <c r="HPM6" s="304"/>
      <c r="HPN6" s="304"/>
      <c r="HPO6" s="304"/>
      <c r="HPP6" s="304"/>
      <c r="HPQ6" s="304"/>
      <c r="HPR6" s="304"/>
      <c r="HPS6" s="304"/>
      <c r="HPT6" s="304"/>
      <c r="HPU6" s="304"/>
      <c r="HPV6" s="304"/>
      <c r="HPW6" s="304"/>
      <c r="HPX6" s="304"/>
      <c r="HPY6" s="304"/>
      <c r="HPZ6" s="304"/>
      <c r="HQA6" s="304"/>
      <c r="HQB6" s="304"/>
      <c r="HQC6" s="304"/>
      <c r="HQD6" s="304"/>
      <c r="HQE6" s="304"/>
      <c r="HQF6" s="304"/>
      <c r="HQG6" s="304"/>
      <c r="HQH6" s="304"/>
      <c r="HQI6" s="304"/>
      <c r="HQJ6" s="304"/>
      <c r="HQK6" s="304"/>
      <c r="HQL6" s="304"/>
      <c r="HQM6" s="304"/>
      <c r="HQN6" s="304"/>
      <c r="HQO6" s="304"/>
      <c r="HQP6" s="304"/>
      <c r="HQQ6" s="304"/>
      <c r="HQR6" s="304"/>
      <c r="HQS6" s="304"/>
      <c r="HQT6" s="304"/>
      <c r="HQU6" s="304"/>
      <c r="HQV6" s="304"/>
      <c r="HQW6" s="304"/>
      <c r="HQX6" s="304"/>
      <c r="HQY6" s="304"/>
      <c r="HQZ6" s="304"/>
      <c r="HRA6" s="304"/>
      <c r="HRB6" s="304"/>
      <c r="HRC6" s="304"/>
      <c r="HRD6" s="304"/>
      <c r="HRE6" s="304"/>
      <c r="HRF6" s="304"/>
      <c r="HRG6" s="304"/>
      <c r="HRH6" s="304"/>
      <c r="HRI6" s="304"/>
      <c r="HRJ6" s="304"/>
      <c r="HRK6" s="304"/>
      <c r="HRL6" s="304"/>
      <c r="HRM6" s="304"/>
      <c r="HRN6" s="304"/>
      <c r="HRO6" s="304"/>
      <c r="HRP6" s="304"/>
      <c r="HRQ6" s="304"/>
      <c r="HRR6" s="304"/>
      <c r="HRS6" s="304"/>
      <c r="HRT6" s="304"/>
      <c r="HRU6" s="304"/>
      <c r="HRV6" s="304"/>
      <c r="HRW6" s="304"/>
      <c r="HRX6" s="304"/>
      <c r="HRY6" s="304"/>
      <c r="HRZ6" s="304"/>
      <c r="HSA6" s="304"/>
      <c r="HSB6" s="304"/>
      <c r="HSC6" s="304"/>
      <c r="HSD6" s="304"/>
      <c r="HSE6" s="304"/>
      <c r="HSF6" s="304"/>
      <c r="HSG6" s="304"/>
      <c r="HSH6" s="304"/>
      <c r="HSI6" s="304"/>
      <c r="HSJ6" s="304"/>
      <c r="HSK6" s="304"/>
      <c r="HSL6" s="304"/>
      <c r="HSM6" s="304"/>
      <c r="HSN6" s="304"/>
      <c r="HSO6" s="304"/>
      <c r="HSP6" s="304"/>
      <c r="HSQ6" s="304"/>
      <c r="HSR6" s="304"/>
      <c r="HSS6" s="304"/>
      <c r="HST6" s="304"/>
      <c r="HSU6" s="304"/>
      <c r="HSV6" s="304"/>
      <c r="HSW6" s="304"/>
      <c r="HSX6" s="304"/>
      <c r="HSY6" s="304"/>
      <c r="HSZ6" s="304"/>
      <c r="HTA6" s="304"/>
      <c r="HTB6" s="304"/>
      <c r="HTC6" s="304"/>
      <c r="HTD6" s="304"/>
      <c r="HTE6" s="304"/>
      <c r="HTF6" s="304"/>
      <c r="HTG6" s="304"/>
      <c r="HTH6" s="304"/>
      <c r="HTI6" s="304"/>
      <c r="HTJ6" s="304"/>
      <c r="HTK6" s="304"/>
      <c r="HTL6" s="304"/>
      <c r="HTM6" s="304"/>
      <c r="HTN6" s="304"/>
      <c r="HTO6" s="304"/>
      <c r="HTP6" s="304"/>
      <c r="HTQ6" s="304"/>
      <c r="HTR6" s="304"/>
      <c r="HTS6" s="304"/>
      <c r="HTT6" s="304"/>
      <c r="HTU6" s="304"/>
      <c r="HTV6" s="304"/>
      <c r="HTW6" s="304"/>
      <c r="HTX6" s="304"/>
      <c r="HTY6" s="304"/>
      <c r="HTZ6" s="304"/>
      <c r="HUA6" s="304"/>
      <c r="HUB6" s="304"/>
      <c r="HUC6" s="304"/>
      <c r="HUD6" s="304"/>
      <c r="HUE6" s="304"/>
      <c r="HUF6" s="304"/>
      <c r="HUG6" s="304"/>
      <c r="HUH6" s="304"/>
      <c r="HUI6" s="304"/>
      <c r="HUJ6" s="304"/>
      <c r="HUK6" s="304"/>
      <c r="HUL6" s="304"/>
      <c r="HUM6" s="304"/>
      <c r="HUN6" s="304"/>
      <c r="HUO6" s="304"/>
      <c r="HUP6" s="304"/>
      <c r="HUQ6" s="304"/>
      <c r="HUR6" s="304"/>
      <c r="HUS6" s="304"/>
      <c r="HUT6" s="304"/>
      <c r="HUU6" s="304"/>
      <c r="HUV6" s="304"/>
      <c r="HUW6" s="304"/>
      <c r="HUX6" s="304"/>
      <c r="HUY6" s="304"/>
      <c r="HUZ6" s="304"/>
      <c r="HVA6" s="304"/>
      <c r="HVB6" s="304"/>
      <c r="HVC6" s="304"/>
      <c r="HVD6" s="304"/>
      <c r="HVE6" s="304"/>
      <c r="HVF6" s="304"/>
      <c r="HVG6" s="304"/>
      <c r="HVH6" s="304"/>
      <c r="HVI6" s="304"/>
      <c r="HVJ6" s="304"/>
      <c r="HVK6" s="304"/>
      <c r="HVL6" s="304"/>
      <c r="HVM6" s="304"/>
      <c r="HVN6" s="304"/>
      <c r="HVO6" s="304"/>
      <c r="HVP6" s="304"/>
      <c r="HVQ6" s="304"/>
      <c r="HVR6" s="304"/>
      <c r="HVS6" s="304"/>
      <c r="HVT6" s="304"/>
      <c r="HVU6" s="304"/>
      <c r="HVV6" s="304"/>
      <c r="HVW6" s="304"/>
      <c r="HVX6" s="304"/>
      <c r="HVY6" s="304"/>
      <c r="HVZ6" s="304"/>
      <c r="HWA6" s="304"/>
      <c r="HWB6" s="304"/>
      <c r="HWC6" s="304"/>
      <c r="HWD6" s="304"/>
      <c r="HWE6" s="304"/>
      <c r="HWF6" s="304"/>
      <c r="HWG6" s="304"/>
      <c r="HWH6" s="304"/>
      <c r="HWI6" s="304"/>
      <c r="HWJ6" s="304"/>
      <c r="HWK6" s="304"/>
      <c r="HWL6" s="304"/>
      <c r="HWM6" s="304"/>
      <c r="HWN6" s="304"/>
      <c r="HWO6" s="304"/>
      <c r="HWP6" s="304"/>
      <c r="HWQ6" s="304"/>
      <c r="HWR6" s="304"/>
      <c r="HWS6" s="304"/>
      <c r="HWT6" s="304"/>
      <c r="HWU6" s="304"/>
      <c r="HWV6" s="304"/>
      <c r="HWW6" s="304"/>
      <c r="HWX6" s="304"/>
      <c r="HWY6" s="304"/>
      <c r="HWZ6" s="304"/>
      <c r="HXA6" s="304"/>
      <c r="HXB6" s="304"/>
      <c r="HXC6" s="304"/>
      <c r="HXD6" s="304"/>
      <c r="HXE6" s="304"/>
      <c r="HXF6" s="304"/>
      <c r="HXG6" s="304"/>
      <c r="HXH6" s="304"/>
      <c r="HXI6" s="304"/>
      <c r="HXJ6" s="304"/>
      <c r="HXK6" s="304"/>
      <c r="HXL6" s="304"/>
      <c r="HXM6" s="304"/>
      <c r="HXN6" s="304"/>
      <c r="HXO6" s="304"/>
      <c r="HXP6" s="304"/>
      <c r="HXQ6" s="304"/>
      <c r="HXR6" s="304"/>
      <c r="HXS6" s="304"/>
      <c r="HXT6" s="304"/>
      <c r="HXU6" s="304"/>
      <c r="HXV6" s="304"/>
      <c r="HXW6" s="304"/>
      <c r="HXX6" s="304"/>
      <c r="HXY6" s="304"/>
      <c r="HXZ6" s="304"/>
      <c r="HYA6" s="304"/>
      <c r="HYB6" s="304"/>
      <c r="HYC6" s="304"/>
      <c r="HYD6" s="304"/>
      <c r="HYE6" s="304"/>
      <c r="HYF6" s="304"/>
      <c r="HYG6" s="304"/>
      <c r="HYH6" s="304"/>
      <c r="HYI6" s="304"/>
      <c r="HYJ6" s="304"/>
      <c r="HYK6" s="304"/>
      <c r="HYL6" s="304"/>
      <c r="HYM6" s="304"/>
      <c r="HYN6" s="304"/>
      <c r="HYO6" s="304"/>
      <c r="HYP6" s="304"/>
      <c r="HYQ6" s="304"/>
      <c r="HYR6" s="304"/>
      <c r="HYS6" s="304"/>
      <c r="HYT6" s="304"/>
      <c r="HYU6" s="304"/>
      <c r="HYV6" s="304"/>
      <c r="HYW6" s="304"/>
      <c r="HYX6" s="304"/>
      <c r="HYY6" s="304"/>
      <c r="HYZ6" s="304"/>
      <c r="HZA6" s="304"/>
      <c r="HZB6" s="304"/>
      <c r="HZC6" s="304"/>
      <c r="HZD6" s="304"/>
      <c r="HZE6" s="304"/>
      <c r="HZF6" s="304"/>
      <c r="HZG6" s="304"/>
      <c r="HZH6" s="304"/>
      <c r="HZI6" s="304"/>
      <c r="HZJ6" s="304"/>
      <c r="HZK6" s="304"/>
      <c r="HZL6" s="304"/>
      <c r="HZM6" s="304"/>
      <c r="HZN6" s="304"/>
      <c r="HZO6" s="304"/>
      <c r="HZP6" s="304"/>
      <c r="HZQ6" s="304"/>
      <c r="HZR6" s="304"/>
      <c r="HZS6" s="304"/>
      <c r="HZT6" s="304"/>
      <c r="HZU6" s="304"/>
      <c r="HZV6" s="304"/>
      <c r="HZW6" s="304"/>
      <c r="HZX6" s="304"/>
      <c r="HZY6" s="304"/>
      <c r="HZZ6" s="304"/>
      <c r="IAA6" s="304"/>
      <c r="IAB6" s="304"/>
      <c r="IAC6" s="304"/>
      <c r="IAD6" s="304"/>
      <c r="IAE6" s="304"/>
      <c r="IAF6" s="304"/>
      <c r="IAG6" s="304"/>
      <c r="IAH6" s="304"/>
      <c r="IAI6" s="304"/>
      <c r="IAJ6" s="304"/>
      <c r="IAK6" s="304"/>
      <c r="IAL6" s="304"/>
      <c r="IAM6" s="304"/>
      <c r="IAN6" s="304"/>
      <c r="IAO6" s="304"/>
      <c r="IAP6" s="304"/>
      <c r="IAQ6" s="304"/>
      <c r="IAR6" s="304"/>
      <c r="IAS6" s="304"/>
      <c r="IAT6" s="304"/>
      <c r="IAU6" s="304"/>
      <c r="IAV6" s="304"/>
      <c r="IAW6" s="304"/>
      <c r="IAX6" s="304"/>
      <c r="IAY6" s="304"/>
      <c r="IAZ6" s="304"/>
      <c r="IBA6" s="304"/>
      <c r="IBB6" s="304"/>
      <c r="IBC6" s="304"/>
      <c r="IBD6" s="304"/>
      <c r="IBE6" s="304"/>
      <c r="IBF6" s="304"/>
      <c r="IBG6" s="304"/>
      <c r="IBH6" s="304"/>
      <c r="IBI6" s="304"/>
      <c r="IBJ6" s="304"/>
      <c r="IBK6" s="304"/>
      <c r="IBL6" s="304"/>
      <c r="IBM6" s="304"/>
      <c r="IBN6" s="304"/>
      <c r="IBO6" s="304"/>
      <c r="IBP6" s="304"/>
      <c r="IBQ6" s="304"/>
      <c r="IBR6" s="304"/>
      <c r="IBS6" s="304"/>
      <c r="IBT6" s="304"/>
      <c r="IBU6" s="304"/>
      <c r="IBV6" s="304"/>
      <c r="IBW6" s="304"/>
      <c r="IBX6" s="304"/>
      <c r="IBY6" s="304"/>
      <c r="IBZ6" s="304"/>
      <c r="ICA6" s="304"/>
      <c r="ICB6" s="304"/>
      <c r="ICC6" s="304"/>
      <c r="ICD6" s="304"/>
      <c r="ICE6" s="304"/>
      <c r="ICF6" s="304"/>
      <c r="ICG6" s="304"/>
      <c r="ICH6" s="304"/>
      <c r="ICI6" s="304"/>
      <c r="ICJ6" s="304"/>
      <c r="ICK6" s="304"/>
      <c r="ICL6" s="304"/>
      <c r="ICM6" s="304"/>
      <c r="ICN6" s="304"/>
      <c r="ICO6" s="304"/>
      <c r="ICP6" s="304"/>
      <c r="ICQ6" s="304"/>
      <c r="ICR6" s="304"/>
      <c r="ICS6" s="304"/>
      <c r="ICT6" s="304"/>
      <c r="ICU6" s="304"/>
      <c r="ICV6" s="304"/>
      <c r="ICW6" s="304"/>
      <c r="ICX6" s="304"/>
      <c r="ICY6" s="304"/>
      <c r="ICZ6" s="304"/>
      <c r="IDA6" s="304"/>
      <c r="IDB6" s="304"/>
      <c r="IDC6" s="304"/>
      <c r="IDD6" s="304"/>
      <c r="IDE6" s="304"/>
      <c r="IDF6" s="304"/>
      <c r="IDG6" s="304"/>
      <c r="IDH6" s="304"/>
      <c r="IDI6" s="304"/>
      <c r="IDJ6" s="304"/>
      <c r="IDK6" s="304"/>
      <c r="IDL6" s="304"/>
      <c r="IDM6" s="304"/>
      <c r="IDN6" s="304"/>
      <c r="IDO6" s="304"/>
      <c r="IDP6" s="304"/>
      <c r="IDQ6" s="304"/>
      <c r="IDR6" s="304"/>
      <c r="IDS6" s="304"/>
      <c r="IDT6" s="304"/>
      <c r="IDU6" s="304"/>
      <c r="IDV6" s="304"/>
      <c r="IDW6" s="304"/>
      <c r="IDX6" s="304"/>
      <c r="IDY6" s="304"/>
      <c r="IDZ6" s="304"/>
      <c r="IEA6" s="304"/>
      <c r="IEB6" s="304"/>
      <c r="IEC6" s="304"/>
      <c r="IED6" s="304"/>
      <c r="IEE6" s="304"/>
      <c r="IEF6" s="304"/>
      <c r="IEG6" s="304"/>
      <c r="IEH6" s="304"/>
      <c r="IEI6" s="304"/>
      <c r="IEJ6" s="304"/>
      <c r="IEK6" s="304"/>
      <c r="IEL6" s="304"/>
      <c r="IEM6" s="304"/>
      <c r="IEN6" s="304"/>
      <c r="IEO6" s="304"/>
      <c r="IEP6" s="304"/>
      <c r="IEQ6" s="304"/>
      <c r="IER6" s="304"/>
      <c r="IES6" s="304"/>
      <c r="IET6" s="304"/>
      <c r="IEU6" s="304"/>
      <c r="IEV6" s="304"/>
      <c r="IEW6" s="304"/>
      <c r="IEX6" s="304"/>
      <c r="IEY6" s="304"/>
      <c r="IEZ6" s="304"/>
      <c r="IFA6" s="304"/>
      <c r="IFB6" s="304"/>
      <c r="IFC6" s="304"/>
      <c r="IFD6" s="304"/>
      <c r="IFE6" s="304"/>
      <c r="IFF6" s="304"/>
      <c r="IFG6" s="304"/>
      <c r="IFH6" s="304"/>
      <c r="IFI6" s="304"/>
      <c r="IFJ6" s="304"/>
      <c r="IFK6" s="304"/>
      <c r="IFL6" s="304"/>
      <c r="IFM6" s="304"/>
      <c r="IFN6" s="304"/>
      <c r="IFO6" s="304"/>
      <c r="IFP6" s="304"/>
      <c r="IFQ6" s="304"/>
      <c r="IFR6" s="304"/>
      <c r="IFS6" s="304"/>
      <c r="IFT6" s="304"/>
      <c r="IFU6" s="304"/>
      <c r="IFV6" s="304"/>
      <c r="IFW6" s="304"/>
      <c r="IFX6" s="304"/>
      <c r="IFY6" s="304"/>
      <c r="IFZ6" s="304"/>
      <c r="IGA6" s="304"/>
      <c r="IGB6" s="304"/>
      <c r="IGC6" s="304"/>
      <c r="IGD6" s="304"/>
      <c r="IGE6" s="304"/>
      <c r="IGF6" s="304"/>
      <c r="IGG6" s="304"/>
      <c r="IGH6" s="304"/>
      <c r="IGI6" s="304"/>
      <c r="IGJ6" s="304"/>
      <c r="IGK6" s="304"/>
      <c r="IGL6" s="304"/>
      <c r="IGM6" s="304"/>
      <c r="IGN6" s="304"/>
      <c r="IGO6" s="304"/>
      <c r="IGP6" s="304"/>
      <c r="IGQ6" s="304"/>
      <c r="IGR6" s="304"/>
      <c r="IGS6" s="304"/>
      <c r="IGT6" s="304"/>
      <c r="IGU6" s="304"/>
      <c r="IGV6" s="304"/>
      <c r="IGW6" s="304"/>
      <c r="IGX6" s="304"/>
      <c r="IGY6" s="304"/>
      <c r="IGZ6" s="304"/>
      <c r="IHA6" s="304"/>
      <c r="IHB6" s="304"/>
      <c r="IHC6" s="304"/>
      <c r="IHD6" s="304"/>
      <c r="IHE6" s="304"/>
      <c r="IHF6" s="304"/>
      <c r="IHG6" s="304"/>
      <c r="IHH6" s="304"/>
      <c r="IHI6" s="304"/>
      <c r="IHJ6" s="304"/>
      <c r="IHK6" s="304"/>
      <c r="IHL6" s="304"/>
      <c r="IHM6" s="304"/>
      <c r="IHN6" s="304"/>
      <c r="IHO6" s="304"/>
      <c r="IHP6" s="304"/>
      <c r="IHQ6" s="304"/>
      <c r="IHR6" s="304"/>
      <c r="IHS6" s="304"/>
      <c r="IHT6" s="304"/>
      <c r="IHU6" s="304"/>
      <c r="IHV6" s="304"/>
      <c r="IHW6" s="304"/>
      <c r="IHX6" s="304"/>
      <c r="IHY6" s="304"/>
      <c r="IHZ6" s="304"/>
      <c r="IIA6" s="304"/>
      <c r="IIB6" s="304"/>
      <c r="IIC6" s="304"/>
      <c r="IID6" s="304"/>
      <c r="IIE6" s="304"/>
      <c r="IIF6" s="304"/>
      <c r="IIG6" s="304"/>
      <c r="IIH6" s="304"/>
      <c r="III6" s="304"/>
      <c r="IIJ6" s="304"/>
      <c r="IIK6" s="304"/>
      <c r="IIL6" s="304"/>
      <c r="IIM6" s="304"/>
      <c r="IIN6" s="304"/>
      <c r="IIO6" s="304"/>
      <c r="IIP6" s="304"/>
      <c r="IIQ6" s="304"/>
      <c r="IIR6" s="304"/>
      <c r="IIS6" s="304"/>
      <c r="IIT6" s="304"/>
      <c r="IIU6" s="304"/>
      <c r="IIV6" s="304"/>
      <c r="IIW6" s="304"/>
      <c r="IIX6" s="304"/>
      <c r="IIY6" s="304"/>
      <c r="IIZ6" s="304"/>
      <c r="IJA6" s="304"/>
      <c r="IJB6" s="304"/>
      <c r="IJC6" s="304"/>
      <c r="IJD6" s="304"/>
      <c r="IJE6" s="304"/>
      <c r="IJF6" s="304"/>
      <c r="IJG6" s="304"/>
      <c r="IJH6" s="304"/>
      <c r="IJI6" s="304"/>
      <c r="IJJ6" s="304"/>
      <c r="IJK6" s="304"/>
      <c r="IJL6" s="304"/>
      <c r="IJM6" s="304"/>
      <c r="IJN6" s="304"/>
      <c r="IJO6" s="304"/>
      <c r="IJP6" s="304"/>
      <c r="IJQ6" s="304"/>
      <c r="IJR6" s="304"/>
      <c r="IJS6" s="304"/>
      <c r="IJT6" s="304"/>
      <c r="IJU6" s="304"/>
      <c r="IJV6" s="304"/>
      <c r="IJW6" s="304"/>
      <c r="IJX6" s="304"/>
      <c r="IJY6" s="304"/>
      <c r="IJZ6" s="304"/>
      <c r="IKA6" s="304"/>
      <c r="IKB6" s="304"/>
      <c r="IKC6" s="304"/>
      <c r="IKD6" s="304"/>
      <c r="IKE6" s="304"/>
      <c r="IKF6" s="304"/>
      <c r="IKG6" s="304"/>
      <c r="IKH6" s="304"/>
      <c r="IKI6" s="304"/>
      <c r="IKJ6" s="304"/>
      <c r="IKK6" s="304"/>
      <c r="IKL6" s="304"/>
      <c r="IKM6" s="304"/>
      <c r="IKN6" s="304"/>
      <c r="IKO6" s="304"/>
      <c r="IKP6" s="304"/>
      <c r="IKQ6" s="304"/>
      <c r="IKR6" s="304"/>
      <c r="IKS6" s="304"/>
      <c r="IKT6" s="304"/>
      <c r="IKU6" s="304"/>
      <c r="IKV6" s="304"/>
      <c r="IKW6" s="304"/>
      <c r="IKX6" s="304"/>
      <c r="IKY6" s="304"/>
      <c r="IKZ6" s="304"/>
      <c r="ILA6" s="304"/>
      <c r="ILB6" s="304"/>
      <c r="ILC6" s="304"/>
      <c r="ILD6" s="304"/>
      <c r="ILE6" s="304"/>
      <c r="ILF6" s="304"/>
      <c r="ILG6" s="304"/>
      <c r="ILH6" s="304"/>
      <c r="ILI6" s="304"/>
      <c r="ILJ6" s="304"/>
      <c r="ILK6" s="304"/>
      <c r="ILL6" s="304"/>
      <c r="ILM6" s="304"/>
      <c r="ILN6" s="304"/>
      <c r="ILO6" s="304"/>
      <c r="ILP6" s="304"/>
      <c r="ILQ6" s="304"/>
      <c r="ILR6" s="304"/>
      <c r="ILS6" s="304"/>
      <c r="ILT6" s="304"/>
      <c r="ILU6" s="304"/>
      <c r="ILV6" s="304"/>
      <c r="ILW6" s="304"/>
      <c r="ILX6" s="304"/>
      <c r="ILY6" s="304"/>
      <c r="ILZ6" s="304"/>
      <c r="IMA6" s="304"/>
      <c r="IMB6" s="304"/>
      <c r="IMC6" s="304"/>
      <c r="IMD6" s="304"/>
      <c r="IME6" s="304"/>
      <c r="IMF6" s="304"/>
      <c r="IMG6" s="304"/>
      <c r="IMH6" s="304"/>
      <c r="IMI6" s="304"/>
      <c r="IMJ6" s="304"/>
      <c r="IMK6" s="304"/>
      <c r="IML6" s="304"/>
      <c r="IMM6" s="304"/>
      <c r="IMN6" s="304"/>
      <c r="IMO6" s="304"/>
      <c r="IMP6" s="304"/>
      <c r="IMQ6" s="304"/>
      <c r="IMR6" s="304"/>
      <c r="IMS6" s="304"/>
      <c r="IMT6" s="304"/>
      <c r="IMU6" s="304"/>
      <c r="IMV6" s="304"/>
      <c r="IMW6" s="304"/>
      <c r="IMX6" s="304"/>
      <c r="IMY6" s="304"/>
      <c r="IMZ6" s="304"/>
      <c r="INA6" s="304"/>
      <c r="INB6" s="304"/>
      <c r="INC6" s="304"/>
      <c r="IND6" s="304"/>
      <c r="INE6" s="304"/>
      <c r="INF6" s="304"/>
      <c r="ING6" s="304"/>
      <c r="INH6" s="304"/>
      <c r="INI6" s="304"/>
      <c r="INJ6" s="304"/>
      <c r="INK6" s="304"/>
      <c r="INL6" s="304"/>
      <c r="INM6" s="304"/>
      <c r="INN6" s="304"/>
      <c r="INO6" s="304"/>
      <c r="INP6" s="304"/>
      <c r="INQ6" s="304"/>
      <c r="INR6" s="304"/>
      <c r="INS6" s="304"/>
      <c r="INT6" s="304"/>
      <c r="INU6" s="304"/>
      <c r="INV6" s="304"/>
      <c r="INW6" s="304"/>
      <c r="INX6" s="304"/>
      <c r="INY6" s="304"/>
      <c r="INZ6" s="304"/>
      <c r="IOA6" s="304"/>
      <c r="IOB6" s="304"/>
      <c r="IOC6" s="304"/>
      <c r="IOD6" s="304"/>
      <c r="IOE6" s="304"/>
      <c r="IOF6" s="304"/>
      <c r="IOG6" s="304"/>
      <c r="IOH6" s="304"/>
      <c r="IOI6" s="304"/>
      <c r="IOJ6" s="304"/>
      <c r="IOK6" s="304"/>
      <c r="IOL6" s="304"/>
      <c r="IOM6" s="304"/>
      <c r="ION6" s="304"/>
      <c r="IOO6" s="304"/>
      <c r="IOP6" s="304"/>
      <c r="IOQ6" s="304"/>
      <c r="IOR6" s="304"/>
      <c r="IOS6" s="304"/>
      <c r="IOT6" s="304"/>
      <c r="IOU6" s="304"/>
      <c r="IOV6" s="304"/>
      <c r="IOW6" s="304"/>
      <c r="IOX6" s="304"/>
      <c r="IOY6" s="304"/>
      <c r="IOZ6" s="304"/>
      <c r="IPA6" s="304"/>
      <c r="IPB6" s="304"/>
      <c r="IPC6" s="304"/>
      <c r="IPD6" s="304"/>
      <c r="IPE6" s="304"/>
      <c r="IPF6" s="304"/>
      <c r="IPG6" s="304"/>
      <c r="IPH6" s="304"/>
      <c r="IPI6" s="304"/>
      <c r="IPJ6" s="304"/>
      <c r="IPK6" s="304"/>
      <c r="IPL6" s="304"/>
      <c r="IPM6" s="304"/>
      <c r="IPN6" s="304"/>
      <c r="IPO6" s="304"/>
      <c r="IPP6" s="304"/>
      <c r="IPQ6" s="304"/>
      <c r="IPR6" s="304"/>
      <c r="IPS6" s="304"/>
      <c r="IPT6" s="304"/>
      <c r="IPU6" s="304"/>
      <c r="IPV6" s="304"/>
      <c r="IPW6" s="304"/>
      <c r="IPX6" s="304"/>
      <c r="IPY6" s="304"/>
      <c r="IPZ6" s="304"/>
      <c r="IQA6" s="304"/>
      <c r="IQB6" s="304"/>
      <c r="IQC6" s="304"/>
      <c r="IQD6" s="304"/>
      <c r="IQE6" s="304"/>
      <c r="IQF6" s="304"/>
      <c r="IQG6" s="304"/>
      <c r="IQH6" s="304"/>
      <c r="IQI6" s="304"/>
      <c r="IQJ6" s="304"/>
      <c r="IQK6" s="304"/>
      <c r="IQL6" s="304"/>
      <c r="IQM6" s="304"/>
      <c r="IQN6" s="304"/>
      <c r="IQO6" s="304"/>
      <c r="IQP6" s="304"/>
      <c r="IQQ6" s="304"/>
      <c r="IQR6" s="304"/>
      <c r="IQS6" s="304"/>
      <c r="IQT6" s="304"/>
      <c r="IQU6" s="304"/>
      <c r="IQV6" s="304"/>
      <c r="IQW6" s="304"/>
      <c r="IQX6" s="304"/>
      <c r="IQY6" s="304"/>
      <c r="IQZ6" s="304"/>
      <c r="IRA6" s="304"/>
      <c r="IRB6" s="304"/>
      <c r="IRC6" s="304"/>
      <c r="IRD6" s="304"/>
      <c r="IRE6" s="304"/>
      <c r="IRF6" s="304"/>
      <c r="IRG6" s="304"/>
      <c r="IRH6" s="304"/>
      <c r="IRI6" s="304"/>
      <c r="IRJ6" s="304"/>
      <c r="IRK6" s="304"/>
      <c r="IRL6" s="304"/>
      <c r="IRM6" s="304"/>
      <c r="IRN6" s="304"/>
      <c r="IRO6" s="304"/>
      <c r="IRP6" s="304"/>
      <c r="IRQ6" s="304"/>
      <c r="IRR6" s="304"/>
      <c r="IRS6" s="304"/>
      <c r="IRT6" s="304"/>
      <c r="IRU6" s="304"/>
      <c r="IRV6" s="304"/>
      <c r="IRW6" s="304"/>
      <c r="IRX6" s="304"/>
      <c r="IRY6" s="304"/>
      <c r="IRZ6" s="304"/>
      <c r="ISA6" s="304"/>
      <c r="ISB6" s="304"/>
      <c r="ISC6" s="304"/>
      <c r="ISD6" s="304"/>
      <c r="ISE6" s="304"/>
      <c r="ISF6" s="304"/>
      <c r="ISG6" s="304"/>
      <c r="ISH6" s="304"/>
      <c r="ISI6" s="304"/>
      <c r="ISJ6" s="304"/>
      <c r="ISK6" s="304"/>
      <c r="ISL6" s="304"/>
      <c r="ISM6" s="304"/>
      <c r="ISN6" s="304"/>
      <c r="ISO6" s="304"/>
      <c r="ISP6" s="304"/>
      <c r="ISQ6" s="304"/>
      <c r="ISR6" s="304"/>
      <c r="ISS6" s="304"/>
      <c r="IST6" s="304"/>
      <c r="ISU6" s="304"/>
      <c r="ISV6" s="304"/>
      <c r="ISW6" s="304"/>
      <c r="ISX6" s="304"/>
      <c r="ISY6" s="304"/>
      <c r="ISZ6" s="304"/>
      <c r="ITA6" s="304"/>
      <c r="ITB6" s="304"/>
      <c r="ITC6" s="304"/>
      <c r="ITD6" s="304"/>
      <c r="ITE6" s="304"/>
      <c r="ITF6" s="304"/>
      <c r="ITG6" s="304"/>
      <c r="ITH6" s="304"/>
      <c r="ITI6" s="304"/>
      <c r="ITJ6" s="304"/>
      <c r="ITK6" s="304"/>
      <c r="ITL6" s="304"/>
      <c r="ITM6" s="304"/>
      <c r="ITN6" s="304"/>
      <c r="ITO6" s="304"/>
      <c r="ITP6" s="304"/>
      <c r="ITQ6" s="304"/>
      <c r="ITR6" s="304"/>
      <c r="ITS6" s="304"/>
      <c r="ITT6" s="304"/>
      <c r="ITU6" s="304"/>
      <c r="ITV6" s="304"/>
      <c r="ITW6" s="304"/>
      <c r="ITX6" s="304"/>
      <c r="ITY6" s="304"/>
      <c r="ITZ6" s="304"/>
      <c r="IUA6" s="304"/>
      <c r="IUB6" s="304"/>
      <c r="IUC6" s="304"/>
      <c r="IUD6" s="304"/>
      <c r="IUE6" s="304"/>
      <c r="IUF6" s="304"/>
      <c r="IUG6" s="304"/>
      <c r="IUH6" s="304"/>
      <c r="IUI6" s="304"/>
      <c r="IUJ6" s="304"/>
      <c r="IUK6" s="304"/>
      <c r="IUL6" s="304"/>
      <c r="IUM6" s="304"/>
      <c r="IUN6" s="304"/>
      <c r="IUO6" s="304"/>
      <c r="IUP6" s="304"/>
      <c r="IUQ6" s="304"/>
      <c r="IUR6" s="304"/>
      <c r="IUS6" s="304"/>
      <c r="IUT6" s="304"/>
      <c r="IUU6" s="304"/>
      <c r="IUV6" s="304"/>
      <c r="IUW6" s="304"/>
      <c r="IUX6" s="304"/>
      <c r="IUY6" s="304"/>
      <c r="IUZ6" s="304"/>
      <c r="IVA6" s="304"/>
      <c r="IVB6" s="304"/>
      <c r="IVC6" s="304"/>
      <c r="IVD6" s="304"/>
      <c r="IVE6" s="304"/>
      <c r="IVF6" s="304"/>
      <c r="IVG6" s="304"/>
      <c r="IVH6" s="304"/>
      <c r="IVI6" s="304"/>
      <c r="IVJ6" s="304"/>
      <c r="IVK6" s="304"/>
      <c r="IVL6" s="304"/>
      <c r="IVM6" s="304"/>
      <c r="IVN6" s="304"/>
      <c r="IVO6" s="304"/>
      <c r="IVP6" s="304"/>
      <c r="IVQ6" s="304"/>
      <c r="IVR6" s="304"/>
      <c r="IVS6" s="304"/>
      <c r="IVT6" s="304"/>
      <c r="IVU6" s="304"/>
      <c r="IVV6" s="304"/>
      <c r="IVW6" s="304"/>
      <c r="IVX6" s="304"/>
      <c r="IVY6" s="304"/>
      <c r="IVZ6" s="304"/>
      <c r="IWA6" s="304"/>
      <c r="IWB6" s="304"/>
      <c r="IWC6" s="304"/>
      <c r="IWD6" s="304"/>
      <c r="IWE6" s="304"/>
      <c r="IWF6" s="304"/>
      <c r="IWG6" s="304"/>
      <c r="IWH6" s="304"/>
      <c r="IWI6" s="304"/>
      <c r="IWJ6" s="304"/>
      <c r="IWK6" s="304"/>
      <c r="IWL6" s="304"/>
      <c r="IWM6" s="304"/>
      <c r="IWN6" s="304"/>
      <c r="IWO6" s="304"/>
      <c r="IWP6" s="304"/>
      <c r="IWQ6" s="304"/>
      <c r="IWR6" s="304"/>
      <c r="IWS6" s="304"/>
      <c r="IWT6" s="304"/>
      <c r="IWU6" s="304"/>
      <c r="IWV6" s="304"/>
      <c r="IWW6" s="304"/>
      <c r="IWX6" s="304"/>
      <c r="IWY6" s="304"/>
      <c r="IWZ6" s="304"/>
      <c r="IXA6" s="304"/>
      <c r="IXB6" s="304"/>
      <c r="IXC6" s="304"/>
      <c r="IXD6" s="304"/>
      <c r="IXE6" s="304"/>
      <c r="IXF6" s="304"/>
      <c r="IXG6" s="304"/>
      <c r="IXH6" s="304"/>
      <c r="IXI6" s="304"/>
      <c r="IXJ6" s="304"/>
      <c r="IXK6" s="304"/>
      <c r="IXL6" s="304"/>
      <c r="IXM6" s="304"/>
      <c r="IXN6" s="304"/>
      <c r="IXO6" s="304"/>
      <c r="IXP6" s="304"/>
      <c r="IXQ6" s="304"/>
      <c r="IXR6" s="304"/>
      <c r="IXS6" s="304"/>
      <c r="IXT6" s="304"/>
      <c r="IXU6" s="304"/>
      <c r="IXV6" s="304"/>
      <c r="IXW6" s="304"/>
      <c r="IXX6" s="304"/>
      <c r="IXY6" s="304"/>
      <c r="IXZ6" s="304"/>
      <c r="IYA6" s="304"/>
      <c r="IYB6" s="304"/>
      <c r="IYC6" s="304"/>
      <c r="IYD6" s="304"/>
      <c r="IYE6" s="304"/>
      <c r="IYF6" s="304"/>
      <c r="IYG6" s="304"/>
      <c r="IYH6" s="304"/>
      <c r="IYI6" s="304"/>
      <c r="IYJ6" s="304"/>
      <c r="IYK6" s="304"/>
      <c r="IYL6" s="304"/>
      <c r="IYM6" s="304"/>
      <c r="IYN6" s="304"/>
      <c r="IYO6" s="304"/>
      <c r="IYP6" s="304"/>
      <c r="IYQ6" s="304"/>
      <c r="IYR6" s="304"/>
      <c r="IYS6" s="304"/>
      <c r="IYT6" s="304"/>
      <c r="IYU6" s="304"/>
      <c r="IYV6" s="304"/>
      <c r="IYW6" s="304"/>
      <c r="IYX6" s="304"/>
      <c r="IYY6" s="304"/>
      <c r="IYZ6" s="304"/>
      <c r="IZA6" s="304"/>
      <c r="IZB6" s="304"/>
      <c r="IZC6" s="304"/>
      <c r="IZD6" s="304"/>
      <c r="IZE6" s="304"/>
      <c r="IZF6" s="304"/>
      <c r="IZG6" s="304"/>
      <c r="IZH6" s="304"/>
      <c r="IZI6" s="304"/>
      <c r="IZJ6" s="304"/>
      <c r="IZK6" s="304"/>
      <c r="IZL6" s="304"/>
      <c r="IZM6" s="304"/>
      <c r="IZN6" s="304"/>
      <c r="IZO6" s="304"/>
      <c r="IZP6" s="304"/>
      <c r="IZQ6" s="304"/>
      <c r="IZR6" s="304"/>
      <c r="IZS6" s="304"/>
      <c r="IZT6" s="304"/>
      <c r="IZU6" s="304"/>
      <c r="IZV6" s="304"/>
      <c r="IZW6" s="304"/>
      <c r="IZX6" s="304"/>
      <c r="IZY6" s="304"/>
      <c r="IZZ6" s="304"/>
      <c r="JAA6" s="304"/>
      <c r="JAB6" s="304"/>
      <c r="JAC6" s="304"/>
      <c r="JAD6" s="304"/>
      <c r="JAE6" s="304"/>
      <c r="JAF6" s="304"/>
      <c r="JAG6" s="304"/>
      <c r="JAH6" s="304"/>
      <c r="JAI6" s="304"/>
      <c r="JAJ6" s="304"/>
      <c r="JAK6" s="304"/>
      <c r="JAL6" s="304"/>
      <c r="JAM6" s="304"/>
      <c r="JAN6" s="304"/>
      <c r="JAO6" s="304"/>
      <c r="JAP6" s="304"/>
      <c r="JAQ6" s="304"/>
      <c r="JAR6" s="304"/>
      <c r="JAS6" s="304"/>
      <c r="JAT6" s="304"/>
      <c r="JAU6" s="304"/>
      <c r="JAV6" s="304"/>
      <c r="JAW6" s="304"/>
      <c r="JAX6" s="304"/>
      <c r="JAY6" s="304"/>
      <c r="JAZ6" s="304"/>
      <c r="JBA6" s="304"/>
      <c r="JBB6" s="304"/>
      <c r="JBC6" s="304"/>
      <c r="JBD6" s="304"/>
      <c r="JBE6" s="304"/>
      <c r="JBF6" s="304"/>
      <c r="JBG6" s="304"/>
      <c r="JBH6" s="304"/>
      <c r="JBI6" s="304"/>
      <c r="JBJ6" s="304"/>
      <c r="JBK6" s="304"/>
      <c r="JBL6" s="304"/>
      <c r="JBM6" s="304"/>
      <c r="JBN6" s="304"/>
      <c r="JBO6" s="304"/>
      <c r="JBP6" s="304"/>
      <c r="JBQ6" s="304"/>
      <c r="JBR6" s="304"/>
      <c r="JBS6" s="304"/>
      <c r="JBT6" s="304"/>
      <c r="JBU6" s="304"/>
      <c r="JBV6" s="304"/>
      <c r="JBW6" s="304"/>
      <c r="JBX6" s="304"/>
      <c r="JBY6" s="304"/>
      <c r="JBZ6" s="304"/>
      <c r="JCA6" s="304"/>
      <c r="JCB6" s="304"/>
      <c r="JCC6" s="304"/>
      <c r="JCD6" s="304"/>
      <c r="JCE6" s="304"/>
      <c r="JCF6" s="304"/>
      <c r="JCG6" s="304"/>
      <c r="JCH6" s="304"/>
      <c r="JCI6" s="304"/>
      <c r="JCJ6" s="304"/>
      <c r="JCK6" s="304"/>
      <c r="JCL6" s="304"/>
      <c r="JCM6" s="304"/>
      <c r="JCN6" s="304"/>
      <c r="JCO6" s="304"/>
      <c r="JCP6" s="304"/>
      <c r="JCQ6" s="304"/>
      <c r="JCR6" s="304"/>
      <c r="JCS6" s="304"/>
      <c r="JCT6" s="304"/>
      <c r="JCU6" s="304"/>
      <c r="JCV6" s="304"/>
      <c r="JCW6" s="304"/>
      <c r="JCX6" s="304"/>
      <c r="JCY6" s="304"/>
      <c r="JCZ6" s="304"/>
      <c r="JDA6" s="304"/>
      <c r="JDB6" s="304"/>
      <c r="JDC6" s="304"/>
      <c r="JDD6" s="304"/>
      <c r="JDE6" s="304"/>
      <c r="JDF6" s="304"/>
      <c r="JDG6" s="304"/>
      <c r="JDH6" s="304"/>
      <c r="JDI6" s="304"/>
      <c r="JDJ6" s="304"/>
      <c r="JDK6" s="304"/>
      <c r="JDL6" s="304"/>
      <c r="JDM6" s="304"/>
      <c r="JDN6" s="304"/>
      <c r="JDO6" s="304"/>
      <c r="JDP6" s="304"/>
      <c r="JDQ6" s="304"/>
      <c r="JDR6" s="304"/>
      <c r="JDS6" s="304"/>
      <c r="JDT6" s="304"/>
      <c r="JDU6" s="304"/>
      <c r="JDV6" s="304"/>
      <c r="JDW6" s="304"/>
      <c r="JDX6" s="304"/>
      <c r="JDY6" s="304"/>
      <c r="JDZ6" s="304"/>
      <c r="JEA6" s="304"/>
      <c r="JEB6" s="304"/>
      <c r="JEC6" s="304"/>
      <c r="JED6" s="304"/>
      <c r="JEE6" s="304"/>
      <c r="JEF6" s="304"/>
      <c r="JEG6" s="304"/>
      <c r="JEH6" s="304"/>
      <c r="JEI6" s="304"/>
      <c r="JEJ6" s="304"/>
      <c r="JEK6" s="304"/>
      <c r="JEL6" s="304"/>
      <c r="JEM6" s="304"/>
      <c r="JEN6" s="304"/>
      <c r="JEO6" s="304"/>
      <c r="JEP6" s="304"/>
      <c r="JEQ6" s="304"/>
      <c r="JER6" s="304"/>
      <c r="JES6" s="304"/>
      <c r="JET6" s="304"/>
      <c r="JEU6" s="304"/>
      <c r="JEV6" s="304"/>
      <c r="JEW6" s="304"/>
      <c r="JEX6" s="304"/>
      <c r="JEY6" s="304"/>
      <c r="JEZ6" s="304"/>
      <c r="JFA6" s="304"/>
      <c r="JFB6" s="304"/>
      <c r="JFC6" s="304"/>
      <c r="JFD6" s="304"/>
      <c r="JFE6" s="304"/>
      <c r="JFF6" s="304"/>
      <c r="JFG6" s="304"/>
      <c r="JFH6" s="304"/>
      <c r="JFI6" s="304"/>
      <c r="JFJ6" s="304"/>
      <c r="JFK6" s="304"/>
      <c r="JFL6" s="304"/>
      <c r="JFM6" s="304"/>
      <c r="JFN6" s="304"/>
      <c r="JFO6" s="304"/>
      <c r="JFP6" s="304"/>
      <c r="JFQ6" s="304"/>
      <c r="JFR6" s="304"/>
      <c r="JFS6" s="304"/>
      <c r="JFT6" s="304"/>
      <c r="JFU6" s="304"/>
      <c r="JFV6" s="304"/>
      <c r="JFW6" s="304"/>
      <c r="JFX6" s="304"/>
      <c r="JFY6" s="304"/>
      <c r="JFZ6" s="304"/>
      <c r="JGA6" s="304"/>
      <c r="JGB6" s="304"/>
      <c r="JGC6" s="304"/>
      <c r="JGD6" s="304"/>
      <c r="JGE6" s="304"/>
      <c r="JGF6" s="304"/>
      <c r="JGG6" s="304"/>
      <c r="JGH6" s="304"/>
      <c r="JGI6" s="304"/>
      <c r="JGJ6" s="304"/>
      <c r="JGK6" s="304"/>
      <c r="JGL6" s="304"/>
      <c r="JGM6" s="304"/>
      <c r="JGN6" s="304"/>
      <c r="JGO6" s="304"/>
      <c r="JGP6" s="304"/>
      <c r="JGQ6" s="304"/>
      <c r="JGR6" s="304"/>
      <c r="JGS6" s="304"/>
      <c r="JGT6" s="304"/>
      <c r="JGU6" s="304"/>
      <c r="JGV6" s="304"/>
      <c r="JGW6" s="304"/>
      <c r="JGX6" s="304"/>
      <c r="JGY6" s="304"/>
      <c r="JGZ6" s="304"/>
      <c r="JHA6" s="304"/>
      <c r="JHB6" s="304"/>
      <c r="JHC6" s="304"/>
      <c r="JHD6" s="304"/>
      <c r="JHE6" s="304"/>
      <c r="JHF6" s="304"/>
      <c r="JHG6" s="304"/>
      <c r="JHH6" s="304"/>
      <c r="JHI6" s="304"/>
      <c r="JHJ6" s="304"/>
      <c r="JHK6" s="304"/>
      <c r="JHL6" s="304"/>
      <c r="JHM6" s="304"/>
      <c r="JHN6" s="304"/>
      <c r="JHO6" s="304"/>
      <c r="JHP6" s="304"/>
      <c r="JHQ6" s="304"/>
      <c r="JHR6" s="304"/>
      <c r="JHS6" s="304"/>
      <c r="JHT6" s="304"/>
      <c r="JHU6" s="304"/>
      <c r="JHV6" s="304"/>
      <c r="JHW6" s="304"/>
      <c r="JHX6" s="304"/>
      <c r="JHY6" s="304"/>
      <c r="JHZ6" s="304"/>
      <c r="JIA6" s="304"/>
      <c r="JIB6" s="304"/>
      <c r="JIC6" s="304"/>
      <c r="JID6" s="304"/>
      <c r="JIE6" s="304"/>
      <c r="JIF6" s="304"/>
      <c r="JIG6" s="304"/>
      <c r="JIH6" s="304"/>
      <c r="JII6" s="304"/>
      <c r="JIJ6" s="304"/>
      <c r="JIK6" s="304"/>
      <c r="JIL6" s="304"/>
      <c r="JIM6" s="304"/>
      <c r="JIN6" s="304"/>
      <c r="JIO6" s="304"/>
      <c r="JIP6" s="304"/>
      <c r="JIQ6" s="304"/>
      <c r="JIR6" s="304"/>
      <c r="JIS6" s="304"/>
      <c r="JIT6" s="304"/>
      <c r="JIU6" s="304"/>
      <c r="JIV6" s="304"/>
      <c r="JIW6" s="304"/>
      <c r="JIX6" s="304"/>
      <c r="JIY6" s="304"/>
      <c r="JIZ6" s="304"/>
      <c r="JJA6" s="304"/>
      <c r="JJB6" s="304"/>
      <c r="JJC6" s="304"/>
      <c r="JJD6" s="304"/>
      <c r="JJE6" s="304"/>
      <c r="JJF6" s="304"/>
      <c r="JJG6" s="304"/>
      <c r="JJH6" s="304"/>
      <c r="JJI6" s="304"/>
      <c r="JJJ6" s="304"/>
      <c r="JJK6" s="304"/>
      <c r="JJL6" s="304"/>
      <c r="JJM6" s="304"/>
      <c r="JJN6" s="304"/>
      <c r="JJO6" s="304"/>
      <c r="JJP6" s="304"/>
      <c r="JJQ6" s="304"/>
      <c r="JJR6" s="304"/>
      <c r="JJS6" s="304"/>
      <c r="JJT6" s="304"/>
      <c r="JJU6" s="304"/>
      <c r="JJV6" s="304"/>
      <c r="JJW6" s="304"/>
      <c r="JJX6" s="304"/>
      <c r="JJY6" s="304"/>
      <c r="JJZ6" s="304"/>
      <c r="JKA6" s="304"/>
      <c r="JKB6" s="304"/>
      <c r="JKC6" s="304"/>
      <c r="JKD6" s="304"/>
      <c r="JKE6" s="304"/>
      <c r="JKF6" s="304"/>
      <c r="JKG6" s="304"/>
      <c r="JKH6" s="304"/>
      <c r="JKI6" s="304"/>
      <c r="JKJ6" s="304"/>
      <c r="JKK6" s="304"/>
      <c r="JKL6" s="304"/>
      <c r="JKM6" s="304"/>
      <c r="JKN6" s="304"/>
      <c r="JKO6" s="304"/>
      <c r="JKP6" s="304"/>
      <c r="JKQ6" s="304"/>
      <c r="JKR6" s="304"/>
      <c r="JKS6" s="304"/>
      <c r="JKT6" s="304"/>
      <c r="JKU6" s="304"/>
      <c r="JKV6" s="304"/>
      <c r="JKW6" s="304"/>
      <c r="JKX6" s="304"/>
      <c r="JKY6" s="304"/>
      <c r="JKZ6" s="304"/>
      <c r="JLA6" s="304"/>
      <c r="JLB6" s="304"/>
      <c r="JLC6" s="304"/>
      <c r="JLD6" s="304"/>
      <c r="JLE6" s="304"/>
      <c r="JLF6" s="304"/>
      <c r="JLG6" s="304"/>
      <c r="JLH6" s="304"/>
      <c r="JLI6" s="304"/>
      <c r="JLJ6" s="304"/>
      <c r="JLK6" s="304"/>
      <c r="JLL6" s="304"/>
      <c r="JLM6" s="304"/>
      <c r="JLN6" s="304"/>
      <c r="JLO6" s="304"/>
      <c r="JLP6" s="304"/>
      <c r="JLQ6" s="304"/>
      <c r="JLR6" s="304"/>
      <c r="JLS6" s="304"/>
      <c r="JLT6" s="304"/>
      <c r="JLU6" s="304"/>
      <c r="JLV6" s="304"/>
      <c r="JLW6" s="304"/>
      <c r="JLX6" s="304"/>
      <c r="JLY6" s="304"/>
      <c r="JLZ6" s="304"/>
      <c r="JMA6" s="304"/>
      <c r="JMB6" s="304"/>
      <c r="JMC6" s="304"/>
      <c r="JMD6" s="304"/>
      <c r="JME6" s="304"/>
      <c r="JMF6" s="304"/>
      <c r="JMG6" s="304"/>
      <c r="JMH6" s="304"/>
      <c r="JMI6" s="304"/>
      <c r="JMJ6" s="304"/>
      <c r="JMK6" s="304"/>
      <c r="JML6" s="304"/>
      <c r="JMM6" s="304"/>
      <c r="JMN6" s="304"/>
      <c r="JMO6" s="304"/>
      <c r="JMP6" s="304"/>
      <c r="JMQ6" s="304"/>
      <c r="JMR6" s="304"/>
      <c r="JMS6" s="304"/>
      <c r="JMT6" s="304"/>
      <c r="JMU6" s="304"/>
      <c r="JMV6" s="304"/>
      <c r="JMW6" s="304"/>
      <c r="JMX6" s="304"/>
      <c r="JMY6" s="304"/>
      <c r="JMZ6" s="304"/>
      <c r="JNA6" s="304"/>
      <c r="JNB6" s="304"/>
      <c r="JNC6" s="304"/>
      <c r="JND6" s="304"/>
      <c r="JNE6" s="304"/>
      <c r="JNF6" s="304"/>
      <c r="JNG6" s="304"/>
      <c r="JNH6" s="304"/>
      <c r="JNI6" s="304"/>
      <c r="JNJ6" s="304"/>
      <c r="JNK6" s="304"/>
      <c r="JNL6" s="304"/>
      <c r="JNM6" s="304"/>
      <c r="JNN6" s="304"/>
      <c r="JNO6" s="304"/>
      <c r="JNP6" s="304"/>
      <c r="JNQ6" s="304"/>
      <c r="JNR6" s="304"/>
      <c r="JNS6" s="304"/>
      <c r="JNT6" s="304"/>
      <c r="JNU6" s="304"/>
      <c r="JNV6" s="304"/>
      <c r="JNW6" s="304"/>
      <c r="JNX6" s="304"/>
      <c r="JNY6" s="304"/>
      <c r="JNZ6" s="304"/>
      <c r="JOA6" s="304"/>
      <c r="JOB6" s="304"/>
      <c r="JOC6" s="304"/>
      <c r="JOD6" s="304"/>
      <c r="JOE6" s="304"/>
      <c r="JOF6" s="304"/>
      <c r="JOG6" s="304"/>
      <c r="JOH6" s="304"/>
      <c r="JOI6" s="304"/>
      <c r="JOJ6" s="304"/>
      <c r="JOK6" s="304"/>
      <c r="JOL6" s="304"/>
      <c r="JOM6" s="304"/>
      <c r="JON6" s="304"/>
      <c r="JOO6" s="304"/>
      <c r="JOP6" s="304"/>
      <c r="JOQ6" s="304"/>
      <c r="JOR6" s="304"/>
      <c r="JOS6" s="304"/>
      <c r="JOT6" s="304"/>
      <c r="JOU6" s="304"/>
      <c r="JOV6" s="304"/>
      <c r="JOW6" s="304"/>
      <c r="JOX6" s="304"/>
      <c r="JOY6" s="304"/>
      <c r="JOZ6" s="304"/>
      <c r="JPA6" s="304"/>
      <c r="JPB6" s="304"/>
      <c r="JPC6" s="304"/>
      <c r="JPD6" s="304"/>
      <c r="JPE6" s="304"/>
      <c r="JPF6" s="304"/>
      <c r="JPG6" s="304"/>
      <c r="JPH6" s="304"/>
      <c r="JPI6" s="304"/>
      <c r="JPJ6" s="304"/>
      <c r="JPK6" s="304"/>
      <c r="JPL6" s="304"/>
      <c r="JPM6" s="304"/>
      <c r="JPN6" s="304"/>
      <c r="JPO6" s="304"/>
      <c r="JPP6" s="304"/>
      <c r="JPQ6" s="304"/>
      <c r="JPR6" s="304"/>
      <c r="JPS6" s="304"/>
      <c r="JPT6" s="304"/>
      <c r="JPU6" s="304"/>
      <c r="JPV6" s="304"/>
      <c r="JPW6" s="304"/>
      <c r="JPX6" s="304"/>
      <c r="JPY6" s="304"/>
      <c r="JPZ6" s="304"/>
      <c r="JQA6" s="304"/>
      <c r="JQB6" s="304"/>
      <c r="JQC6" s="304"/>
      <c r="JQD6" s="304"/>
      <c r="JQE6" s="304"/>
      <c r="JQF6" s="304"/>
      <c r="JQG6" s="304"/>
      <c r="JQH6" s="304"/>
      <c r="JQI6" s="304"/>
      <c r="JQJ6" s="304"/>
      <c r="JQK6" s="304"/>
      <c r="JQL6" s="304"/>
      <c r="JQM6" s="304"/>
      <c r="JQN6" s="304"/>
      <c r="JQO6" s="304"/>
      <c r="JQP6" s="304"/>
      <c r="JQQ6" s="304"/>
      <c r="JQR6" s="304"/>
      <c r="JQS6" s="304"/>
      <c r="JQT6" s="304"/>
      <c r="JQU6" s="304"/>
      <c r="JQV6" s="304"/>
      <c r="JQW6" s="304"/>
      <c r="JQX6" s="304"/>
      <c r="JQY6" s="304"/>
      <c r="JQZ6" s="304"/>
      <c r="JRA6" s="304"/>
      <c r="JRB6" s="304"/>
      <c r="JRC6" s="304"/>
      <c r="JRD6" s="304"/>
      <c r="JRE6" s="304"/>
      <c r="JRF6" s="304"/>
      <c r="JRG6" s="304"/>
      <c r="JRH6" s="304"/>
      <c r="JRI6" s="304"/>
      <c r="JRJ6" s="304"/>
      <c r="JRK6" s="304"/>
      <c r="JRL6" s="304"/>
      <c r="JRM6" s="304"/>
      <c r="JRN6" s="304"/>
      <c r="JRO6" s="304"/>
      <c r="JRP6" s="304"/>
      <c r="JRQ6" s="304"/>
      <c r="JRR6" s="304"/>
      <c r="JRS6" s="304"/>
      <c r="JRT6" s="304"/>
      <c r="JRU6" s="304"/>
      <c r="JRV6" s="304"/>
      <c r="JRW6" s="304"/>
      <c r="JRX6" s="304"/>
      <c r="JRY6" s="304"/>
      <c r="JRZ6" s="304"/>
      <c r="JSA6" s="304"/>
      <c r="JSB6" s="304"/>
      <c r="JSC6" s="304"/>
      <c r="JSD6" s="304"/>
      <c r="JSE6" s="304"/>
      <c r="JSF6" s="304"/>
      <c r="JSG6" s="304"/>
      <c r="JSH6" s="304"/>
      <c r="JSI6" s="304"/>
      <c r="JSJ6" s="304"/>
      <c r="JSK6" s="304"/>
      <c r="JSL6" s="304"/>
      <c r="JSM6" s="304"/>
      <c r="JSN6" s="304"/>
      <c r="JSO6" s="304"/>
      <c r="JSP6" s="304"/>
      <c r="JSQ6" s="304"/>
      <c r="JSR6" s="304"/>
      <c r="JSS6" s="304"/>
      <c r="JST6" s="304"/>
      <c r="JSU6" s="304"/>
      <c r="JSV6" s="304"/>
      <c r="JSW6" s="304"/>
      <c r="JSX6" s="304"/>
      <c r="JSY6" s="304"/>
      <c r="JSZ6" s="304"/>
      <c r="JTA6" s="304"/>
      <c r="JTB6" s="304"/>
      <c r="JTC6" s="304"/>
      <c r="JTD6" s="304"/>
      <c r="JTE6" s="304"/>
      <c r="JTF6" s="304"/>
      <c r="JTG6" s="304"/>
      <c r="JTH6" s="304"/>
      <c r="JTI6" s="304"/>
      <c r="JTJ6" s="304"/>
      <c r="JTK6" s="304"/>
      <c r="JTL6" s="304"/>
      <c r="JTM6" s="304"/>
      <c r="JTN6" s="304"/>
      <c r="JTO6" s="304"/>
      <c r="JTP6" s="304"/>
      <c r="JTQ6" s="304"/>
      <c r="JTR6" s="304"/>
      <c r="JTS6" s="304"/>
      <c r="JTT6" s="304"/>
      <c r="JTU6" s="304"/>
      <c r="JTV6" s="304"/>
      <c r="JTW6" s="304"/>
      <c r="JTX6" s="304"/>
      <c r="JTY6" s="304"/>
      <c r="JTZ6" s="304"/>
      <c r="JUA6" s="304"/>
      <c r="JUB6" s="304"/>
      <c r="JUC6" s="304"/>
      <c r="JUD6" s="304"/>
      <c r="JUE6" s="304"/>
      <c r="JUF6" s="304"/>
      <c r="JUG6" s="304"/>
      <c r="JUH6" s="304"/>
      <c r="JUI6" s="304"/>
      <c r="JUJ6" s="304"/>
      <c r="JUK6" s="304"/>
      <c r="JUL6" s="304"/>
      <c r="JUM6" s="304"/>
      <c r="JUN6" s="304"/>
      <c r="JUO6" s="304"/>
      <c r="JUP6" s="304"/>
      <c r="JUQ6" s="304"/>
      <c r="JUR6" s="304"/>
      <c r="JUS6" s="304"/>
      <c r="JUT6" s="304"/>
      <c r="JUU6" s="304"/>
      <c r="JUV6" s="304"/>
      <c r="JUW6" s="304"/>
      <c r="JUX6" s="304"/>
      <c r="JUY6" s="304"/>
      <c r="JUZ6" s="304"/>
      <c r="JVA6" s="304"/>
      <c r="JVB6" s="304"/>
      <c r="JVC6" s="304"/>
      <c r="JVD6" s="304"/>
      <c r="JVE6" s="304"/>
      <c r="JVF6" s="304"/>
      <c r="JVG6" s="304"/>
      <c r="JVH6" s="304"/>
      <c r="JVI6" s="304"/>
      <c r="JVJ6" s="304"/>
      <c r="JVK6" s="304"/>
      <c r="JVL6" s="304"/>
      <c r="JVM6" s="304"/>
      <c r="JVN6" s="304"/>
      <c r="JVO6" s="304"/>
      <c r="JVP6" s="304"/>
      <c r="JVQ6" s="304"/>
      <c r="JVR6" s="304"/>
      <c r="JVS6" s="304"/>
      <c r="JVT6" s="304"/>
      <c r="JVU6" s="304"/>
      <c r="JVV6" s="304"/>
      <c r="JVW6" s="304"/>
      <c r="JVX6" s="304"/>
      <c r="JVY6" s="304"/>
      <c r="JVZ6" s="304"/>
      <c r="JWA6" s="304"/>
      <c r="JWB6" s="304"/>
      <c r="JWC6" s="304"/>
      <c r="JWD6" s="304"/>
      <c r="JWE6" s="304"/>
      <c r="JWF6" s="304"/>
      <c r="JWG6" s="304"/>
      <c r="JWH6" s="304"/>
      <c r="JWI6" s="304"/>
      <c r="JWJ6" s="304"/>
      <c r="JWK6" s="304"/>
      <c r="JWL6" s="304"/>
      <c r="JWM6" s="304"/>
      <c r="JWN6" s="304"/>
      <c r="JWO6" s="304"/>
      <c r="JWP6" s="304"/>
      <c r="JWQ6" s="304"/>
      <c r="JWR6" s="304"/>
      <c r="JWS6" s="304"/>
      <c r="JWT6" s="304"/>
      <c r="JWU6" s="304"/>
      <c r="JWV6" s="304"/>
      <c r="JWW6" s="304"/>
      <c r="JWX6" s="304"/>
      <c r="JWY6" s="304"/>
      <c r="JWZ6" s="304"/>
      <c r="JXA6" s="304"/>
      <c r="JXB6" s="304"/>
      <c r="JXC6" s="304"/>
      <c r="JXD6" s="304"/>
      <c r="JXE6" s="304"/>
      <c r="JXF6" s="304"/>
      <c r="JXG6" s="304"/>
      <c r="JXH6" s="304"/>
      <c r="JXI6" s="304"/>
      <c r="JXJ6" s="304"/>
      <c r="JXK6" s="304"/>
      <c r="JXL6" s="304"/>
      <c r="JXM6" s="304"/>
      <c r="JXN6" s="304"/>
      <c r="JXO6" s="304"/>
      <c r="JXP6" s="304"/>
      <c r="JXQ6" s="304"/>
      <c r="JXR6" s="304"/>
      <c r="JXS6" s="304"/>
      <c r="JXT6" s="304"/>
      <c r="JXU6" s="304"/>
      <c r="JXV6" s="304"/>
      <c r="JXW6" s="304"/>
      <c r="JXX6" s="304"/>
      <c r="JXY6" s="304"/>
      <c r="JXZ6" s="304"/>
      <c r="JYA6" s="304"/>
      <c r="JYB6" s="304"/>
      <c r="JYC6" s="304"/>
      <c r="JYD6" s="304"/>
      <c r="JYE6" s="304"/>
      <c r="JYF6" s="304"/>
      <c r="JYG6" s="304"/>
      <c r="JYH6" s="304"/>
      <c r="JYI6" s="304"/>
      <c r="JYJ6" s="304"/>
      <c r="JYK6" s="304"/>
      <c r="JYL6" s="304"/>
      <c r="JYM6" s="304"/>
      <c r="JYN6" s="304"/>
      <c r="JYO6" s="304"/>
      <c r="JYP6" s="304"/>
      <c r="JYQ6" s="304"/>
      <c r="JYR6" s="304"/>
      <c r="JYS6" s="304"/>
      <c r="JYT6" s="304"/>
      <c r="JYU6" s="304"/>
      <c r="JYV6" s="304"/>
      <c r="JYW6" s="304"/>
      <c r="JYX6" s="304"/>
      <c r="JYY6" s="304"/>
      <c r="JYZ6" s="304"/>
      <c r="JZA6" s="304"/>
      <c r="JZB6" s="304"/>
      <c r="JZC6" s="304"/>
      <c r="JZD6" s="304"/>
      <c r="JZE6" s="304"/>
      <c r="JZF6" s="304"/>
      <c r="JZG6" s="304"/>
      <c r="JZH6" s="304"/>
      <c r="JZI6" s="304"/>
      <c r="JZJ6" s="304"/>
      <c r="JZK6" s="304"/>
      <c r="JZL6" s="304"/>
      <c r="JZM6" s="304"/>
      <c r="JZN6" s="304"/>
      <c r="JZO6" s="304"/>
      <c r="JZP6" s="304"/>
      <c r="JZQ6" s="304"/>
      <c r="JZR6" s="304"/>
      <c r="JZS6" s="304"/>
      <c r="JZT6" s="304"/>
      <c r="JZU6" s="304"/>
      <c r="JZV6" s="304"/>
      <c r="JZW6" s="304"/>
      <c r="JZX6" s="304"/>
      <c r="JZY6" s="304"/>
      <c r="JZZ6" s="304"/>
      <c r="KAA6" s="304"/>
      <c r="KAB6" s="304"/>
      <c r="KAC6" s="304"/>
      <c r="KAD6" s="304"/>
      <c r="KAE6" s="304"/>
      <c r="KAF6" s="304"/>
      <c r="KAG6" s="304"/>
      <c r="KAH6" s="304"/>
      <c r="KAI6" s="304"/>
      <c r="KAJ6" s="304"/>
      <c r="KAK6" s="304"/>
      <c r="KAL6" s="304"/>
      <c r="KAM6" s="304"/>
      <c r="KAN6" s="304"/>
      <c r="KAO6" s="304"/>
      <c r="KAP6" s="304"/>
      <c r="KAQ6" s="304"/>
      <c r="KAR6" s="304"/>
      <c r="KAS6" s="304"/>
      <c r="KAT6" s="304"/>
      <c r="KAU6" s="304"/>
      <c r="KAV6" s="304"/>
      <c r="KAW6" s="304"/>
      <c r="KAX6" s="304"/>
      <c r="KAY6" s="304"/>
      <c r="KAZ6" s="304"/>
      <c r="KBA6" s="304"/>
      <c r="KBB6" s="304"/>
      <c r="KBC6" s="304"/>
      <c r="KBD6" s="304"/>
      <c r="KBE6" s="304"/>
      <c r="KBF6" s="304"/>
      <c r="KBG6" s="304"/>
      <c r="KBH6" s="304"/>
      <c r="KBI6" s="304"/>
      <c r="KBJ6" s="304"/>
      <c r="KBK6" s="304"/>
      <c r="KBL6" s="304"/>
      <c r="KBM6" s="304"/>
      <c r="KBN6" s="304"/>
      <c r="KBO6" s="304"/>
      <c r="KBP6" s="304"/>
      <c r="KBQ6" s="304"/>
      <c r="KBR6" s="304"/>
      <c r="KBS6" s="304"/>
      <c r="KBT6" s="304"/>
      <c r="KBU6" s="304"/>
      <c r="KBV6" s="304"/>
      <c r="KBW6" s="304"/>
      <c r="KBX6" s="304"/>
      <c r="KBY6" s="304"/>
      <c r="KBZ6" s="304"/>
      <c r="KCA6" s="304"/>
      <c r="KCB6" s="304"/>
      <c r="KCC6" s="304"/>
      <c r="KCD6" s="304"/>
      <c r="KCE6" s="304"/>
      <c r="KCF6" s="304"/>
      <c r="KCG6" s="304"/>
      <c r="KCH6" s="304"/>
      <c r="KCI6" s="304"/>
      <c r="KCJ6" s="304"/>
      <c r="KCK6" s="304"/>
      <c r="KCL6" s="304"/>
      <c r="KCM6" s="304"/>
      <c r="KCN6" s="304"/>
      <c r="KCO6" s="304"/>
      <c r="KCP6" s="304"/>
      <c r="KCQ6" s="304"/>
      <c r="KCR6" s="304"/>
      <c r="KCS6" s="304"/>
      <c r="KCT6" s="304"/>
      <c r="KCU6" s="304"/>
      <c r="KCV6" s="304"/>
      <c r="KCW6" s="304"/>
      <c r="KCX6" s="304"/>
      <c r="KCY6" s="304"/>
      <c r="KCZ6" s="304"/>
      <c r="KDA6" s="304"/>
      <c r="KDB6" s="304"/>
      <c r="KDC6" s="304"/>
      <c r="KDD6" s="304"/>
      <c r="KDE6" s="304"/>
      <c r="KDF6" s="304"/>
      <c r="KDG6" s="304"/>
      <c r="KDH6" s="304"/>
      <c r="KDI6" s="304"/>
      <c r="KDJ6" s="304"/>
      <c r="KDK6" s="304"/>
      <c r="KDL6" s="304"/>
      <c r="KDM6" s="304"/>
      <c r="KDN6" s="304"/>
      <c r="KDO6" s="304"/>
      <c r="KDP6" s="304"/>
      <c r="KDQ6" s="304"/>
      <c r="KDR6" s="304"/>
      <c r="KDS6" s="304"/>
      <c r="KDT6" s="304"/>
      <c r="KDU6" s="304"/>
      <c r="KDV6" s="304"/>
      <c r="KDW6" s="304"/>
      <c r="KDX6" s="304"/>
      <c r="KDY6" s="304"/>
      <c r="KDZ6" s="304"/>
      <c r="KEA6" s="304"/>
      <c r="KEB6" s="304"/>
      <c r="KEC6" s="304"/>
      <c r="KED6" s="304"/>
      <c r="KEE6" s="304"/>
      <c r="KEF6" s="304"/>
      <c r="KEG6" s="304"/>
      <c r="KEH6" s="304"/>
      <c r="KEI6" s="304"/>
      <c r="KEJ6" s="304"/>
      <c r="KEK6" s="304"/>
      <c r="KEL6" s="304"/>
      <c r="KEM6" s="304"/>
      <c r="KEN6" s="304"/>
      <c r="KEO6" s="304"/>
      <c r="KEP6" s="304"/>
      <c r="KEQ6" s="304"/>
      <c r="KER6" s="304"/>
      <c r="KES6" s="304"/>
      <c r="KET6" s="304"/>
      <c r="KEU6" s="304"/>
      <c r="KEV6" s="304"/>
      <c r="KEW6" s="304"/>
      <c r="KEX6" s="304"/>
      <c r="KEY6" s="304"/>
      <c r="KEZ6" s="304"/>
      <c r="KFA6" s="304"/>
      <c r="KFB6" s="304"/>
      <c r="KFC6" s="304"/>
      <c r="KFD6" s="304"/>
      <c r="KFE6" s="304"/>
      <c r="KFF6" s="304"/>
      <c r="KFG6" s="304"/>
      <c r="KFH6" s="304"/>
      <c r="KFI6" s="304"/>
      <c r="KFJ6" s="304"/>
      <c r="KFK6" s="304"/>
      <c r="KFL6" s="304"/>
      <c r="KFM6" s="304"/>
      <c r="KFN6" s="304"/>
      <c r="KFO6" s="304"/>
      <c r="KFP6" s="304"/>
      <c r="KFQ6" s="304"/>
      <c r="KFR6" s="304"/>
      <c r="KFS6" s="304"/>
      <c r="KFT6" s="304"/>
      <c r="KFU6" s="304"/>
      <c r="KFV6" s="304"/>
      <c r="KFW6" s="304"/>
      <c r="KFX6" s="304"/>
      <c r="KFY6" s="304"/>
      <c r="KFZ6" s="304"/>
      <c r="KGA6" s="304"/>
      <c r="KGB6" s="304"/>
      <c r="KGC6" s="304"/>
      <c r="KGD6" s="304"/>
      <c r="KGE6" s="304"/>
      <c r="KGF6" s="304"/>
      <c r="KGG6" s="304"/>
      <c r="KGH6" s="304"/>
      <c r="KGI6" s="304"/>
      <c r="KGJ6" s="304"/>
      <c r="KGK6" s="304"/>
      <c r="KGL6" s="304"/>
      <c r="KGM6" s="304"/>
      <c r="KGN6" s="304"/>
      <c r="KGO6" s="304"/>
      <c r="KGP6" s="304"/>
      <c r="KGQ6" s="304"/>
      <c r="KGR6" s="304"/>
      <c r="KGS6" s="304"/>
      <c r="KGT6" s="304"/>
      <c r="KGU6" s="304"/>
      <c r="KGV6" s="304"/>
      <c r="KGW6" s="304"/>
      <c r="KGX6" s="304"/>
      <c r="KGY6" s="304"/>
      <c r="KGZ6" s="304"/>
      <c r="KHA6" s="304"/>
      <c r="KHB6" s="304"/>
      <c r="KHC6" s="304"/>
      <c r="KHD6" s="304"/>
      <c r="KHE6" s="304"/>
      <c r="KHF6" s="304"/>
      <c r="KHG6" s="304"/>
      <c r="KHH6" s="304"/>
      <c r="KHI6" s="304"/>
      <c r="KHJ6" s="304"/>
      <c r="KHK6" s="304"/>
      <c r="KHL6" s="304"/>
      <c r="KHM6" s="304"/>
      <c r="KHN6" s="304"/>
      <c r="KHO6" s="304"/>
      <c r="KHP6" s="304"/>
      <c r="KHQ6" s="304"/>
      <c r="KHR6" s="304"/>
      <c r="KHS6" s="304"/>
      <c r="KHT6" s="304"/>
      <c r="KHU6" s="304"/>
      <c r="KHV6" s="304"/>
      <c r="KHW6" s="304"/>
      <c r="KHX6" s="304"/>
      <c r="KHY6" s="304"/>
      <c r="KHZ6" s="304"/>
      <c r="KIA6" s="304"/>
      <c r="KIB6" s="304"/>
      <c r="KIC6" s="304"/>
      <c r="KID6" s="304"/>
      <c r="KIE6" s="304"/>
      <c r="KIF6" s="304"/>
      <c r="KIG6" s="304"/>
      <c r="KIH6" s="304"/>
      <c r="KII6" s="304"/>
      <c r="KIJ6" s="304"/>
      <c r="KIK6" s="304"/>
      <c r="KIL6" s="304"/>
      <c r="KIM6" s="304"/>
      <c r="KIN6" s="304"/>
      <c r="KIO6" s="304"/>
      <c r="KIP6" s="304"/>
      <c r="KIQ6" s="304"/>
      <c r="KIR6" s="304"/>
      <c r="KIS6" s="304"/>
      <c r="KIT6" s="304"/>
      <c r="KIU6" s="304"/>
      <c r="KIV6" s="304"/>
      <c r="KIW6" s="304"/>
      <c r="KIX6" s="304"/>
      <c r="KIY6" s="304"/>
      <c r="KIZ6" s="304"/>
      <c r="KJA6" s="304"/>
      <c r="KJB6" s="304"/>
      <c r="KJC6" s="304"/>
      <c r="KJD6" s="304"/>
      <c r="KJE6" s="304"/>
      <c r="KJF6" s="304"/>
      <c r="KJG6" s="304"/>
      <c r="KJH6" s="304"/>
      <c r="KJI6" s="304"/>
      <c r="KJJ6" s="304"/>
      <c r="KJK6" s="304"/>
      <c r="KJL6" s="304"/>
      <c r="KJM6" s="304"/>
      <c r="KJN6" s="304"/>
      <c r="KJO6" s="304"/>
      <c r="KJP6" s="304"/>
      <c r="KJQ6" s="304"/>
      <c r="KJR6" s="304"/>
      <c r="KJS6" s="304"/>
      <c r="KJT6" s="304"/>
      <c r="KJU6" s="304"/>
      <c r="KJV6" s="304"/>
      <c r="KJW6" s="304"/>
      <c r="KJX6" s="304"/>
      <c r="KJY6" s="304"/>
      <c r="KJZ6" s="304"/>
      <c r="KKA6" s="304"/>
      <c r="KKB6" s="304"/>
      <c r="KKC6" s="304"/>
      <c r="KKD6" s="304"/>
      <c r="KKE6" s="304"/>
      <c r="KKF6" s="304"/>
      <c r="KKG6" s="304"/>
      <c r="KKH6" s="304"/>
      <c r="KKI6" s="304"/>
      <c r="KKJ6" s="304"/>
      <c r="KKK6" s="304"/>
      <c r="KKL6" s="304"/>
      <c r="KKM6" s="304"/>
      <c r="KKN6" s="304"/>
      <c r="KKO6" s="304"/>
      <c r="KKP6" s="304"/>
      <c r="KKQ6" s="304"/>
      <c r="KKR6" s="304"/>
      <c r="KKS6" s="304"/>
      <c r="KKT6" s="304"/>
      <c r="KKU6" s="304"/>
      <c r="KKV6" s="304"/>
      <c r="KKW6" s="304"/>
      <c r="KKX6" s="304"/>
      <c r="KKY6" s="304"/>
      <c r="KKZ6" s="304"/>
      <c r="KLA6" s="304"/>
      <c r="KLB6" s="304"/>
      <c r="KLC6" s="304"/>
      <c r="KLD6" s="304"/>
      <c r="KLE6" s="304"/>
      <c r="KLF6" s="304"/>
      <c r="KLG6" s="304"/>
      <c r="KLH6" s="304"/>
      <c r="KLI6" s="304"/>
      <c r="KLJ6" s="304"/>
      <c r="KLK6" s="304"/>
      <c r="KLL6" s="304"/>
      <c r="KLM6" s="304"/>
      <c r="KLN6" s="304"/>
      <c r="KLO6" s="304"/>
      <c r="KLP6" s="304"/>
      <c r="KLQ6" s="304"/>
      <c r="KLR6" s="304"/>
      <c r="KLS6" s="304"/>
      <c r="KLT6" s="304"/>
      <c r="KLU6" s="304"/>
      <c r="KLV6" s="304"/>
      <c r="KLW6" s="304"/>
      <c r="KLX6" s="304"/>
      <c r="KLY6" s="304"/>
      <c r="KLZ6" s="304"/>
      <c r="KMA6" s="304"/>
      <c r="KMB6" s="304"/>
      <c r="KMC6" s="304"/>
      <c r="KMD6" s="304"/>
      <c r="KME6" s="304"/>
      <c r="KMF6" s="304"/>
      <c r="KMG6" s="304"/>
      <c r="KMH6" s="304"/>
      <c r="KMI6" s="304"/>
      <c r="KMJ6" s="304"/>
      <c r="KMK6" s="304"/>
      <c r="KML6" s="304"/>
      <c r="KMM6" s="304"/>
      <c r="KMN6" s="304"/>
      <c r="KMO6" s="304"/>
      <c r="KMP6" s="304"/>
      <c r="KMQ6" s="304"/>
      <c r="KMR6" s="304"/>
      <c r="KMS6" s="304"/>
      <c r="KMT6" s="304"/>
      <c r="KMU6" s="304"/>
      <c r="KMV6" s="304"/>
      <c r="KMW6" s="304"/>
      <c r="KMX6" s="304"/>
      <c r="KMY6" s="304"/>
      <c r="KMZ6" s="304"/>
      <c r="KNA6" s="304"/>
      <c r="KNB6" s="304"/>
      <c r="KNC6" s="304"/>
      <c r="KND6" s="304"/>
      <c r="KNE6" s="304"/>
      <c r="KNF6" s="304"/>
      <c r="KNG6" s="304"/>
      <c r="KNH6" s="304"/>
      <c r="KNI6" s="304"/>
      <c r="KNJ6" s="304"/>
      <c r="KNK6" s="304"/>
      <c r="KNL6" s="304"/>
      <c r="KNM6" s="304"/>
      <c r="KNN6" s="304"/>
      <c r="KNO6" s="304"/>
      <c r="KNP6" s="304"/>
      <c r="KNQ6" s="304"/>
      <c r="KNR6" s="304"/>
      <c r="KNS6" s="304"/>
      <c r="KNT6" s="304"/>
      <c r="KNU6" s="304"/>
      <c r="KNV6" s="304"/>
      <c r="KNW6" s="304"/>
      <c r="KNX6" s="304"/>
      <c r="KNY6" s="304"/>
      <c r="KNZ6" s="304"/>
      <c r="KOA6" s="304"/>
      <c r="KOB6" s="304"/>
      <c r="KOC6" s="304"/>
      <c r="KOD6" s="304"/>
      <c r="KOE6" s="304"/>
      <c r="KOF6" s="304"/>
      <c r="KOG6" s="304"/>
      <c r="KOH6" s="304"/>
      <c r="KOI6" s="304"/>
      <c r="KOJ6" s="304"/>
      <c r="KOK6" s="304"/>
      <c r="KOL6" s="304"/>
      <c r="KOM6" s="304"/>
      <c r="KON6" s="304"/>
      <c r="KOO6" s="304"/>
      <c r="KOP6" s="304"/>
      <c r="KOQ6" s="304"/>
      <c r="KOR6" s="304"/>
      <c r="KOS6" s="304"/>
      <c r="KOT6" s="304"/>
      <c r="KOU6" s="304"/>
      <c r="KOV6" s="304"/>
      <c r="KOW6" s="304"/>
      <c r="KOX6" s="304"/>
      <c r="KOY6" s="304"/>
      <c r="KOZ6" s="304"/>
      <c r="KPA6" s="304"/>
      <c r="KPB6" s="304"/>
      <c r="KPC6" s="304"/>
      <c r="KPD6" s="304"/>
      <c r="KPE6" s="304"/>
      <c r="KPF6" s="304"/>
      <c r="KPG6" s="304"/>
      <c r="KPH6" s="304"/>
      <c r="KPI6" s="304"/>
      <c r="KPJ6" s="304"/>
      <c r="KPK6" s="304"/>
      <c r="KPL6" s="304"/>
      <c r="KPM6" s="304"/>
      <c r="KPN6" s="304"/>
      <c r="KPO6" s="304"/>
      <c r="KPP6" s="304"/>
      <c r="KPQ6" s="304"/>
      <c r="KPR6" s="304"/>
      <c r="KPS6" s="304"/>
      <c r="KPT6" s="304"/>
      <c r="KPU6" s="304"/>
      <c r="KPV6" s="304"/>
      <c r="KPW6" s="304"/>
      <c r="KPX6" s="304"/>
      <c r="KPY6" s="304"/>
      <c r="KPZ6" s="304"/>
      <c r="KQA6" s="304"/>
      <c r="KQB6" s="304"/>
      <c r="KQC6" s="304"/>
      <c r="KQD6" s="304"/>
      <c r="KQE6" s="304"/>
      <c r="KQF6" s="304"/>
      <c r="KQG6" s="304"/>
      <c r="KQH6" s="304"/>
      <c r="KQI6" s="304"/>
      <c r="KQJ6" s="304"/>
      <c r="KQK6" s="304"/>
      <c r="KQL6" s="304"/>
      <c r="KQM6" s="304"/>
      <c r="KQN6" s="304"/>
      <c r="KQO6" s="304"/>
      <c r="KQP6" s="304"/>
      <c r="KQQ6" s="304"/>
      <c r="KQR6" s="304"/>
      <c r="KQS6" s="304"/>
      <c r="KQT6" s="304"/>
      <c r="KQU6" s="304"/>
      <c r="KQV6" s="304"/>
      <c r="KQW6" s="304"/>
      <c r="KQX6" s="304"/>
      <c r="KQY6" s="304"/>
      <c r="KQZ6" s="304"/>
      <c r="KRA6" s="304"/>
      <c r="KRB6" s="304"/>
      <c r="KRC6" s="304"/>
      <c r="KRD6" s="304"/>
      <c r="KRE6" s="304"/>
      <c r="KRF6" s="304"/>
      <c r="KRG6" s="304"/>
      <c r="KRH6" s="304"/>
      <c r="KRI6" s="304"/>
      <c r="KRJ6" s="304"/>
      <c r="KRK6" s="304"/>
      <c r="KRL6" s="304"/>
      <c r="KRM6" s="304"/>
      <c r="KRN6" s="304"/>
      <c r="KRO6" s="304"/>
      <c r="KRP6" s="304"/>
      <c r="KRQ6" s="304"/>
      <c r="KRR6" s="304"/>
      <c r="KRS6" s="304"/>
      <c r="KRT6" s="304"/>
      <c r="KRU6" s="304"/>
      <c r="KRV6" s="304"/>
      <c r="KRW6" s="304"/>
      <c r="KRX6" s="304"/>
      <c r="KRY6" s="304"/>
      <c r="KRZ6" s="304"/>
      <c r="KSA6" s="304"/>
      <c r="KSB6" s="304"/>
      <c r="KSC6" s="304"/>
      <c r="KSD6" s="304"/>
      <c r="KSE6" s="304"/>
      <c r="KSF6" s="304"/>
      <c r="KSG6" s="304"/>
      <c r="KSH6" s="304"/>
      <c r="KSI6" s="304"/>
      <c r="KSJ6" s="304"/>
      <c r="KSK6" s="304"/>
      <c r="KSL6" s="304"/>
      <c r="KSM6" s="304"/>
      <c r="KSN6" s="304"/>
      <c r="KSO6" s="304"/>
      <c r="KSP6" s="304"/>
      <c r="KSQ6" s="304"/>
      <c r="KSR6" s="304"/>
      <c r="KSS6" s="304"/>
      <c r="KST6" s="304"/>
      <c r="KSU6" s="304"/>
      <c r="KSV6" s="304"/>
      <c r="KSW6" s="304"/>
      <c r="KSX6" s="304"/>
      <c r="KSY6" s="304"/>
      <c r="KSZ6" s="304"/>
      <c r="KTA6" s="304"/>
      <c r="KTB6" s="304"/>
      <c r="KTC6" s="304"/>
      <c r="KTD6" s="304"/>
      <c r="KTE6" s="304"/>
      <c r="KTF6" s="304"/>
      <c r="KTG6" s="304"/>
      <c r="KTH6" s="304"/>
      <c r="KTI6" s="304"/>
      <c r="KTJ6" s="304"/>
      <c r="KTK6" s="304"/>
      <c r="KTL6" s="304"/>
      <c r="KTM6" s="304"/>
      <c r="KTN6" s="304"/>
      <c r="KTO6" s="304"/>
      <c r="KTP6" s="304"/>
      <c r="KTQ6" s="304"/>
      <c r="KTR6" s="304"/>
      <c r="KTS6" s="304"/>
      <c r="KTT6" s="304"/>
      <c r="KTU6" s="304"/>
      <c r="KTV6" s="304"/>
      <c r="KTW6" s="304"/>
      <c r="KTX6" s="304"/>
      <c r="KTY6" s="304"/>
      <c r="KTZ6" s="304"/>
      <c r="KUA6" s="304"/>
      <c r="KUB6" s="304"/>
      <c r="KUC6" s="304"/>
      <c r="KUD6" s="304"/>
      <c r="KUE6" s="304"/>
      <c r="KUF6" s="304"/>
      <c r="KUG6" s="304"/>
      <c r="KUH6" s="304"/>
      <c r="KUI6" s="304"/>
      <c r="KUJ6" s="304"/>
      <c r="KUK6" s="304"/>
      <c r="KUL6" s="304"/>
      <c r="KUM6" s="304"/>
      <c r="KUN6" s="304"/>
      <c r="KUO6" s="304"/>
      <c r="KUP6" s="304"/>
      <c r="KUQ6" s="304"/>
      <c r="KUR6" s="304"/>
      <c r="KUS6" s="304"/>
      <c r="KUT6" s="304"/>
      <c r="KUU6" s="304"/>
      <c r="KUV6" s="304"/>
      <c r="KUW6" s="304"/>
      <c r="KUX6" s="304"/>
      <c r="KUY6" s="304"/>
      <c r="KUZ6" s="304"/>
      <c r="KVA6" s="304"/>
      <c r="KVB6" s="304"/>
      <c r="KVC6" s="304"/>
      <c r="KVD6" s="304"/>
      <c r="KVE6" s="304"/>
      <c r="KVF6" s="304"/>
      <c r="KVG6" s="304"/>
      <c r="KVH6" s="304"/>
      <c r="KVI6" s="304"/>
      <c r="KVJ6" s="304"/>
      <c r="KVK6" s="304"/>
      <c r="KVL6" s="304"/>
      <c r="KVM6" s="304"/>
      <c r="KVN6" s="304"/>
      <c r="KVO6" s="304"/>
      <c r="KVP6" s="304"/>
      <c r="KVQ6" s="304"/>
      <c r="KVR6" s="304"/>
      <c r="KVS6" s="304"/>
      <c r="KVT6" s="304"/>
      <c r="KVU6" s="304"/>
      <c r="KVV6" s="304"/>
      <c r="KVW6" s="304"/>
      <c r="KVX6" s="304"/>
      <c r="KVY6" s="304"/>
      <c r="KVZ6" s="304"/>
      <c r="KWA6" s="304"/>
      <c r="KWB6" s="304"/>
      <c r="KWC6" s="304"/>
      <c r="KWD6" s="304"/>
      <c r="KWE6" s="304"/>
      <c r="KWF6" s="304"/>
      <c r="KWG6" s="304"/>
      <c r="KWH6" s="304"/>
      <c r="KWI6" s="304"/>
      <c r="KWJ6" s="304"/>
      <c r="KWK6" s="304"/>
      <c r="KWL6" s="304"/>
      <c r="KWM6" s="304"/>
      <c r="KWN6" s="304"/>
      <c r="KWO6" s="304"/>
      <c r="KWP6" s="304"/>
      <c r="KWQ6" s="304"/>
      <c r="KWR6" s="304"/>
      <c r="KWS6" s="304"/>
      <c r="KWT6" s="304"/>
      <c r="KWU6" s="304"/>
      <c r="KWV6" s="304"/>
      <c r="KWW6" s="304"/>
      <c r="KWX6" s="304"/>
      <c r="KWY6" s="304"/>
      <c r="KWZ6" s="304"/>
      <c r="KXA6" s="304"/>
      <c r="KXB6" s="304"/>
      <c r="KXC6" s="304"/>
      <c r="KXD6" s="304"/>
      <c r="KXE6" s="304"/>
      <c r="KXF6" s="304"/>
      <c r="KXG6" s="304"/>
      <c r="KXH6" s="304"/>
      <c r="KXI6" s="304"/>
      <c r="KXJ6" s="304"/>
      <c r="KXK6" s="304"/>
      <c r="KXL6" s="304"/>
      <c r="KXM6" s="304"/>
      <c r="KXN6" s="304"/>
      <c r="KXO6" s="304"/>
      <c r="KXP6" s="304"/>
      <c r="KXQ6" s="304"/>
      <c r="KXR6" s="304"/>
      <c r="KXS6" s="304"/>
      <c r="KXT6" s="304"/>
      <c r="KXU6" s="304"/>
      <c r="KXV6" s="304"/>
      <c r="KXW6" s="304"/>
      <c r="KXX6" s="304"/>
      <c r="KXY6" s="304"/>
      <c r="KXZ6" s="304"/>
      <c r="KYA6" s="304"/>
      <c r="KYB6" s="304"/>
      <c r="KYC6" s="304"/>
      <c r="KYD6" s="304"/>
      <c r="KYE6" s="304"/>
      <c r="KYF6" s="304"/>
      <c r="KYG6" s="304"/>
      <c r="KYH6" s="304"/>
      <c r="KYI6" s="304"/>
      <c r="KYJ6" s="304"/>
      <c r="KYK6" s="304"/>
      <c r="KYL6" s="304"/>
      <c r="KYM6" s="304"/>
      <c r="KYN6" s="304"/>
      <c r="KYO6" s="304"/>
      <c r="KYP6" s="304"/>
      <c r="KYQ6" s="304"/>
      <c r="KYR6" s="304"/>
      <c r="KYS6" s="304"/>
      <c r="KYT6" s="304"/>
      <c r="KYU6" s="304"/>
      <c r="KYV6" s="304"/>
      <c r="KYW6" s="304"/>
      <c r="KYX6" s="304"/>
      <c r="KYY6" s="304"/>
      <c r="KYZ6" s="304"/>
      <c r="KZA6" s="304"/>
      <c r="KZB6" s="304"/>
      <c r="KZC6" s="304"/>
      <c r="KZD6" s="304"/>
      <c r="KZE6" s="304"/>
      <c r="KZF6" s="304"/>
      <c r="KZG6" s="304"/>
      <c r="KZH6" s="304"/>
      <c r="KZI6" s="304"/>
      <c r="KZJ6" s="304"/>
      <c r="KZK6" s="304"/>
      <c r="KZL6" s="304"/>
      <c r="KZM6" s="304"/>
      <c r="KZN6" s="304"/>
      <c r="KZO6" s="304"/>
      <c r="KZP6" s="304"/>
      <c r="KZQ6" s="304"/>
      <c r="KZR6" s="304"/>
      <c r="KZS6" s="304"/>
      <c r="KZT6" s="304"/>
      <c r="KZU6" s="304"/>
      <c r="KZV6" s="304"/>
      <c r="KZW6" s="304"/>
      <c r="KZX6" s="304"/>
      <c r="KZY6" s="304"/>
      <c r="KZZ6" s="304"/>
      <c r="LAA6" s="304"/>
      <c r="LAB6" s="304"/>
      <c r="LAC6" s="304"/>
      <c r="LAD6" s="304"/>
      <c r="LAE6" s="304"/>
      <c r="LAF6" s="304"/>
      <c r="LAG6" s="304"/>
      <c r="LAH6" s="304"/>
      <c r="LAI6" s="304"/>
      <c r="LAJ6" s="304"/>
      <c r="LAK6" s="304"/>
      <c r="LAL6" s="304"/>
      <c r="LAM6" s="304"/>
      <c r="LAN6" s="304"/>
      <c r="LAO6" s="304"/>
      <c r="LAP6" s="304"/>
      <c r="LAQ6" s="304"/>
      <c r="LAR6" s="304"/>
      <c r="LAS6" s="304"/>
      <c r="LAT6" s="304"/>
      <c r="LAU6" s="304"/>
      <c r="LAV6" s="304"/>
      <c r="LAW6" s="304"/>
      <c r="LAX6" s="304"/>
      <c r="LAY6" s="304"/>
      <c r="LAZ6" s="304"/>
      <c r="LBA6" s="304"/>
      <c r="LBB6" s="304"/>
      <c r="LBC6" s="304"/>
      <c r="LBD6" s="304"/>
      <c r="LBE6" s="304"/>
      <c r="LBF6" s="304"/>
      <c r="LBG6" s="304"/>
      <c r="LBH6" s="304"/>
      <c r="LBI6" s="304"/>
      <c r="LBJ6" s="304"/>
      <c r="LBK6" s="304"/>
      <c r="LBL6" s="304"/>
      <c r="LBM6" s="304"/>
      <c r="LBN6" s="304"/>
      <c r="LBO6" s="304"/>
      <c r="LBP6" s="304"/>
      <c r="LBQ6" s="304"/>
      <c r="LBR6" s="304"/>
      <c r="LBS6" s="304"/>
      <c r="LBT6" s="304"/>
      <c r="LBU6" s="304"/>
      <c r="LBV6" s="304"/>
      <c r="LBW6" s="304"/>
      <c r="LBX6" s="304"/>
      <c r="LBY6" s="304"/>
      <c r="LBZ6" s="304"/>
      <c r="LCA6" s="304"/>
      <c r="LCB6" s="304"/>
      <c r="LCC6" s="304"/>
      <c r="LCD6" s="304"/>
      <c r="LCE6" s="304"/>
      <c r="LCF6" s="304"/>
      <c r="LCG6" s="304"/>
      <c r="LCH6" s="304"/>
      <c r="LCI6" s="304"/>
      <c r="LCJ6" s="304"/>
      <c r="LCK6" s="304"/>
      <c r="LCL6" s="304"/>
      <c r="LCM6" s="304"/>
      <c r="LCN6" s="304"/>
      <c r="LCO6" s="304"/>
      <c r="LCP6" s="304"/>
      <c r="LCQ6" s="304"/>
      <c r="LCR6" s="304"/>
      <c r="LCS6" s="304"/>
      <c r="LCT6" s="304"/>
      <c r="LCU6" s="304"/>
      <c r="LCV6" s="304"/>
      <c r="LCW6" s="304"/>
      <c r="LCX6" s="304"/>
      <c r="LCY6" s="304"/>
      <c r="LCZ6" s="304"/>
      <c r="LDA6" s="304"/>
      <c r="LDB6" s="304"/>
      <c r="LDC6" s="304"/>
      <c r="LDD6" s="304"/>
      <c r="LDE6" s="304"/>
      <c r="LDF6" s="304"/>
      <c r="LDG6" s="304"/>
      <c r="LDH6" s="304"/>
      <c r="LDI6" s="304"/>
      <c r="LDJ6" s="304"/>
      <c r="LDK6" s="304"/>
      <c r="LDL6" s="304"/>
      <c r="LDM6" s="304"/>
      <c r="LDN6" s="304"/>
      <c r="LDO6" s="304"/>
      <c r="LDP6" s="304"/>
      <c r="LDQ6" s="304"/>
      <c r="LDR6" s="304"/>
      <c r="LDS6" s="304"/>
      <c r="LDT6" s="304"/>
      <c r="LDU6" s="304"/>
      <c r="LDV6" s="304"/>
      <c r="LDW6" s="304"/>
      <c r="LDX6" s="304"/>
      <c r="LDY6" s="304"/>
      <c r="LDZ6" s="304"/>
      <c r="LEA6" s="304"/>
      <c r="LEB6" s="304"/>
      <c r="LEC6" s="304"/>
      <c r="LED6" s="304"/>
      <c r="LEE6" s="304"/>
      <c r="LEF6" s="304"/>
      <c r="LEG6" s="304"/>
      <c r="LEH6" s="304"/>
      <c r="LEI6" s="304"/>
      <c r="LEJ6" s="304"/>
      <c r="LEK6" s="304"/>
      <c r="LEL6" s="304"/>
      <c r="LEM6" s="304"/>
      <c r="LEN6" s="304"/>
      <c r="LEO6" s="304"/>
      <c r="LEP6" s="304"/>
      <c r="LEQ6" s="304"/>
      <c r="LER6" s="304"/>
      <c r="LES6" s="304"/>
      <c r="LET6" s="304"/>
      <c r="LEU6" s="304"/>
      <c r="LEV6" s="304"/>
      <c r="LEW6" s="304"/>
      <c r="LEX6" s="304"/>
      <c r="LEY6" s="304"/>
      <c r="LEZ6" s="304"/>
      <c r="LFA6" s="304"/>
      <c r="LFB6" s="304"/>
      <c r="LFC6" s="304"/>
      <c r="LFD6" s="304"/>
      <c r="LFE6" s="304"/>
      <c r="LFF6" s="304"/>
      <c r="LFG6" s="304"/>
      <c r="LFH6" s="304"/>
      <c r="LFI6" s="304"/>
      <c r="LFJ6" s="304"/>
      <c r="LFK6" s="304"/>
      <c r="LFL6" s="304"/>
      <c r="LFM6" s="304"/>
      <c r="LFN6" s="304"/>
      <c r="LFO6" s="304"/>
      <c r="LFP6" s="304"/>
      <c r="LFQ6" s="304"/>
      <c r="LFR6" s="304"/>
      <c r="LFS6" s="304"/>
      <c r="LFT6" s="304"/>
      <c r="LFU6" s="304"/>
      <c r="LFV6" s="304"/>
      <c r="LFW6" s="304"/>
      <c r="LFX6" s="304"/>
      <c r="LFY6" s="304"/>
      <c r="LFZ6" s="304"/>
      <c r="LGA6" s="304"/>
      <c r="LGB6" s="304"/>
      <c r="LGC6" s="304"/>
      <c r="LGD6" s="304"/>
      <c r="LGE6" s="304"/>
      <c r="LGF6" s="304"/>
      <c r="LGG6" s="304"/>
      <c r="LGH6" s="304"/>
      <c r="LGI6" s="304"/>
      <c r="LGJ6" s="304"/>
      <c r="LGK6" s="304"/>
      <c r="LGL6" s="304"/>
      <c r="LGM6" s="304"/>
      <c r="LGN6" s="304"/>
      <c r="LGO6" s="304"/>
      <c r="LGP6" s="304"/>
      <c r="LGQ6" s="304"/>
      <c r="LGR6" s="304"/>
      <c r="LGS6" s="304"/>
      <c r="LGT6" s="304"/>
      <c r="LGU6" s="304"/>
      <c r="LGV6" s="304"/>
      <c r="LGW6" s="304"/>
      <c r="LGX6" s="304"/>
      <c r="LGY6" s="304"/>
      <c r="LGZ6" s="304"/>
      <c r="LHA6" s="304"/>
      <c r="LHB6" s="304"/>
      <c r="LHC6" s="304"/>
      <c r="LHD6" s="304"/>
      <c r="LHE6" s="304"/>
      <c r="LHF6" s="304"/>
      <c r="LHG6" s="304"/>
      <c r="LHH6" s="304"/>
      <c r="LHI6" s="304"/>
      <c r="LHJ6" s="304"/>
      <c r="LHK6" s="304"/>
      <c r="LHL6" s="304"/>
      <c r="LHM6" s="304"/>
      <c r="LHN6" s="304"/>
      <c r="LHO6" s="304"/>
      <c r="LHP6" s="304"/>
      <c r="LHQ6" s="304"/>
      <c r="LHR6" s="304"/>
      <c r="LHS6" s="304"/>
      <c r="LHT6" s="304"/>
      <c r="LHU6" s="304"/>
      <c r="LHV6" s="304"/>
      <c r="LHW6" s="304"/>
      <c r="LHX6" s="304"/>
      <c r="LHY6" s="304"/>
      <c r="LHZ6" s="304"/>
      <c r="LIA6" s="304"/>
      <c r="LIB6" s="304"/>
      <c r="LIC6" s="304"/>
      <c r="LID6" s="304"/>
      <c r="LIE6" s="304"/>
      <c r="LIF6" s="304"/>
      <c r="LIG6" s="304"/>
      <c r="LIH6" s="304"/>
      <c r="LII6" s="304"/>
      <c r="LIJ6" s="304"/>
      <c r="LIK6" s="304"/>
      <c r="LIL6" s="304"/>
      <c r="LIM6" s="304"/>
      <c r="LIN6" s="304"/>
      <c r="LIO6" s="304"/>
      <c r="LIP6" s="304"/>
      <c r="LIQ6" s="304"/>
      <c r="LIR6" s="304"/>
      <c r="LIS6" s="304"/>
      <c r="LIT6" s="304"/>
      <c r="LIU6" s="304"/>
      <c r="LIV6" s="304"/>
      <c r="LIW6" s="304"/>
      <c r="LIX6" s="304"/>
      <c r="LIY6" s="304"/>
      <c r="LIZ6" s="304"/>
      <c r="LJA6" s="304"/>
      <c r="LJB6" s="304"/>
      <c r="LJC6" s="304"/>
      <c r="LJD6" s="304"/>
      <c r="LJE6" s="304"/>
      <c r="LJF6" s="304"/>
      <c r="LJG6" s="304"/>
      <c r="LJH6" s="304"/>
      <c r="LJI6" s="304"/>
      <c r="LJJ6" s="304"/>
      <c r="LJK6" s="304"/>
      <c r="LJL6" s="304"/>
      <c r="LJM6" s="304"/>
      <c r="LJN6" s="304"/>
      <c r="LJO6" s="304"/>
      <c r="LJP6" s="304"/>
      <c r="LJQ6" s="304"/>
      <c r="LJR6" s="304"/>
      <c r="LJS6" s="304"/>
      <c r="LJT6" s="304"/>
      <c r="LJU6" s="304"/>
      <c r="LJV6" s="304"/>
      <c r="LJW6" s="304"/>
      <c r="LJX6" s="304"/>
      <c r="LJY6" s="304"/>
      <c r="LJZ6" s="304"/>
      <c r="LKA6" s="304"/>
      <c r="LKB6" s="304"/>
      <c r="LKC6" s="304"/>
      <c r="LKD6" s="304"/>
      <c r="LKE6" s="304"/>
      <c r="LKF6" s="304"/>
      <c r="LKG6" s="304"/>
      <c r="LKH6" s="304"/>
      <c r="LKI6" s="304"/>
      <c r="LKJ6" s="304"/>
      <c r="LKK6" s="304"/>
      <c r="LKL6" s="304"/>
      <c r="LKM6" s="304"/>
      <c r="LKN6" s="304"/>
      <c r="LKO6" s="304"/>
      <c r="LKP6" s="304"/>
      <c r="LKQ6" s="304"/>
      <c r="LKR6" s="304"/>
      <c r="LKS6" s="304"/>
      <c r="LKT6" s="304"/>
      <c r="LKU6" s="304"/>
      <c r="LKV6" s="304"/>
      <c r="LKW6" s="304"/>
      <c r="LKX6" s="304"/>
      <c r="LKY6" s="304"/>
      <c r="LKZ6" s="304"/>
      <c r="LLA6" s="304"/>
      <c r="LLB6" s="304"/>
      <c r="LLC6" s="304"/>
      <c r="LLD6" s="304"/>
      <c r="LLE6" s="304"/>
      <c r="LLF6" s="304"/>
      <c r="LLG6" s="304"/>
      <c r="LLH6" s="304"/>
      <c r="LLI6" s="304"/>
      <c r="LLJ6" s="304"/>
      <c r="LLK6" s="304"/>
      <c r="LLL6" s="304"/>
      <c r="LLM6" s="304"/>
      <c r="LLN6" s="304"/>
      <c r="LLO6" s="304"/>
      <c r="LLP6" s="304"/>
      <c r="LLQ6" s="304"/>
      <c r="LLR6" s="304"/>
      <c r="LLS6" s="304"/>
      <c r="LLT6" s="304"/>
      <c r="LLU6" s="304"/>
      <c r="LLV6" s="304"/>
      <c r="LLW6" s="304"/>
      <c r="LLX6" s="304"/>
      <c r="LLY6" s="304"/>
      <c r="LLZ6" s="304"/>
      <c r="LMA6" s="304"/>
      <c r="LMB6" s="304"/>
      <c r="LMC6" s="304"/>
      <c r="LMD6" s="304"/>
      <c r="LME6" s="304"/>
      <c r="LMF6" s="304"/>
      <c r="LMG6" s="304"/>
      <c r="LMH6" s="304"/>
      <c r="LMI6" s="304"/>
      <c r="LMJ6" s="304"/>
      <c r="LMK6" s="304"/>
      <c r="LML6" s="304"/>
      <c r="LMM6" s="304"/>
      <c r="LMN6" s="304"/>
      <c r="LMO6" s="304"/>
      <c r="LMP6" s="304"/>
      <c r="LMQ6" s="304"/>
      <c r="LMR6" s="304"/>
      <c r="LMS6" s="304"/>
      <c r="LMT6" s="304"/>
      <c r="LMU6" s="304"/>
      <c r="LMV6" s="304"/>
      <c r="LMW6" s="304"/>
      <c r="LMX6" s="304"/>
      <c r="LMY6" s="304"/>
      <c r="LMZ6" s="304"/>
      <c r="LNA6" s="304"/>
      <c r="LNB6" s="304"/>
      <c r="LNC6" s="304"/>
      <c r="LND6" s="304"/>
      <c r="LNE6" s="304"/>
      <c r="LNF6" s="304"/>
      <c r="LNG6" s="304"/>
      <c r="LNH6" s="304"/>
      <c r="LNI6" s="304"/>
      <c r="LNJ6" s="304"/>
      <c r="LNK6" s="304"/>
      <c r="LNL6" s="304"/>
      <c r="LNM6" s="304"/>
      <c r="LNN6" s="304"/>
      <c r="LNO6" s="304"/>
      <c r="LNP6" s="304"/>
      <c r="LNQ6" s="304"/>
      <c r="LNR6" s="304"/>
      <c r="LNS6" s="304"/>
      <c r="LNT6" s="304"/>
      <c r="LNU6" s="304"/>
      <c r="LNV6" s="304"/>
      <c r="LNW6" s="304"/>
      <c r="LNX6" s="304"/>
      <c r="LNY6" s="304"/>
      <c r="LNZ6" s="304"/>
      <c r="LOA6" s="304"/>
      <c r="LOB6" s="304"/>
      <c r="LOC6" s="304"/>
      <c r="LOD6" s="304"/>
      <c r="LOE6" s="304"/>
      <c r="LOF6" s="304"/>
      <c r="LOG6" s="304"/>
      <c r="LOH6" s="304"/>
      <c r="LOI6" s="304"/>
      <c r="LOJ6" s="304"/>
      <c r="LOK6" s="304"/>
      <c r="LOL6" s="304"/>
      <c r="LOM6" s="304"/>
      <c r="LON6" s="304"/>
      <c r="LOO6" s="304"/>
      <c r="LOP6" s="304"/>
      <c r="LOQ6" s="304"/>
      <c r="LOR6" s="304"/>
      <c r="LOS6" s="304"/>
      <c r="LOT6" s="304"/>
      <c r="LOU6" s="304"/>
      <c r="LOV6" s="304"/>
      <c r="LOW6" s="304"/>
      <c r="LOX6" s="304"/>
      <c r="LOY6" s="304"/>
      <c r="LOZ6" s="304"/>
      <c r="LPA6" s="304"/>
      <c r="LPB6" s="304"/>
      <c r="LPC6" s="304"/>
      <c r="LPD6" s="304"/>
      <c r="LPE6" s="304"/>
      <c r="LPF6" s="304"/>
      <c r="LPG6" s="304"/>
      <c r="LPH6" s="304"/>
      <c r="LPI6" s="304"/>
      <c r="LPJ6" s="304"/>
      <c r="LPK6" s="304"/>
      <c r="LPL6" s="304"/>
      <c r="LPM6" s="304"/>
      <c r="LPN6" s="304"/>
      <c r="LPO6" s="304"/>
      <c r="LPP6" s="304"/>
      <c r="LPQ6" s="304"/>
      <c r="LPR6" s="304"/>
      <c r="LPS6" s="304"/>
      <c r="LPT6" s="304"/>
      <c r="LPU6" s="304"/>
      <c r="LPV6" s="304"/>
      <c r="LPW6" s="304"/>
      <c r="LPX6" s="304"/>
      <c r="LPY6" s="304"/>
      <c r="LPZ6" s="304"/>
      <c r="LQA6" s="304"/>
      <c r="LQB6" s="304"/>
      <c r="LQC6" s="304"/>
      <c r="LQD6" s="304"/>
      <c r="LQE6" s="304"/>
      <c r="LQF6" s="304"/>
      <c r="LQG6" s="304"/>
      <c r="LQH6" s="304"/>
      <c r="LQI6" s="304"/>
      <c r="LQJ6" s="304"/>
      <c r="LQK6" s="304"/>
      <c r="LQL6" s="304"/>
      <c r="LQM6" s="304"/>
      <c r="LQN6" s="304"/>
      <c r="LQO6" s="304"/>
      <c r="LQP6" s="304"/>
      <c r="LQQ6" s="304"/>
      <c r="LQR6" s="304"/>
      <c r="LQS6" s="304"/>
      <c r="LQT6" s="304"/>
      <c r="LQU6" s="304"/>
      <c r="LQV6" s="304"/>
      <c r="LQW6" s="304"/>
      <c r="LQX6" s="304"/>
      <c r="LQY6" s="304"/>
      <c r="LQZ6" s="304"/>
      <c r="LRA6" s="304"/>
      <c r="LRB6" s="304"/>
      <c r="LRC6" s="304"/>
      <c r="LRD6" s="304"/>
      <c r="LRE6" s="304"/>
      <c r="LRF6" s="304"/>
      <c r="LRG6" s="304"/>
      <c r="LRH6" s="304"/>
      <c r="LRI6" s="304"/>
      <c r="LRJ6" s="304"/>
      <c r="LRK6" s="304"/>
      <c r="LRL6" s="304"/>
      <c r="LRM6" s="304"/>
      <c r="LRN6" s="304"/>
      <c r="LRO6" s="304"/>
      <c r="LRP6" s="304"/>
      <c r="LRQ6" s="304"/>
      <c r="LRR6" s="304"/>
      <c r="LRS6" s="304"/>
      <c r="LRT6" s="304"/>
      <c r="LRU6" s="304"/>
      <c r="LRV6" s="304"/>
      <c r="LRW6" s="304"/>
      <c r="LRX6" s="304"/>
      <c r="LRY6" s="304"/>
      <c r="LRZ6" s="304"/>
      <c r="LSA6" s="304"/>
      <c r="LSB6" s="304"/>
      <c r="LSC6" s="304"/>
      <c r="LSD6" s="304"/>
      <c r="LSE6" s="304"/>
      <c r="LSF6" s="304"/>
      <c r="LSG6" s="304"/>
      <c r="LSH6" s="304"/>
      <c r="LSI6" s="304"/>
      <c r="LSJ6" s="304"/>
      <c r="LSK6" s="304"/>
      <c r="LSL6" s="304"/>
      <c r="LSM6" s="304"/>
      <c r="LSN6" s="304"/>
      <c r="LSO6" s="304"/>
      <c r="LSP6" s="304"/>
      <c r="LSQ6" s="304"/>
      <c r="LSR6" s="304"/>
      <c r="LSS6" s="304"/>
      <c r="LST6" s="304"/>
      <c r="LSU6" s="304"/>
      <c r="LSV6" s="304"/>
      <c r="LSW6" s="304"/>
      <c r="LSX6" s="304"/>
      <c r="LSY6" s="304"/>
      <c r="LSZ6" s="304"/>
      <c r="LTA6" s="304"/>
      <c r="LTB6" s="304"/>
      <c r="LTC6" s="304"/>
      <c r="LTD6" s="304"/>
      <c r="LTE6" s="304"/>
      <c r="LTF6" s="304"/>
      <c r="LTG6" s="304"/>
      <c r="LTH6" s="304"/>
      <c r="LTI6" s="304"/>
      <c r="LTJ6" s="304"/>
      <c r="LTK6" s="304"/>
      <c r="LTL6" s="304"/>
      <c r="LTM6" s="304"/>
      <c r="LTN6" s="304"/>
      <c r="LTO6" s="304"/>
      <c r="LTP6" s="304"/>
      <c r="LTQ6" s="304"/>
      <c r="LTR6" s="304"/>
      <c r="LTS6" s="304"/>
      <c r="LTT6" s="304"/>
      <c r="LTU6" s="304"/>
      <c r="LTV6" s="304"/>
      <c r="LTW6" s="304"/>
      <c r="LTX6" s="304"/>
      <c r="LTY6" s="304"/>
      <c r="LTZ6" s="304"/>
      <c r="LUA6" s="304"/>
      <c r="LUB6" s="304"/>
      <c r="LUC6" s="304"/>
      <c r="LUD6" s="304"/>
      <c r="LUE6" s="304"/>
      <c r="LUF6" s="304"/>
      <c r="LUG6" s="304"/>
      <c r="LUH6" s="304"/>
      <c r="LUI6" s="304"/>
      <c r="LUJ6" s="304"/>
      <c r="LUK6" s="304"/>
      <c r="LUL6" s="304"/>
      <c r="LUM6" s="304"/>
      <c r="LUN6" s="304"/>
      <c r="LUO6" s="304"/>
      <c r="LUP6" s="304"/>
      <c r="LUQ6" s="304"/>
      <c r="LUR6" s="304"/>
      <c r="LUS6" s="304"/>
      <c r="LUT6" s="304"/>
      <c r="LUU6" s="304"/>
      <c r="LUV6" s="304"/>
      <c r="LUW6" s="304"/>
      <c r="LUX6" s="304"/>
      <c r="LUY6" s="304"/>
      <c r="LUZ6" s="304"/>
      <c r="LVA6" s="304"/>
      <c r="LVB6" s="304"/>
      <c r="LVC6" s="304"/>
      <c r="LVD6" s="304"/>
      <c r="LVE6" s="304"/>
      <c r="LVF6" s="304"/>
      <c r="LVG6" s="304"/>
      <c r="LVH6" s="304"/>
      <c r="LVI6" s="304"/>
      <c r="LVJ6" s="304"/>
      <c r="LVK6" s="304"/>
      <c r="LVL6" s="304"/>
      <c r="LVM6" s="304"/>
      <c r="LVN6" s="304"/>
      <c r="LVO6" s="304"/>
      <c r="LVP6" s="304"/>
      <c r="LVQ6" s="304"/>
      <c r="LVR6" s="304"/>
      <c r="LVS6" s="304"/>
      <c r="LVT6" s="304"/>
      <c r="LVU6" s="304"/>
      <c r="LVV6" s="304"/>
      <c r="LVW6" s="304"/>
      <c r="LVX6" s="304"/>
      <c r="LVY6" s="304"/>
      <c r="LVZ6" s="304"/>
      <c r="LWA6" s="304"/>
      <c r="LWB6" s="304"/>
      <c r="LWC6" s="304"/>
      <c r="LWD6" s="304"/>
      <c r="LWE6" s="304"/>
      <c r="LWF6" s="304"/>
      <c r="LWG6" s="304"/>
      <c r="LWH6" s="304"/>
      <c r="LWI6" s="304"/>
      <c r="LWJ6" s="304"/>
      <c r="LWK6" s="304"/>
      <c r="LWL6" s="304"/>
      <c r="LWM6" s="304"/>
      <c r="LWN6" s="304"/>
      <c r="LWO6" s="304"/>
      <c r="LWP6" s="304"/>
      <c r="LWQ6" s="304"/>
      <c r="LWR6" s="304"/>
      <c r="LWS6" s="304"/>
      <c r="LWT6" s="304"/>
      <c r="LWU6" s="304"/>
      <c r="LWV6" s="304"/>
      <c r="LWW6" s="304"/>
      <c r="LWX6" s="304"/>
      <c r="LWY6" s="304"/>
      <c r="LWZ6" s="304"/>
      <c r="LXA6" s="304"/>
      <c r="LXB6" s="304"/>
      <c r="LXC6" s="304"/>
      <c r="LXD6" s="304"/>
      <c r="LXE6" s="304"/>
      <c r="LXF6" s="304"/>
      <c r="LXG6" s="304"/>
      <c r="LXH6" s="304"/>
      <c r="LXI6" s="304"/>
      <c r="LXJ6" s="304"/>
      <c r="LXK6" s="304"/>
      <c r="LXL6" s="304"/>
      <c r="LXM6" s="304"/>
      <c r="LXN6" s="304"/>
      <c r="LXO6" s="304"/>
      <c r="LXP6" s="304"/>
      <c r="LXQ6" s="304"/>
      <c r="LXR6" s="304"/>
      <c r="LXS6" s="304"/>
      <c r="LXT6" s="304"/>
      <c r="LXU6" s="304"/>
      <c r="LXV6" s="304"/>
      <c r="LXW6" s="304"/>
      <c r="LXX6" s="304"/>
      <c r="LXY6" s="304"/>
      <c r="LXZ6" s="304"/>
      <c r="LYA6" s="304"/>
      <c r="LYB6" s="304"/>
      <c r="LYC6" s="304"/>
      <c r="LYD6" s="304"/>
      <c r="LYE6" s="304"/>
      <c r="LYF6" s="304"/>
      <c r="LYG6" s="304"/>
      <c r="LYH6" s="304"/>
      <c r="LYI6" s="304"/>
      <c r="LYJ6" s="304"/>
      <c r="LYK6" s="304"/>
      <c r="LYL6" s="304"/>
      <c r="LYM6" s="304"/>
      <c r="LYN6" s="304"/>
      <c r="LYO6" s="304"/>
      <c r="LYP6" s="304"/>
      <c r="LYQ6" s="304"/>
      <c r="LYR6" s="304"/>
      <c r="LYS6" s="304"/>
      <c r="LYT6" s="304"/>
      <c r="LYU6" s="304"/>
      <c r="LYV6" s="304"/>
      <c r="LYW6" s="304"/>
      <c r="LYX6" s="304"/>
      <c r="LYY6" s="304"/>
      <c r="LYZ6" s="304"/>
      <c r="LZA6" s="304"/>
      <c r="LZB6" s="304"/>
      <c r="LZC6" s="304"/>
      <c r="LZD6" s="304"/>
      <c r="LZE6" s="304"/>
      <c r="LZF6" s="304"/>
      <c r="LZG6" s="304"/>
      <c r="LZH6" s="304"/>
      <c r="LZI6" s="304"/>
      <c r="LZJ6" s="304"/>
      <c r="LZK6" s="304"/>
      <c r="LZL6" s="304"/>
      <c r="LZM6" s="304"/>
      <c r="LZN6" s="304"/>
      <c r="LZO6" s="304"/>
      <c r="LZP6" s="304"/>
      <c r="LZQ6" s="304"/>
      <c r="LZR6" s="304"/>
      <c r="LZS6" s="304"/>
      <c r="LZT6" s="304"/>
      <c r="LZU6" s="304"/>
      <c r="LZV6" s="304"/>
      <c r="LZW6" s="304"/>
      <c r="LZX6" s="304"/>
      <c r="LZY6" s="304"/>
      <c r="LZZ6" s="304"/>
      <c r="MAA6" s="304"/>
      <c r="MAB6" s="304"/>
      <c r="MAC6" s="304"/>
      <c r="MAD6" s="304"/>
      <c r="MAE6" s="304"/>
      <c r="MAF6" s="304"/>
      <c r="MAG6" s="304"/>
      <c r="MAH6" s="304"/>
      <c r="MAI6" s="304"/>
      <c r="MAJ6" s="304"/>
      <c r="MAK6" s="304"/>
      <c r="MAL6" s="304"/>
      <c r="MAM6" s="304"/>
      <c r="MAN6" s="304"/>
      <c r="MAO6" s="304"/>
      <c r="MAP6" s="304"/>
      <c r="MAQ6" s="304"/>
      <c r="MAR6" s="304"/>
      <c r="MAS6" s="304"/>
      <c r="MAT6" s="304"/>
      <c r="MAU6" s="304"/>
      <c r="MAV6" s="304"/>
      <c r="MAW6" s="304"/>
      <c r="MAX6" s="304"/>
      <c r="MAY6" s="304"/>
      <c r="MAZ6" s="304"/>
      <c r="MBA6" s="304"/>
      <c r="MBB6" s="304"/>
      <c r="MBC6" s="304"/>
      <c r="MBD6" s="304"/>
      <c r="MBE6" s="304"/>
      <c r="MBF6" s="304"/>
      <c r="MBG6" s="304"/>
      <c r="MBH6" s="304"/>
      <c r="MBI6" s="304"/>
      <c r="MBJ6" s="304"/>
      <c r="MBK6" s="304"/>
      <c r="MBL6" s="304"/>
      <c r="MBM6" s="304"/>
      <c r="MBN6" s="304"/>
      <c r="MBO6" s="304"/>
      <c r="MBP6" s="304"/>
      <c r="MBQ6" s="304"/>
      <c r="MBR6" s="304"/>
      <c r="MBS6" s="304"/>
      <c r="MBT6" s="304"/>
      <c r="MBU6" s="304"/>
      <c r="MBV6" s="304"/>
      <c r="MBW6" s="304"/>
      <c r="MBX6" s="304"/>
      <c r="MBY6" s="304"/>
      <c r="MBZ6" s="304"/>
      <c r="MCA6" s="304"/>
      <c r="MCB6" s="304"/>
      <c r="MCC6" s="304"/>
      <c r="MCD6" s="304"/>
      <c r="MCE6" s="304"/>
      <c r="MCF6" s="304"/>
      <c r="MCG6" s="304"/>
      <c r="MCH6" s="304"/>
      <c r="MCI6" s="304"/>
      <c r="MCJ6" s="304"/>
      <c r="MCK6" s="304"/>
      <c r="MCL6" s="304"/>
      <c r="MCM6" s="304"/>
      <c r="MCN6" s="304"/>
      <c r="MCO6" s="304"/>
      <c r="MCP6" s="304"/>
      <c r="MCQ6" s="304"/>
      <c r="MCR6" s="304"/>
      <c r="MCS6" s="304"/>
      <c r="MCT6" s="304"/>
      <c r="MCU6" s="304"/>
      <c r="MCV6" s="304"/>
      <c r="MCW6" s="304"/>
      <c r="MCX6" s="304"/>
      <c r="MCY6" s="304"/>
      <c r="MCZ6" s="304"/>
      <c r="MDA6" s="304"/>
      <c r="MDB6" s="304"/>
      <c r="MDC6" s="304"/>
      <c r="MDD6" s="304"/>
      <c r="MDE6" s="304"/>
      <c r="MDF6" s="304"/>
      <c r="MDG6" s="304"/>
      <c r="MDH6" s="304"/>
      <c r="MDI6" s="304"/>
      <c r="MDJ6" s="304"/>
      <c r="MDK6" s="304"/>
      <c r="MDL6" s="304"/>
      <c r="MDM6" s="304"/>
      <c r="MDN6" s="304"/>
      <c r="MDO6" s="304"/>
      <c r="MDP6" s="304"/>
      <c r="MDQ6" s="304"/>
      <c r="MDR6" s="304"/>
      <c r="MDS6" s="304"/>
      <c r="MDT6" s="304"/>
      <c r="MDU6" s="304"/>
      <c r="MDV6" s="304"/>
      <c r="MDW6" s="304"/>
      <c r="MDX6" s="304"/>
      <c r="MDY6" s="304"/>
      <c r="MDZ6" s="304"/>
      <c r="MEA6" s="304"/>
      <c r="MEB6" s="304"/>
      <c r="MEC6" s="304"/>
      <c r="MED6" s="304"/>
      <c r="MEE6" s="304"/>
      <c r="MEF6" s="304"/>
      <c r="MEG6" s="304"/>
      <c r="MEH6" s="304"/>
      <c r="MEI6" s="304"/>
      <c r="MEJ6" s="304"/>
      <c r="MEK6" s="304"/>
      <c r="MEL6" s="304"/>
      <c r="MEM6" s="304"/>
      <c r="MEN6" s="304"/>
      <c r="MEO6" s="304"/>
      <c r="MEP6" s="304"/>
      <c r="MEQ6" s="304"/>
      <c r="MER6" s="304"/>
      <c r="MES6" s="304"/>
      <c r="MET6" s="304"/>
      <c r="MEU6" s="304"/>
      <c r="MEV6" s="304"/>
      <c r="MEW6" s="304"/>
      <c r="MEX6" s="304"/>
      <c r="MEY6" s="304"/>
      <c r="MEZ6" s="304"/>
      <c r="MFA6" s="304"/>
      <c r="MFB6" s="304"/>
      <c r="MFC6" s="304"/>
      <c r="MFD6" s="304"/>
      <c r="MFE6" s="304"/>
      <c r="MFF6" s="304"/>
      <c r="MFG6" s="304"/>
      <c r="MFH6" s="304"/>
      <c r="MFI6" s="304"/>
      <c r="MFJ6" s="304"/>
      <c r="MFK6" s="304"/>
      <c r="MFL6" s="304"/>
      <c r="MFM6" s="304"/>
      <c r="MFN6" s="304"/>
      <c r="MFO6" s="304"/>
      <c r="MFP6" s="304"/>
      <c r="MFQ6" s="304"/>
      <c r="MFR6" s="304"/>
      <c r="MFS6" s="304"/>
      <c r="MFT6" s="304"/>
      <c r="MFU6" s="304"/>
      <c r="MFV6" s="304"/>
      <c r="MFW6" s="304"/>
      <c r="MFX6" s="304"/>
      <c r="MFY6" s="304"/>
      <c r="MFZ6" s="304"/>
      <c r="MGA6" s="304"/>
      <c r="MGB6" s="304"/>
      <c r="MGC6" s="304"/>
      <c r="MGD6" s="304"/>
      <c r="MGE6" s="304"/>
      <c r="MGF6" s="304"/>
      <c r="MGG6" s="304"/>
      <c r="MGH6" s="304"/>
      <c r="MGI6" s="304"/>
      <c r="MGJ6" s="304"/>
      <c r="MGK6" s="304"/>
      <c r="MGL6" s="304"/>
      <c r="MGM6" s="304"/>
      <c r="MGN6" s="304"/>
      <c r="MGO6" s="304"/>
      <c r="MGP6" s="304"/>
      <c r="MGQ6" s="304"/>
      <c r="MGR6" s="304"/>
      <c r="MGS6" s="304"/>
      <c r="MGT6" s="304"/>
      <c r="MGU6" s="304"/>
      <c r="MGV6" s="304"/>
      <c r="MGW6" s="304"/>
      <c r="MGX6" s="304"/>
      <c r="MGY6" s="304"/>
      <c r="MGZ6" s="304"/>
      <c r="MHA6" s="304"/>
      <c r="MHB6" s="304"/>
      <c r="MHC6" s="304"/>
      <c r="MHD6" s="304"/>
      <c r="MHE6" s="304"/>
      <c r="MHF6" s="304"/>
      <c r="MHG6" s="304"/>
      <c r="MHH6" s="304"/>
      <c r="MHI6" s="304"/>
      <c r="MHJ6" s="304"/>
      <c r="MHK6" s="304"/>
      <c r="MHL6" s="304"/>
      <c r="MHM6" s="304"/>
      <c r="MHN6" s="304"/>
      <c r="MHO6" s="304"/>
      <c r="MHP6" s="304"/>
      <c r="MHQ6" s="304"/>
      <c r="MHR6" s="304"/>
      <c r="MHS6" s="304"/>
      <c r="MHT6" s="304"/>
      <c r="MHU6" s="304"/>
      <c r="MHV6" s="304"/>
      <c r="MHW6" s="304"/>
      <c r="MHX6" s="304"/>
      <c r="MHY6" s="304"/>
      <c r="MHZ6" s="304"/>
      <c r="MIA6" s="304"/>
      <c r="MIB6" s="304"/>
      <c r="MIC6" s="304"/>
      <c r="MID6" s="304"/>
      <c r="MIE6" s="304"/>
      <c r="MIF6" s="304"/>
      <c r="MIG6" s="304"/>
      <c r="MIH6" s="304"/>
      <c r="MII6" s="304"/>
      <c r="MIJ6" s="304"/>
      <c r="MIK6" s="304"/>
      <c r="MIL6" s="304"/>
      <c r="MIM6" s="304"/>
      <c r="MIN6" s="304"/>
      <c r="MIO6" s="304"/>
      <c r="MIP6" s="304"/>
      <c r="MIQ6" s="304"/>
      <c r="MIR6" s="304"/>
      <c r="MIS6" s="304"/>
      <c r="MIT6" s="304"/>
      <c r="MIU6" s="304"/>
      <c r="MIV6" s="304"/>
      <c r="MIW6" s="304"/>
      <c r="MIX6" s="304"/>
      <c r="MIY6" s="304"/>
      <c r="MIZ6" s="304"/>
      <c r="MJA6" s="304"/>
      <c r="MJB6" s="304"/>
      <c r="MJC6" s="304"/>
      <c r="MJD6" s="304"/>
      <c r="MJE6" s="304"/>
      <c r="MJF6" s="304"/>
      <c r="MJG6" s="304"/>
      <c r="MJH6" s="304"/>
      <c r="MJI6" s="304"/>
      <c r="MJJ6" s="304"/>
      <c r="MJK6" s="304"/>
      <c r="MJL6" s="304"/>
      <c r="MJM6" s="304"/>
      <c r="MJN6" s="304"/>
      <c r="MJO6" s="304"/>
      <c r="MJP6" s="304"/>
      <c r="MJQ6" s="304"/>
      <c r="MJR6" s="304"/>
      <c r="MJS6" s="304"/>
      <c r="MJT6" s="304"/>
      <c r="MJU6" s="304"/>
      <c r="MJV6" s="304"/>
      <c r="MJW6" s="304"/>
      <c r="MJX6" s="304"/>
      <c r="MJY6" s="304"/>
      <c r="MJZ6" s="304"/>
      <c r="MKA6" s="304"/>
      <c r="MKB6" s="304"/>
      <c r="MKC6" s="304"/>
      <c r="MKD6" s="304"/>
      <c r="MKE6" s="304"/>
      <c r="MKF6" s="304"/>
      <c r="MKG6" s="304"/>
      <c r="MKH6" s="304"/>
      <c r="MKI6" s="304"/>
      <c r="MKJ6" s="304"/>
      <c r="MKK6" s="304"/>
      <c r="MKL6" s="304"/>
      <c r="MKM6" s="304"/>
      <c r="MKN6" s="304"/>
      <c r="MKO6" s="304"/>
      <c r="MKP6" s="304"/>
      <c r="MKQ6" s="304"/>
      <c r="MKR6" s="304"/>
      <c r="MKS6" s="304"/>
      <c r="MKT6" s="304"/>
      <c r="MKU6" s="304"/>
      <c r="MKV6" s="304"/>
      <c r="MKW6" s="304"/>
      <c r="MKX6" s="304"/>
      <c r="MKY6" s="304"/>
      <c r="MKZ6" s="304"/>
      <c r="MLA6" s="304"/>
      <c r="MLB6" s="304"/>
      <c r="MLC6" s="304"/>
      <c r="MLD6" s="304"/>
      <c r="MLE6" s="304"/>
      <c r="MLF6" s="304"/>
      <c r="MLG6" s="304"/>
      <c r="MLH6" s="304"/>
      <c r="MLI6" s="304"/>
      <c r="MLJ6" s="304"/>
      <c r="MLK6" s="304"/>
      <c r="MLL6" s="304"/>
      <c r="MLM6" s="304"/>
      <c r="MLN6" s="304"/>
      <c r="MLO6" s="304"/>
      <c r="MLP6" s="304"/>
      <c r="MLQ6" s="304"/>
      <c r="MLR6" s="304"/>
      <c r="MLS6" s="304"/>
      <c r="MLT6" s="304"/>
      <c r="MLU6" s="304"/>
      <c r="MLV6" s="304"/>
      <c r="MLW6" s="304"/>
      <c r="MLX6" s="304"/>
      <c r="MLY6" s="304"/>
      <c r="MLZ6" s="304"/>
      <c r="MMA6" s="304"/>
      <c r="MMB6" s="304"/>
      <c r="MMC6" s="304"/>
      <c r="MMD6" s="304"/>
      <c r="MME6" s="304"/>
      <c r="MMF6" s="304"/>
      <c r="MMG6" s="304"/>
      <c r="MMH6" s="304"/>
      <c r="MMI6" s="304"/>
      <c r="MMJ6" s="304"/>
      <c r="MMK6" s="304"/>
      <c r="MML6" s="304"/>
      <c r="MMM6" s="304"/>
      <c r="MMN6" s="304"/>
      <c r="MMO6" s="304"/>
      <c r="MMP6" s="304"/>
      <c r="MMQ6" s="304"/>
      <c r="MMR6" s="304"/>
      <c r="MMS6" s="304"/>
      <c r="MMT6" s="304"/>
      <c r="MMU6" s="304"/>
      <c r="MMV6" s="304"/>
      <c r="MMW6" s="304"/>
      <c r="MMX6" s="304"/>
      <c r="MMY6" s="304"/>
      <c r="MMZ6" s="304"/>
      <c r="MNA6" s="304"/>
      <c r="MNB6" s="304"/>
      <c r="MNC6" s="304"/>
      <c r="MND6" s="304"/>
      <c r="MNE6" s="304"/>
      <c r="MNF6" s="304"/>
      <c r="MNG6" s="304"/>
      <c r="MNH6" s="304"/>
      <c r="MNI6" s="304"/>
      <c r="MNJ6" s="304"/>
      <c r="MNK6" s="304"/>
      <c r="MNL6" s="304"/>
      <c r="MNM6" s="304"/>
      <c r="MNN6" s="304"/>
      <c r="MNO6" s="304"/>
      <c r="MNP6" s="304"/>
      <c r="MNQ6" s="304"/>
      <c r="MNR6" s="304"/>
      <c r="MNS6" s="304"/>
      <c r="MNT6" s="304"/>
      <c r="MNU6" s="304"/>
      <c r="MNV6" s="304"/>
      <c r="MNW6" s="304"/>
      <c r="MNX6" s="304"/>
      <c r="MNY6" s="304"/>
      <c r="MNZ6" s="304"/>
      <c r="MOA6" s="304"/>
      <c r="MOB6" s="304"/>
      <c r="MOC6" s="304"/>
      <c r="MOD6" s="304"/>
      <c r="MOE6" s="304"/>
      <c r="MOF6" s="304"/>
      <c r="MOG6" s="304"/>
      <c r="MOH6" s="304"/>
      <c r="MOI6" s="304"/>
      <c r="MOJ6" s="304"/>
      <c r="MOK6" s="304"/>
      <c r="MOL6" s="304"/>
      <c r="MOM6" s="304"/>
      <c r="MON6" s="304"/>
      <c r="MOO6" s="304"/>
      <c r="MOP6" s="304"/>
      <c r="MOQ6" s="304"/>
      <c r="MOR6" s="304"/>
      <c r="MOS6" s="304"/>
      <c r="MOT6" s="304"/>
      <c r="MOU6" s="304"/>
      <c r="MOV6" s="304"/>
      <c r="MOW6" s="304"/>
      <c r="MOX6" s="304"/>
      <c r="MOY6" s="304"/>
      <c r="MOZ6" s="304"/>
      <c r="MPA6" s="304"/>
      <c r="MPB6" s="304"/>
      <c r="MPC6" s="304"/>
      <c r="MPD6" s="304"/>
      <c r="MPE6" s="304"/>
      <c r="MPF6" s="304"/>
      <c r="MPG6" s="304"/>
      <c r="MPH6" s="304"/>
      <c r="MPI6" s="304"/>
      <c r="MPJ6" s="304"/>
      <c r="MPK6" s="304"/>
      <c r="MPL6" s="304"/>
      <c r="MPM6" s="304"/>
      <c r="MPN6" s="304"/>
      <c r="MPO6" s="304"/>
      <c r="MPP6" s="304"/>
      <c r="MPQ6" s="304"/>
      <c r="MPR6" s="304"/>
      <c r="MPS6" s="304"/>
      <c r="MPT6" s="304"/>
      <c r="MPU6" s="304"/>
      <c r="MPV6" s="304"/>
      <c r="MPW6" s="304"/>
      <c r="MPX6" s="304"/>
      <c r="MPY6" s="304"/>
      <c r="MPZ6" s="304"/>
      <c r="MQA6" s="304"/>
      <c r="MQB6" s="304"/>
      <c r="MQC6" s="304"/>
      <c r="MQD6" s="304"/>
      <c r="MQE6" s="304"/>
      <c r="MQF6" s="304"/>
      <c r="MQG6" s="304"/>
      <c r="MQH6" s="304"/>
      <c r="MQI6" s="304"/>
      <c r="MQJ6" s="304"/>
      <c r="MQK6" s="304"/>
      <c r="MQL6" s="304"/>
      <c r="MQM6" s="304"/>
      <c r="MQN6" s="304"/>
      <c r="MQO6" s="304"/>
      <c r="MQP6" s="304"/>
      <c r="MQQ6" s="304"/>
      <c r="MQR6" s="304"/>
      <c r="MQS6" s="304"/>
      <c r="MQT6" s="304"/>
      <c r="MQU6" s="304"/>
      <c r="MQV6" s="304"/>
      <c r="MQW6" s="304"/>
      <c r="MQX6" s="304"/>
      <c r="MQY6" s="304"/>
      <c r="MQZ6" s="304"/>
      <c r="MRA6" s="304"/>
      <c r="MRB6" s="304"/>
      <c r="MRC6" s="304"/>
      <c r="MRD6" s="304"/>
      <c r="MRE6" s="304"/>
      <c r="MRF6" s="304"/>
      <c r="MRG6" s="304"/>
      <c r="MRH6" s="304"/>
      <c r="MRI6" s="304"/>
      <c r="MRJ6" s="304"/>
      <c r="MRK6" s="304"/>
      <c r="MRL6" s="304"/>
      <c r="MRM6" s="304"/>
      <c r="MRN6" s="304"/>
      <c r="MRO6" s="304"/>
      <c r="MRP6" s="304"/>
      <c r="MRQ6" s="304"/>
      <c r="MRR6" s="304"/>
      <c r="MRS6" s="304"/>
      <c r="MRT6" s="304"/>
      <c r="MRU6" s="304"/>
      <c r="MRV6" s="304"/>
      <c r="MRW6" s="304"/>
      <c r="MRX6" s="304"/>
      <c r="MRY6" s="304"/>
      <c r="MRZ6" s="304"/>
      <c r="MSA6" s="304"/>
      <c r="MSB6" s="304"/>
      <c r="MSC6" s="304"/>
      <c r="MSD6" s="304"/>
      <c r="MSE6" s="304"/>
      <c r="MSF6" s="304"/>
      <c r="MSG6" s="304"/>
      <c r="MSH6" s="304"/>
      <c r="MSI6" s="304"/>
      <c r="MSJ6" s="304"/>
      <c r="MSK6" s="304"/>
      <c r="MSL6" s="304"/>
      <c r="MSM6" s="304"/>
      <c r="MSN6" s="304"/>
      <c r="MSO6" s="304"/>
      <c r="MSP6" s="304"/>
      <c r="MSQ6" s="304"/>
      <c r="MSR6" s="304"/>
      <c r="MSS6" s="304"/>
      <c r="MST6" s="304"/>
      <c r="MSU6" s="304"/>
      <c r="MSV6" s="304"/>
      <c r="MSW6" s="304"/>
      <c r="MSX6" s="304"/>
      <c r="MSY6" s="304"/>
      <c r="MSZ6" s="304"/>
      <c r="MTA6" s="304"/>
      <c r="MTB6" s="304"/>
      <c r="MTC6" s="304"/>
      <c r="MTD6" s="304"/>
      <c r="MTE6" s="304"/>
      <c r="MTF6" s="304"/>
      <c r="MTG6" s="304"/>
      <c r="MTH6" s="304"/>
      <c r="MTI6" s="304"/>
      <c r="MTJ6" s="304"/>
      <c r="MTK6" s="304"/>
      <c r="MTL6" s="304"/>
      <c r="MTM6" s="304"/>
      <c r="MTN6" s="304"/>
      <c r="MTO6" s="304"/>
      <c r="MTP6" s="304"/>
      <c r="MTQ6" s="304"/>
      <c r="MTR6" s="304"/>
      <c r="MTS6" s="304"/>
      <c r="MTT6" s="304"/>
      <c r="MTU6" s="304"/>
      <c r="MTV6" s="304"/>
      <c r="MTW6" s="304"/>
      <c r="MTX6" s="304"/>
      <c r="MTY6" s="304"/>
      <c r="MTZ6" s="304"/>
      <c r="MUA6" s="304"/>
      <c r="MUB6" s="304"/>
      <c r="MUC6" s="304"/>
      <c r="MUD6" s="304"/>
      <c r="MUE6" s="304"/>
      <c r="MUF6" s="304"/>
      <c r="MUG6" s="304"/>
      <c r="MUH6" s="304"/>
      <c r="MUI6" s="304"/>
      <c r="MUJ6" s="304"/>
      <c r="MUK6" s="304"/>
      <c r="MUL6" s="304"/>
      <c r="MUM6" s="304"/>
      <c r="MUN6" s="304"/>
      <c r="MUO6" s="304"/>
      <c r="MUP6" s="304"/>
      <c r="MUQ6" s="304"/>
      <c r="MUR6" s="304"/>
      <c r="MUS6" s="304"/>
      <c r="MUT6" s="304"/>
      <c r="MUU6" s="304"/>
      <c r="MUV6" s="304"/>
      <c r="MUW6" s="304"/>
      <c r="MUX6" s="304"/>
      <c r="MUY6" s="304"/>
      <c r="MUZ6" s="304"/>
      <c r="MVA6" s="304"/>
      <c r="MVB6" s="304"/>
      <c r="MVC6" s="304"/>
      <c r="MVD6" s="304"/>
      <c r="MVE6" s="304"/>
      <c r="MVF6" s="304"/>
      <c r="MVG6" s="304"/>
      <c r="MVH6" s="304"/>
      <c r="MVI6" s="304"/>
      <c r="MVJ6" s="304"/>
      <c r="MVK6" s="304"/>
      <c r="MVL6" s="304"/>
      <c r="MVM6" s="304"/>
      <c r="MVN6" s="304"/>
      <c r="MVO6" s="304"/>
      <c r="MVP6" s="304"/>
      <c r="MVQ6" s="304"/>
      <c r="MVR6" s="304"/>
      <c r="MVS6" s="304"/>
      <c r="MVT6" s="304"/>
      <c r="MVU6" s="304"/>
      <c r="MVV6" s="304"/>
      <c r="MVW6" s="304"/>
      <c r="MVX6" s="304"/>
      <c r="MVY6" s="304"/>
      <c r="MVZ6" s="304"/>
      <c r="MWA6" s="304"/>
      <c r="MWB6" s="304"/>
      <c r="MWC6" s="304"/>
      <c r="MWD6" s="304"/>
      <c r="MWE6" s="304"/>
      <c r="MWF6" s="304"/>
      <c r="MWG6" s="304"/>
      <c r="MWH6" s="304"/>
      <c r="MWI6" s="304"/>
      <c r="MWJ6" s="304"/>
      <c r="MWK6" s="304"/>
      <c r="MWL6" s="304"/>
      <c r="MWM6" s="304"/>
      <c r="MWN6" s="304"/>
      <c r="MWO6" s="304"/>
      <c r="MWP6" s="304"/>
      <c r="MWQ6" s="304"/>
      <c r="MWR6" s="304"/>
      <c r="MWS6" s="304"/>
      <c r="MWT6" s="304"/>
      <c r="MWU6" s="304"/>
      <c r="MWV6" s="304"/>
      <c r="MWW6" s="304"/>
      <c r="MWX6" s="304"/>
      <c r="MWY6" s="304"/>
      <c r="MWZ6" s="304"/>
      <c r="MXA6" s="304"/>
      <c r="MXB6" s="304"/>
      <c r="MXC6" s="304"/>
      <c r="MXD6" s="304"/>
      <c r="MXE6" s="304"/>
      <c r="MXF6" s="304"/>
      <c r="MXG6" s="304"/>
      <c r="MXH6" s="304"/>
      <c r="MXI6" s="304"/>
      <c r="MXJ6" s="304"/>
      <c r="MXK6" s="304"/>
      <c r="MXL6" s="304"/>
      <c r="MXM6" s="304"/>
      <c r="MXN6" s="304"/>
      <c r="MXO6" s="304"/>
      <c r="MXP6" s="304"/>
      <c r="MXQ6" s="304"/>
      <c r="MXR6" s="304"/>
      <c r="MXS6" s="304"/>
      <c r="MXT6" s="304"/>
      <c r="MXU6" s="304"/>
      <c r="MXV6" s="304"/>
      <c r="MXW6" s="304"/>
      <c r="MXX6" s="304"/>
      <c r="MXY6" s="304"/>
      <c r="MXZ6" s="304"/>
      <c r="MYA6" s="304"/>
      <c r="MYB6" s="304"/>
      <c r="MYC6" s="304"/>
      <c r="MYD6" s="304"/>
      <c r="MYE6" s="304"/>
      <c r="MYF6" s="304"/>
      <c r="MYG6" s="304"/>
      <c r="MYH6" s="304"/>
      <c r="MYI6" s="304"/>
      <c r="MYJ6" s="304"/>
      <c r="MYK6" s="304"/>
      <c r="MYL6" s="304"/>
      <c r="MYM6" s="304"/>
      <c r="MYN6" s="304"/>
      <c r="MYO6" s="304"/>
      <c r="MYP6" s="304"/>
      <c r="MYQ6" s="304"/>
      <c r="MYR6" s="304"/>
      <c r="MYS6" s="304"/>
      <c r="MYT6" s="304"/>
      <c r="MYU6" s="304"/>
      <c r="MYV6" s="304"/>
      <c r="MYW6" s="304"/>
      <c r="MYX6" s="304"/>
      <c r="MYY6" s="304"/>
      <c r="MYZ6" s="304"/>
      <c r="MZA6" s="304"/>
      <c r="MZB6" s="304"/>
      <c r="MZC6" s="304"/>
      <c r="MZD6" s="304"/>
      <c r="MZE6" s="304"/>
      <c r="MZF6" s="304"/>
      <c r="MZG6" s="304"/>
      <c r="MZH6" s="304"/>
      <c r="MZI6" s="304"/>
      <c r="MZJ6" s="304"/>
      <c r="MZK6" s="304"/>
      <c r="MZL6" s="304"/>
      <c r="MZM6" s="304"/>
      <c r="MZN6" s="304"/>
      <c r="MZO6" s="304"/>
      <c r="MZP6" s="304"/>
      <c r="MZQ6" s="304"/>
      <c r="MZR6" s="304"/>
      <c r="MZS6" s="304"/>
      <c r="MZT6" s="304"/>
      <c r="MZU6" s="304"/>
      <c r="MZV6" s="304"/>
      <c r="MZW6" s="304"/>
      <c r="MZX6" s="304"/>
      <c r="MZY6" s="304"/>
      <c r="MZZ6" s="304"/>
      <c r="NAA6" s="304"/>
      <c r="NAB6" s="304"/>
      <c r="NAC6" s="304"/>
      <c r="NAD6" s="304"/>
      <c r="NAE6" s="304"/>
      <c r="NAF6" s="304"/>
      <c r="NAG6" s="304"/>
      <c r="NAH6" s="304"/>
      <c r="NAI6" s="304"/>
      <c r="NAJ6" s="304"/>
      <c r="NAK6" s="304"/>
      <c r="NAL6" s="304"/>
      <c r="NAM6" s="304"/>
      <c r="NAN6" s="304"/>
      <c r="NAO6" s="304"/>
      <c r="NAP6" s="304"/>
      <c r="NAQ6" s="304"/>
      <c r="NAR6" s="304"/>
      <c r="NAS6" s="304"/>
      <c r="NAT6" s="304"/>
      <c r="NAU6" s="304"/>
      <c r="NAV6" s="304"/>
      <c r="NAW6" s="304"/>
      <c r="NAX6" s="304"/>
      <c r="NAY6" s="304"/>
      <c r="NAZ6" s="304"/>
      <c r="NBA6" s="304"/>
      <c r="NBB6" s="304"/>
      <c r="NBC6" s="304"/>
      <c r="NBD6" s="304"/>
      <c r="NBE6" s="304"/>
      <c r="NBF6" s="304"/>
      <c r="NBG6" s="304"/>
      <c r="NBH6" s="304"/>
      <c r="NBI6" s="304"/>
      <c r="NBJ6" s="304"/>
      <c r="NBK6" s="304"/>
      <c r="NBL6" s="304"/>
      <c r="NBM6" s="304"/>
      <c r="NBN6" s="304"/>
      <c r="NBO6" s="304"/>
      <c r="NBP6" s="304"/>
      <c r="NBQ6" s="304"/>
      <c r="NBR6" s="304"/>
      <c r="NBS6" s="304"/>
      <c r="NBT6" s="304"/>
      <c r="NBU6" s="304"/>
      <c r="NBV6" s="304"/>
      <c r="NBW6" s="304"/>
      <c r="NBX6" s="304"/>
      <c r="NBY6" s="304"/>
      <c r="NBZ6" s="304"/>
      <c r="NCA6" s="304"/>
      <c r="NCB6" s="304"/>
      <c r="NCC6" s="304"/>
      <c r="NCD6" s="304"/>
      <c r="NCE6" s="304"/>
      <c r="NCF6" s="304"/>
      <c r="NCG6" s="304"/>
      <c r="NCH6" s="304"/>
      <c r="NCI6" s="304"/>
      <c r="NCJ6" s="304"/>
      <c r="NCK6" s="304"/>
      <c r="NCL6" s="304"/>
      <c r="NCM6" s="304"/>
      <c r="NCN6" s="304"/>
      <c r="NCO6" s="304"/>
      <c r="NCP6" s="304"/>
      <c r="NCQ6" s="304"/>
      <c r="NCR6" s="304"/>
      <c r="NCS6" s="304"/>
      <c r="NCT6" s="304"/>
      <c r="NCU6" s="304"/>
      <c r="NCV6" s="304"/>
      <c r="NCW6" s="304"/>
      <c r="NCX6" s="304"/>
      <c r="NCY6" s="304"/>
      <c r="NCZ6" s="304"/>
      <c r="NDA6" s="304"/>
      <c r="NDB6" s="304"/>
      <c r="NDC6" s="304"/>
      <c r="NDD6" s="304"/>
      <c r="NDE6" s="304"/>
      <c r="NDF6" s="304"/>
      <c r="NDG6" s="304"/>
      <c r="NDH6" s="304"/>
      <c r="NDI6" s="304"/>
      <c r="NDJ6" s="304"/>
      <c r="NDK6" s="304"/>
      <c r="NDL6" s="304"/>
      <c r="NDM6" s="304"/>
      <c r="NDN6" s="304"/>
      <c r="NDO6" s="304"/>
      <c r="NDP6" s="304"/>
      <c r="NDQ6" s="304"/>
      <c r="NDR6" s="304"/>
      <c r="NDS6" s="304"/>
      <c r="NDT6" s="304"/>
      <c r="NDU6" s="304"/>
      <c r="NDV6" s="304"/>
      <c r="NDW6" s="304"/>
      <c r="NDX6" s="304"/>
      <c r="NDY6" s="304"/>
      <c r="NDZ6" s="304"/>
      <c r="NEA6" s="304"/>
      <c r="NEB6" s="304"/>
      <c r="NEC6" s="304"/>
      <c r="NED6" s="304"/>
      <c r="NEE6" s="304"/>
      <c r="NEF6" s="304"/>
      <c r="NEG6" s="304"/>
      <c r="NEH6" s="304"/>
      <c r="NEI6" s="304"/>
      <c r="NEJ6" s="304"/>
      <c r="NEK6" s="304"/>
      <c r="NEL6" s="304"/>
      <c r="NEM6" s="304"/>
      <c r="NEN6" s="304"/>
      <c r="NEO6" s="304"/>
      <c r="NEP6" s="304"/>
      <c r="NEQ6" s="304"/>
      <c r="NER6" s="304"/>
      <c r="NES6" s="304"/>
      <c r="NET6" s="304"/>
      <c r="NEU6" s="304"/>
      <c r="NEV6" s="304"/>
      <c r="NEW6" s="304"/>
      <c r="NEX6" s="304"/>
      <c r="NEY6" s="304"/>
      <c r="NEZ6" s="304"/>
      <c r="NFA6" s="304"/>
      <c r="NFB6" s="304"/>
      <c r="NFC6" s="304"/>
      <c r="NFD6" s="304"/>
      <c r="NFE6" s="304"/>
      <c r="NFF6" s="304"/>
      <c r="NFG6" s="304"/>
      <c r="NFH6" s="304"/>
      <c r="NFI6" s="304"/>
      <c r="NFJ6" s="304"/>
      <c r="NFK6" s="304"/>
      <c r="NFL6" s="304"/>
      <c r="NFM6" s="304"/>
      <c r="NFN6" s="304"/>
      <c r="NFO6" s="304"/>
      <c r="NFP6" s="304"/>
      <c r="NFQ6" s="304"/>
      <c r="NFR6" s="304"/>
      <c r="NFS6" s="304"/>
      <c r="NFT6" s="304"/>
      <c r="NFU6" s="304"/>
      <c r="NFV6" s="304"/>
      <c r="NFW6" s="304"/>
      <c r="NFX6" s="304"/>
      <c r="NFY6" s="304"/>
      <c r="NFZ6" s="304"/>
      <c r="NGA6" s="304"/>
      <c r="NGB6" s="304"/>
      <c r="NGC6" s="304"/>
      <c r="NGD6" s="304"/>
      <c r="NGE6" s="304"/>
      <c r="NGF6" s="304"/>
      <c r="NGG6" s="304"/>
      <c r="NGH6" s="304"/>
      <c r="NGI6" s="304"/>
      <c r="NGJ6" s="304"/>
      <c r="NGK6" s="304"/>
      <c r="NGL6" s="304"/>
      <c r="NGM6" s="304"/>
      <c r="NGN6" s="304"/>
      <c r="NGO6" s="304"/>
      <c r="NGP6" s="304"/>
      <c r="NGQ6" s="304"/>
      <c r="NGR6" s="304"/>
      <c r="NGS6" s="304"/>
      <c r="NGT6" s="304"/>
      <c r="NGU6" s="304"/>
      <c r="NGV6" s="304"/>
      <c r="NGW6" s="304"/>
      <c r="NGX6" s="304"/>
      <c r="NGY6" s="304"/>
      <c r="NGZ6" s="304"/>
      <c r="NHA6" s="304"/>
      <c r="NHB6" s="304"/>
      <c r="NHC6" s="304"/>
      <c r="NHD6" s="304"/>
      <c r="NHE6" s="304"/>
      <c r="NHF6" s="304"/>
      <c r="NHG6" s="304"/>
      <c r="NHH6" s="304"/>
      <c r="NHI6" s="304"/>
      <c r="NHJ6" s="304"/>
      <c r="NHK6" s="304"/>
      <c r="NHL6" s="304"/>
      <c r="NHM6" s="304"/>
      <c r="NHN6" s="304"/>
      <c r="NHO6" s="304"/>
      <c r="NHP6" s="304"/>
      <c r="NHQ6" s="304"/>
      <c r="NHR6" s="304"/>
      <c r="NHS6" s="304"/>
      <c r="NHT6" s="304"/>
      <c r="NHU6" s="304"/>
      <c r="NHV6" s="304"/>
      <c r="NHW6" s="304"/>
      <c r="NHX6" s="304"/>
      <c r="NHY6" s="304"/>
      <c r="NHZ6" s="304"/>
      <c r="NIA6" s="304"/>
      <c r="NIB6" s="304"/>
      <c r="NIC6" s="304"/>
      <c r="NID6" s="304"/>
      <c r="NIE6" s="304"/>
      <c r="NIF6" s="304"/>
      <c r="NIG6" s="304"/>
      <c r="NIH6" s="304"/>
      <c r="NII6" s="304"/>
      <c r="NIJ6" s="304"/>
      <c r="NIK6" s="304"/>
      <c r="NIL6" s="304"/>
      <c r="NIM6" s="304"/>
      <c r="NIN6" s="304"/>
      <c r="NIO6" s="304"/>
      <c r="NIP6" s="304"/>
      <c r="NIQ6" s="304"/>
      <c r="NIR6" s="304"/>
      <c r="NIS6" s="304"/>
      <c r="NIT6" s="304"/>
      <c r="NIU6" s="304"/>
      <c r="NIV6" s="304"/>
      <c r="NIW6" s="304"/>
      <c r="NIX6" s="304"/>
      <c r="NIY6" s="304"/>
      <c r="NIZ6" s="304"/>
      <c r="NJA6" s="304"/>
      <c r="NJB6" s="304"/>
      <c r="NJC6" s="304"/>
      <c r="NJD6" s="304"/>
      <c r="NJE6" s="304"/>
      <c r="NJF6" s="304"/>
      <c r="NJG6" s="304"/>
      <c r="NJH6" s="304"/>
      <c r="NJI6" s="304"/>
      <c r="NJJ6" s="304"/>
      <c r="NJK6" s="304"/>
      <c r="NJL6" s="304"/>
      <c r="NJM6" s="304"/>
      <c r="NJN6" s="304"/>
      <c r="NJO6" s="304"/>
      <c r="NJP6" s="304"/>
      <c r="NJQ6" s="304"/>
      <c r="NJR6" s="304"/>
      <c r="NJS6" s="304"/>
      <c r="NJT6" s="304"/>
      <c r="NJU6" s="304"/>
      <c r="NJV6" s="304"/>
      <c r="NJW6" s="304"/>
      <c r="NJX6" s="304"/>
      <c r="NJY6" s="304"/>
      <c r="NJZ6" s="304"/>
      <c r="NKA6" s="304"/>
      <c r="NKB6" s="304"/>
      <c r="NKC6" s="304"/>
      <c r="NKD6" s="304"/>
      <c r="NKE6" s="304"/>
      <c r="NKF6" s="304"/>
      <c r="NKG6" s="304"/>
      <c r="NKH6" s="304"/>
      <c r="NKI6" s="304"/>
      <c r="NKJ6" s="304"/>
      <c r="NKK6" s="304"/>
      <c r="NKL6" s="304"/>
      <c r="NKM6" s="304"/>
      <c r="NKN6" s="304"/>
      <c r="NKO6" s="304"/>
      <c r="NKP6" s="304"/>
      <c r="NKQ6" s="304"/>
      <c r="NKR6" s="304"/>
      <c r="NKS6" s="304"/>
      <c r="NKT6" s="304"/>
      <c r="NKU6" s="304"/>
      <c r="NKV6" s="304"/>
      <c r="NKW6" s="304"/>
      <c r="NKX6" s="304"/>
      <c r="NKY6" s="304"/>
      <c r="NKZ6" s="304"/>
      <c r="NLA6" s="304"/>
      <c r="NLB6" s="304"/>
      <c r="NLC6" s="304"/>
      <c r="NLD6" s="304"/>
      <c r="NLE6" s="304"/>
      <c r="NLF6" s="304"/>
      <c r="NLG6" s="304"/>
      <c r="NLH6" s="304"/>
      <c r="NLI6" s="304"/>
      <c r="NLJ6" s="304"/>
      <c r="NLK6" s="304"/>
      <c r="NLL6" s="304"/>
      <c r="NLM6" s="304"/>
      <c r="NLN6" s="304"/>
      <c r="NLO6" s="304"/>
      <c r="NLP6" s="304"/>
      <c r="NLQ6" s="304"/>
      <c r="NLR6" s="304"/>
      <c r="NLS6" s="304"/>
      <c r="NLT6" s="304"/>
      <c r="NLU6" s="304"/>
      <c r="NLV6" s="304"/>
      <c r="NLW6" s="304"/>
      <c r="NLX6" s="304"/>
      <c r="NLY6" s="304"/>
      <c r="NLZ6" s="304"/>
      <c r="NMA6" s="304"/>
      <c r="NMB6" s="304"/>
      <c r="NMC6" s="304"/>
      <c r="NMD6" s="304"/>
      <c r="NME6" s="304"/>
      <c r="NMF6" s="304"/>
      <c r="NMG6" s="304"/>
      <c r="NMH6" s="304"/>
      <c r="NMI6" s="304"/>
      <c r="NMJ6" s="304"/>
      <c r="NMK6" s="304"/>
      <c r="NML6" s="304"/>
      <c r="NMM6" s="304"/>
      <c r="NMN6" s="304"/>
      <c r="NMO6" s="304"/>
      <c r="NMP6" s="304"/>
      <c r="NMQ6" s="304"/>
      <c r="NMR6" s="304"/>
      <c r="NMS6" s="304"/>
      <c r="NMT6" s="304"/>
      <c r="NMU6" s="304"/>
      <c r="NMV6" s="304"/>
      <c r="NMW6" s="304"/>
      <c r="NMX6" s="304"/>
      <c r="NMY6" s="304"/>
      <c r="NMZ6" s="304"/>
      <c r="NNA6" s="304"/>
      <c r="NNB6" s="304"/>
      <c r="NNC6" s="304"/>
      <c r="NND6" s="304"/>
      <c r="NNE6" s="304"/>
      <c r="NNF6" s="304"/>
      <c r="NNG6" s="304"/>
      <c r="NNH6" s="304"/>
      <c r="NNI6" s="304"/>
      <c r="NNJ6" s="304"/>
      <c r="NNK6" s="304"/>
      <c r="NNL6" s="304"/>
      <c r="NNM6" s="304"/>
      <c r="NNN6" s="304"/>
      <c r="NNO6" s="304"/>
      <c r="NNP6" s="304"/>
      <c r="NNQ6" s="304"/>
      <c r="NNR6" s="304"/>
      <c r="NNS6" s="304"/>
      <c r="NNT6" s="304"/>
      <c r="NNU6" s="304"/>
      <c r="NNV6" s="304"/>
      <c r="NNW6" s="304"/>
      <c r="NNX6" s="304"/>
      <c r="NNY6" s="304"/>
      <c r="NNZ6" s="304"/>
      <c r="NOA6" s="304"/>
      <c r="NOB6" s="304"/>
      <c r="NOC6" s="304"/>
      <c r="NOD6" s="304"/>
      <c r="NOE6" s="304"/>
      <c r="NOF6" s="304"/>
      <c r="NOG6" s="304"/>
      <c r="NOH6" s="304"/>
      <c r="NOI6" s="304"/>
      <c r="NOJ6" s="304"/>
      <c r="NOK6" s="304"/>
      <c r="NOL6" s="304"/>
      <c r="NOM6" s="304"/>
      <c r="NON6" s="304"/>
      <c r="NOO6" s="304"/>
      <c r="NOP6" s="304"/>
      <c r="NOQ6" s="304"/>
      <c r="NOR6" s="304"/>
      <c r="NOS6" s="304"/>
      <c r="NOT6" s="304"/>
      <c r="NOU6" s="304"/>
      <c r="NOV6" s="304"/>
      <c r="NOW6" s="304"/>
      <c r="NOX6" s="304"/>
      <c r="NOY6" s="304"/>
      <c r="NOZ6" s="304"/>
      <c r="NPA6" s="304"/>
      <c r="NPB6" s="304"/>
      <c r="NPC6" s="304"/>
      <c r="NPD6" s="304"/>
      <c r="NPE6" s="304"/>
      <c r="NPF6" s="304"/>
      <c r="NPG6" s="304"/>
      <c r="NPH6" s="304"/>
      <c r="NPI6" s="304"/>
      <c r="NPJ6" s="304"/>
      <c r="NPK6" s="304"/>
      <c r="NPL6" s="304"/>
      <c r="NPM6" s="304"/>
      <c r="NPN6" s="304"/>
      <c r="NPO6" s="304"/>
      <c r="NPP6" s="304"/>
      <c r="NPQ6" s="304"/>
      <c r="NPR6" s="304"/>
      <c r="NPS6" s="304"/>
      <c r="NPT6" s="304"/>
      <c r="NPU6" s="304"/>
      <c r="NPV6" s="304"/>
      <c r="NPW6" s="304"/>
      <c r="NPX6" s="304"/>
      <c r="NPY6" s="304"/>
      <c r="NPZ6" s="304"/>
      <c r="NQA6" s="304"/>
      <c r="NQB6" s="304"/>
      <c r="NQC6" s="304"/>
      <c r="NQD6" s="304"/>
      <c r="NQE6" s="304"/>
      <c r="NQF6" s="304"/>
      <c r="NQG6" s="304"/>
      <c r="NQH6" s="304"/>
      <c r="NQI6" s="304"/>
      <c r="NQJ6" s="304"/>
      <c r="NQK6" s="304"/>
      <c r="NQL6" s="304"/>
      <c r="NQM6" s="304"/>
      <c r="NQN6" s="304"/>
      <c r="NQO6" s="304"/>
      <c r="NQP6" s="304"/>
      <c r="NQQ6" s="304"/>
      <c r="NQR6" s="304"/>
      <c r="NQS6" s="304"/>
      <c r="NQT6" s="304"/>
      <c r="NQU6" s="304"/>
      <c r="NQV6" s="304"/>
      <c r="NQW6" s="304"/>
      <c r="NQX6" s="304"/>
      <c r="NQY6" s="304"/>
      <c r="NQZ6" s="304"/>
      <c r="NRA6" s="304"/>
      <c r="NRB6" s="304"/>
      <c r="NRC6" s="304"/>
      <c r="NRD6" s="304"/>
      <c r="NRE6" s="304"/>
      <c r="NRF6" s="304"/>
      <c r="NRG6" s="304"/>
      <c r="NRH6" s="304"/>
      <c r="NRI6" s="304"/>
      <c r="NRJ6" s="304"/>
      <c r="NRK6" s="304"/>
      <c r="NRL6" s="304"/>
      <c r="NRM6" s="304"/>
      <c r="NRN6" s="304"/>
      <c r="NRO6" s="304"/>
      <c r="NRP6" s="304"/>
      <c r="NRQ6" s="304"/>
      <c r="NRR6" s="304"/>
      <c r="NRS6" s="304"/>
      <c r="NRT6" s="304"/>
      <c r="NRU6" s="304"/>
      <c r="NRV6" s="304"/>
      <c r="NRW6" s="304"/>
      <c r="NRX6" s="304"/>
      <c r="NRY6" s="304"/>
      <c r="NRZ6" s="304"/>
      <c r="NSA6" s="304"/>
      <c r="NSB6" s="304"/>
      <c r="NSC6" s="304"/>
      <c r="NSD6" s="304"/>
      <c r="NSE6" s="304"/>
      <c r="NSF6" s="304"/>
      <c r="NSG6" s="304"/>
      <c r="NSH6" s="304"/>
      <c r="NSI6" s="304"/>
      <c r="NSJ6" s="304"/>
      <c r="NSK6" s="304"/>
      <c r="NSL6" s="304"/>
      <c r="NSM6" s="304"/>
      <c r="NSN6" s="304"/>
      <c r="NSO6" s="304"/>
      <c r="NSP6" s="304"/>
      <c r="NSQ6" s="304"/>
      <c r="NSR6" s="304"/>
      <c r="NSS6" s="304"/>
      <c r="NST6" s="304"/>
      <c r="NSU6" s="304"/>
      <c r="NSV6" s="304"/>
      <c r="NSW6" s="304"/>
      <c r="NSX6" s="304"/>
      <c r="NSY6" s="304"/>
      <c r="NSZ6" s="304"/>
      <c r="NTA6" s="304"/>
      <c r="NTB6" s="304"/>
      <c r="NTC6" s="304"/>
      <c r="NTD6" s="304"/>
      <c r="NTE6" s="304"/>
      <c r="NTF6" s="304"/>
      <c r="NTG6" s="304"/>
      <c r="NTH6" s="304"/>
      <c r="NTI6" s="304"/>
      <c r="NTJ6" s="304"/>
      <c r="NTK6" s="304"/>
      <c r="NTL6" s="304"/>
      <c r="NTM6" s="304"/>
      <c r="NTN6" s="304"/>
      <c r="NTO6" s="304"/>
      <c r="NTP6" s="304"/>
      <c r="NTQ6" s="304"/>
      <c r="NTR6" s="304"/>
      <c r="NTS6" s="304"/>
      <c r="NTT6" s="304"/>
      <c r="NTU6" s="304"/>
      <c r="NTV6" s="304"/>
      <c r="NTW6" s="304"/>
      <c r="NTX6" s="304"/>
      <c r="NTY6" s="304"/>
      <c r="NTZ6" s="304"/>
      <c r="NUA6" s="304"/>
      <c r="NUB6" s="304"/>
      <c r="NUC6" s="304"/>
      <c r="NUD6" s="304"/>
      <c r="NUE6" s="304"/>
      <c r="NUF6" s="304"/>
      <c r="NUG6" s="304"/>
      <c r="NUH6" s="304"/>
      <c r="NUI6" s="304"/>
      <c r="NUJ6" s="304"/>
      <c r="NUK6" s="304"/>
      <c r="NUL6" s="304"/>
      <c r="NUM6" s="304"/>
      <c r="NUN6" s="304"/>
      <c r="NUO6" s="304"/>
      <c r="NUP6" s="304"/>
      <c r="NUQ6" s="304"/>
      <c r="NUR6" s="304"/>
      <c r="NUS6" s="304"/>
      <c r="NUT6" s="304"/>
      <c r="NUU6" s="304"/>
      <c r="NUV6" s="304"/>
      <c r="NUW6" s="304"/>
      <c r="NUX6" s="304"/>
      <c r="NUY6" s="304"/>
      <c r="NUZ6" s="304"/>
      <c r="NVA6" s="304"/>
      <c r="NVB6" s="304"/>
      <c r="NVC6" s="304"/>
      <c r="NVD6" s="304"/>
      <c r="NVE6" s="304"/>
      <c r="NVF6" s="304"/>
      <c r="NVG6" s="304"/>
      <c r="NVH6" s="304"/>
      <c r="NVI6" s="304"/>
      <c r="NVJ6" s="304"/>
      <c r="NVK6" s="304"/>
      <c r="NVL6" s="304"/>
      <c r="NVM6" s="304"/>
      <c r="NVN6" s="304"/>
      <c r="NVO6" s="304"/>
      <c r="NVP6" s="304"/>
      <c r="NVQ6" s="304"/>
      <c r="NVR6" s="304"/>
      <c r="NVS6" s="304"/>
      <c r="NVT6" s="304"/>
      <c r="NVU6" s="304"/>
      <c r="NVV6" s="304"/>
      <c r="NVW6" s="304"/>
      <c r="NVX6" s="304"/>
      <c r="NVY6" s="304"/>
      <c r="NVZ6" s="304"/>
      <c r="NWA6" s="304"/>
      <c r="NWB6" s="304"/>
      <c r="NWC6" s="304"/>
      <c r="NWD6" s="304"/>
      <c r="NWE6" s="304"/>
      <c r="NWF6" s="304"/>
      <c r="NWG6" s="304"/>
      <c r="NWH6" s="304"/>
      <c r="NWI6" s="304"/>
      <c r="NWJ6" s="304"/>
      <c r="NWK6" s="304"/>
      <c r="NWL6" s="304"/>
      <c r="NWM6" s="304"/>
      <c r="NWN6" s="304"/>
      <c r="NWO6" s="304"/>
      <c r="NWP6" s="304"/>
      <c r="NWQ6" s="304"/>
      <c r="NWR6" s="304"/>
      <c r="NWS6" s="304"/>
      <c r="NWT6" s="304"/>
      <c r="NWU6" s="304"/>
      <c r="NWV6" s="304"/>
      <c r="NWW6" s="304"/>
      <c r="NWX6" s="304"/>
      <c r="NWY6" s="304"/>
      <c r="NWZ6" s="304"/>
      <c r="NXA6" s="304"/>
      <c r="NXB6" s="304"/>
      <c r="NXC6" s="304"/>
      <c r="NXD6" s="304"/>
      <c r="NXE6" s="304"/>
      <c r="NXF6" s="304"/>
      <c r="NXG6" s="304"/>
      <c r="NXH6" s="304"/>
      <c r="NXI6" s="304"/>
      <c r="NXJ6" s="304"/>
      <c r="NXK6" s="304"/>
      <c r="NXL6" s="304"/>
      <c r="NXM6" s="304"/>
      <c r="NXN6" s="304"/>
      <c r="NXO6" s="304"/>
      <c r="NXP6" s="304"/>
      <c r="NXQ6" s="304"/>
      <c r="NXR6" s="304"/>
      <c r="NXS6" s="304"/>
      <c r="NXT6" s="304"/>
      <c r="NXU6" s="304"/>
      <c r="NXV6" s="304"/>
      <c r="NXW6" s="304"/>
      <c r="NXX6" s="304"/>
      <c r="NXY6" s="304"/>
      <c r="NXZ6" s="304"/>
      <c r="NYA6" s="304"/>
      <c r="NYB6" s="304"/>
      <c r="NYC6" s="304"/>
      <c r="NYD6" s="304"/>
      <c r="NYE6" s="304"/>
      <c r="NYF6" s="304"/>
      <c r="NYG6" s="304"/>
      <c r="NYH6" s="304"/>
      <c r="NYI6" s="304"/>
      <c r="NYJ6" s="304"/>
      <c r="NYK6" s="304"/>
      <c r="NYL6" s="304"/>
      <c r="NYM6" s="304"/>
      <c r="NYN6" s="304"/>
      <c r="NYO6" s="304"/>
      <c r="NYP6" s="304"/>
      <c r="NYQ6" s="304"/>
      <c r="NYR6" s="304"/>
      <c r="NYS6" s="304"/>
      <c r="NYT6" s="304"/>
      <c r="NYU6" s="304"/>
      <c r="NYV6" s="304"/>
      <c r="NYW6" s="304"/>
      <c r="NYX6" s="304"/>
      <c r="NYY6" s="304"/>
      <c r="NYZ6" s="304"/>
      <c r="NZA6" s="304"/>
      <c r="NZB6" s="304"/>
      <c r="NZC6" s="304"/>
      <c r="NZD6" s="304"/>
      <c r="NZE6" s="304"/>
      <c r="NZF6" s="304"/>
      <c r="NZG6" s="304"/>
      <c r="NZH6" s="304"/>
      <c r="NZI6" s="304"/>
      <c r="NZJ6" s="304"/>
      <c r="NZK6" s="304"/>
      <c r="NZL6" s="304"/>
      <c r="NZM6" s="304"/>
      <c r="NZN6" s="304"/>
      <c r="NZO6" s="304"/>
      <c r="NZP6" s="304"/>
      <c r="NZQ6" s="304"/>
      <c r="NZR6" s="304"/>
      <c r="NZS6" s="304"/>
      <c r="NZT6" s="304"/>
      <c r="NZU6" s="304"/>
      <c r="NZV6" s="304"/>
      <c r="NZW6" s="304"/>
      <c r="NZX6" s="304"/>
      <c r="NZY6" s="304"/>
      <c r="NZZ6" s="304"/>
      <c r="OAA6" s="304"/>
      <c r="OAB6" s="304"/>
      <c r="OAC6" s="304"/>
      <c r="OAD6" s="304"/>
      <c r="OAE6" s="304"/>
      <c r="OAF6" s="304"/>
      <c r="OAG6" s="304"/>
      <c r="OAH6" s="304"/>
      <c r="OAI6" s="304"/>
      <c r="OAJ6" s="304"/>
      <c r="OAK6" s="304"/>
      <c r="OAL6" s="304"/>
      <c r="OAM6" s="304"/>
      <c r="OAN6" s="304"/>
      <c r="OAO6" s="304"/>
      <c r="OAP6" s="304"/>
      <c r="OAQ6" s="304"/>
      <c r="OAR6" s="304"/>
      <c r="OAS6" s="304"/>
      <c r="OAT6" s="304"/>
      <c r="OAU6" s="304"/>
      <c r="OAV6" s="304"/>
      <c r="OAW6" s="304"/>
      <c r="OAX6" s="304"/>
      <c r="OAY6" s="304"/>
      <c r="OAZ6" s="304"/>
      <c r="OBA6" s="304"/>
      <c r="OBB6" s="304"/>
      <c r="OBC6" s="304"/>
      <c r="OBD6" s="304"/>
      <c r="OBE6" s="304"/>
      <c r="OBF6" s="304"/>
      <c r="OBG6" s="304"/>
      <c r="OBH6" s="304"/>
      <c r="OBI6" s="304"/>
      <c r="OBJ6" s="304"/>
      <c r="OBK6" s="304"/>
      <c r="OBL6" s="304"/>
      <c r="OBM6" s="304"/>
      <c r="OBN6" s="304"/>
      <c r="OBO6" s="304"/>
      <c r="OBP6" s="304"/>
      <c r="OBQ6" s="304"/>
      <c r="OBR6" s="304"/>
      <c r="OBS6" s="304"/>
      <c r="OBT6" s="304"/>
      <c r="OBU6" s="304"/>
      <c r="OBV6" s="304"/>
      <c r="OBW6" s="304"/>
      <c r="OBX6" s="304"/>
      <c r="OBY6" s="304"/>
      <c r="OBZ6" s="304"/>
      <c r="OCA6" s="304"/>
      <c r="OCB6" s="304"/>
      <c r="OCC6" s="304"/>
      <c r="OCD6" s="304"/>
      <c r="OCE6" s="304"/>
      <c r="OCF6" s="304"/>
      <c r="OCG6" s="304"/>
      <c r="OCH6" s="304"/>
      <c r="OCI6" s="304"/>
      <c r="OCJ6" s="304"/>
      <c r="OCK6" s="304"/>
      <c r="OCL6" s="304"/>
      <c r="OCM6" s="304"/>
      <c r="OCN6" s="304"/>
      <c r="OCO6" s="304"/>
      <c r="OCP6" s="304"/>
      <c r="OCQ6" s="304"/>
      <c r="OCR6" s="304"/>
      <c r="OCS6" s="304"/>
      <c r="OCT6" s="304"/>
      <c r="OCU6" s="304"/>
      <c r="OCV6" s="304"/>
      <c r="OCW6" s="304"/>
      <c r="OCX6" s="304"/>
      <c r="OCY6" s="304"/>
      <c r="OCZ6" s="304"/>
      <c r="ODA6" s="304"/>
      <c r="ODB6" s="304"/>
      <c r="ODC6" s="304"/>
      <c r="ODD6" s="304"/>
      <c r="ODE6" s="304"/>
      <c r="ODF6" s="304"/>
      <c r="ODG6" s="304"/>
      <c r="ODH6" s="304"/>
      <c r="ODI6" s="304"/>
      <c r="ODJ6" s="304"/>
      <c r="ODK6" s="304"/>
      <c r="ODL6" s="304"/>
      <c r="ODM6" s="304"/>
      <c r="ODN6" s="304"/>
      <c r="ODO6" s="304"/>
      <c r="ODP6" s="304"/>
      <c r="ODQ6" s="304"/>
      <c r="ODR6" s="304"/>
      <c r="ODS6" s="304"/>
      <c r="ODT6" s="304"/>
      <c r="ODU6" s="304"/>
      <c r="ODV6" s="304"/>
      <c r="ODW6" s="304"/>
      <c r="ODX6" s="304"/>
      <c r="ODY6" s="304"/>
      <c r="ODZ6" s="304"/>
      <c r="OEA6" s="304"/>
      <c r="OEB6" s="304"/>
      <c r="OEC6" s="304"/>
      <c r="OED6" s="304"/>
      <c r="OEE6" s="304"/>
      <c r="OEF6" s="304"/>
      <c r="OEG6" s="304"/>
      <c r="OEH6" s="304"/>
      <c r="OEI6" s="304"/>
      <c r="OEJ6" s="304"/>
      <c r="OEK6" s="304"/>
      <c r="OEL6" s="304"/>
      <c r="OEM6" s="304"/>
      <c r="OEN6" s="304"/>
      <c r="OEO6" s="304"/>
      <c r="OEP6" s="304"/>
      <c r="OEQ6" s="304"/>
      <c r="OER6" s="304"/>
      <c r="OES6" s="304"/>
      <c r="OET6" s="304"/>
      <c r="OEU6" s="304"/>
      <c r="OEV6" s="304"/>
      <c r="OEW6" s="304"/>
      <c r="OEX6" s="304"/>
      <c r="OEY6" s="304"/>
      <c r="OEZ6" s="304"/>
      <c r="OFA6" s="304"/>
      <c r="OFB6" s="304"/>
      <c r="OFC6" s="304"/>
      <c r="OFD6" s="304"/>
      <c r="OFE6" s="304"/>
      <c r="OFF6" s="304"/>
      <c r="OFG6" s="304"/>
      <c r="OFH6" s="304"/>
      <c r="OFI6" s="304"/>
      <c r="OFJ6" s="304"/>
      <c r="OFK6" s="304"/>
      <c r="OFL6" s="304"/>
      <c r="OFM6" s="304"/>
      <c r="OFN6" s="304"/>
      <c r="OFO6" s="304"/>
      <c r="OFP6" s="304"/>
      <c r="OFQ6" s="304"/>
      <c r="OFR6" s="304"/>
      <c r="OFS6" s="304"/>
      <c r="OFT6" s="304"/>
      <c r="OFU6" s="304"/>
      <c r="OFV6" s="304"/>
      <c r="OFW6" s="304"/>
      <c r="OFX6" s="304"/>
      <c r="OFY6" s="304"/>
      <c r="OFZ6" s="304"/>
      <c r="OGA6" s="304"/>
      <c r="OGB6" s="304"/>
      <c r="OGC6" s="304"/>
      <c r="OGD6" s="304"/>
      <c r="OGE6" s="304"/>
      <c r="OGF6" s="304"/>
      <c r="OGG6" s="304"/>
      <c r="OGH6" s="304"/>
      <c r="OGI6" s="304"/>
      <c r="OGJ6" s="304"/>
      <c r="OGK6" s="304"/>
      <c r="OGL6" s="304"/>
      <c r="OGM6" s="304"/>
      <c r="OGN6" s="304"/>
      <c r="OGO6" s="304"/>
      <c r="OGP6" s="304"/>
      <c r="OGQ6" s="304"/>
      <c r="OGR6" s="304"/>
      <c r="OGS6" s="304"/>
      <c r="OGT6" s="304"/>
      <c r="OGU6" s="304"/>
      <c r="OGV6" s="304"/>
      <c r="OGW6" s="304"/>
      <c r="OGX6" s="304"/>
      <c r="OGY6" s="304"/>
      <c r="OGZ6" s="304"/>
      <c r="OHA6" s="304"/>
      <c r="OHB6" s="304"/>
      <c r="OHC6" s="304"/>
      <c r="OHD6" s="304"/>
      <c r="OHE6" s="304"/>
      <c r="OHF6" s="304"/>
      <c r="OHG6" s="304"/>
      <c r="OHH6" s="304"/>
      <c r="OHI6" s="304"/>
      <c r="OHJ6" s="304"/>
      <c r="OHK6" s="304"/>
      <c r="OHL6" s="304"/>
      <c r="OHM6" s="304"/>
      <c r="OHN6" s="304"/>
      <c r="OHO6" s="304"/>
      <c r="OHP6" s="304"/>
      <c r="OHQ6" s="304"/>
      <c r="OHR6" s="304"/>
      <c r="OHS6" s="304"/>
      <c r="OHT6" s="304"/>
      <c r="OHU6" s="304"/>
      <c r="OHV6" s="304"/>
      <c r="OHW6" s="304"/>
      <c r="OHX6" s="304"/>
      <c r="OHY6" s="304"/>
      <c r="OHZ6" s="304"/>
      <c r="OIA6" s="304"/>
      <c r="OIB6" s="304"/>
      <c r="OIC6" s="304"/>
      <c r="OID6" s="304"/>
      <c r="OIE6" s="304"/>
      <c r="OIF6" s="304"/>
      <c r="OIG6" s="304"/>
      <c r="OIH6" s="304"/>
      <c r="OII6" s="304"/>
      <c r="OIJ6" s="304"/>
      <c r="OIK6" s="304"/>
      <c r="OIL6" s="304"/>
      <c r="OIM6" s="304"/>
      <c r="OIN6" s="304"/>
      <c r="OIO6" s="304"/>
      <c r="OIP6" s="304"/>
      <c r="OIQ6" s="304"/>
      <c r="OIR6" s="304"/>
      <c r="OIS6" s="304"/>
      <c r="OIT6" s="304"/>
      <c r="OIU6" s="304"/>
      <c r="OIV6" s="304"/>
      <c r="OIW6" s="304"/>
      <c r="OIX6" s="304"/>
      <c r="OIY6" s="304"/>
      <c r="OIZ6" s="304"/>
      <c r="OJA6" s="304"/>
      <c r="OJB6" s="304"/>
      <c r="OJC6" s="304"/>
      <c r="OJD6" s="304"/>
      <c r="OJE6" s="304"/>
      <c r="OJF6" s="304"/>
      <c r="OJG6" s="304"/>
      <c r="OJH6" s="304"/>
      <c r="OJI6" s="304"/>
      <c r="OJJ6" s="304"/>
      <c r="OJK6" s="304"/>
      <c r="OJL6" s="304"/>
      <c r="OJM6" s="304"/>
      <c r="OJN6" s="304"/>
      <c r="OJO6" s="304"/>
      <c r="OJP6" s="304"/>
      <c r="OJQ6" s="304"/>
      <c r="OJR6" s="304"/>
      <c r="OJS6" s="304"/>
      <c r="OJT6" s="304"/>
      <c r="OJU6" s="304"/>
      <c r="OJV6" s="304"/>
      <c r="OJW6" s="304"/>
      <c r="OJX6" s="304"/>
      <c r="OJY6" s="304"/>
      <c r="OJZ6" s="304"/>
      <c r="OKA6" s="304"/>
      <c r="OKB6" s="304"/>
      <c r="OKC6" s="304"/>
      <c r="OKD6" s="304"/>
      <c r="OKE6" s="304"/>
      <c r="OKF6" s="304"/>
      <c r="OKG6" s="304"/>
      <c r="OKH6" s="304"/>
      <c r="OKI6" s="304"/>
      <c r="OKJ6" s="304"/>
      <c r="OKK6" s="304"/>
      <c r="OKL6" s="304"/>
      <c r="OKM6" s="304"/>
      <c r="OKN6" s="304"/>
      <c r="OKO6" s="304"/>
      <c r="OKP6" s="304"/>
      <c r="OKQ6" s="304"/>
      <c r="OKR6" s="304"/>
      <c r="OKS6" s="304"/>
      <c r="OKT6" s="304"/>
      <c r="OKU6" s="304"/>
      <c r="OKV6" s="304"/>
      <c r="OKW6" s="304"/>
      <c r="OKX6" s="304"/>
      <c r="OKY6" s="304"/>
      <c r="OKZ6" s="304"/>
      <c r="OLA6" s="304"/>
      <c r="OLB6" s="304"/>
      <c r="OLC6" s="304"/>
      <c r="OLD6" s="304"/>
      <c r="OLE6" s="304"/>
      <c r="OLF6" s="304"/>
      <c r="OLG6" s="304"/>
      <c r="OLH6" s="304"/>
      <c r="OLI6" s="304"/>
      <c r="OLJ6" s="304"/>
      <c r="OLK6" s="304"/>
      <c r="OLL6" s="304"/>
      <c r="OLM6" s="304"/>
      <c r="OLN6" s="304"/>
      <c r="OLO6" s="304"/>
      <c r="OLP6" s="304"/>
      <c r="OLQ6" s="304"/>
      <c r="OLR6" s="304"/>
      <c r="OLS6" s="304"/>
      <c r="OLT6" s="304"/>
      <c r="OLU6" s="304"/>
      <c r="OLV6" s="304"/>
      <c r="OLW6" s="304"/>
      <c r="OLX6" s="304"/>
      <c r="OLY6" s="304"/>
      <c r="OLZ6" s="304"/>
      <c r="OMA6" s="304"/>
      <c r="OMB6" s="304"/>
      <c r="OMC6" s="304"/>
      <c r="OMD6" s="304"/>
      <c r="OME6" s="304"/>
      <c r="OMF6" s="304"/>
      <c r="OMG6" s="304"/>
      <c r="OMH6" s="304"/>
      <c r="OMI6" s="304"/>
      <c r="OMJ6" s="304"/>
      <c r="OMK6" s="304"/>
      <c r="OML6" s="304"/>
      <c r="OMM6" s="304"/>
      <c r="OMN6" s="304"/>
      <c r="OMO6" s="304"/>
      <c r="OMP6" s="304"/>
      <c r="OMQ6" s="304"/>
      <c r="OMR6" s="304"/>
      <c r="OMS6" s="304"/>
      <c r="OMT6" s="304"/>
      <c r="OMU6" s="304"/>
      <c r="OMV6" s="304"/>
      <c r="OMW6" s="304"/>
      <c r="OMX6" s="304"/>
      <c r="OMY6" s="304"/>
      <c r="OMZ6" s="304"/>
      <c r="ONA6" s="304"/>
      <c r="ONB6" s="304"/>
      <c r="ONC6" s="304"/>
      <c r="OND6" s="304"/>
      <c r="ONE6" s="304"/>
      <c r="ONF6" s="304"/>
      <c r="ONG6" s="304"/>
      <c r="ONH6" s="304"/>
      <c r="ONI6" s="304"/>
      <c r="ONJ6" s="304"/>
      <c r="ONK6" s="304"/>
      <c r="ONL6" s="304"/>
      <c r="ONM6" s="304"/>
      <c r="ONN6" s="304"/>
      <c r="ONO6" s="304"/>
      <c r="ONP6" s="304"/>
      <c r="ONQ6" s="304"/>
      <c r="ONR6" s="304"/>
      <c r="ONS6" s="304"/>
      <c r="ONT6" s="304"/>
      <c r="ONU6" s="304"/>
      <c r="ONV6" s="304"/>
      <c r="ONW6" s="304"/>
      <c r="ONX6" s="304"/>
      <c r="ONY6" s="304"/>
      <c r="ONZ6" s="304"/>
      <c r="OOA6" s="304"/>
      <c r="OOB6" s="304"/>
      <c r="OOC6" s="304"/>
      <c r="OOD6" s="304"/>
      <c r="OOE6" s="304"/>
      <c r="OOF6" s="304"/>
      <c r="OOG6" s="304"/>
      <c r="OOH6" s="304"/>
      <c r="OOI6" s="304"/>
      <c r="OOJ6" s="304"/>
      <c r="OOK6" s="304"/>
      <c r="OOL6" s="304"/>
      <c r="OOM6" s="304"/>
      <c r="OON6" s="304"/>
      <c r="OOO6" s="304"/>
      <c r="OOP6" s="304"/>
      <c r="OOQ6" s="304"/>
      <c r="OOR6" s="304"/>
      <c r="OOS6" s="304"/>
      <c r="OOT6" s="304"/>
      <c r="OOU6" s="304"/>
      <c r="OOV6" s="304"/>
      <c r="OOW6" s="304"/>
      <c r="OOX6" s="304"/>
      <c r="OOY6" s="304"/>
      <c r="OOZ6" s="304"/>
      <c r="OPA6" s="304"/>
      <c r="OPB6" s="304"/>
      <c r="OPC6" s="304"/>
      <c r="OPD6" s="304"/>
      <c r="OPE6" s="304"/>
      <c r="OPF6" s="304"/>
      <c r="OPG6" s="304"/>
      <c r="OPH6" s="304"/>
      <c r="OPI6" s="304"/>
      <c r="OPJ6" s="304"/>
      <c r="OPK6" s="304"/>
      <c r="OPL6" s="304"/>
      <c r="OPM6" s="304"/>
      <c r="OPN6" s="304"/>
      <c r="OPO6" s="304"/>
      <c r="OPP6" s="304"/>
      <c r="OPQ6" s="304"/>
      <c r="OPR6" s="304"/>
      <c r="OPS6" s="304"/>
      <c r="OPT6" s="304"/>
      <c r="OPU6" s="304"/>
      <c r="OPV6" s="304"/>
      <c r="OPW6" s="304"/>
      <c r="OPX6" s="304"/>
      <c r="OPY6" s="304"/>
      <c r="OPZ6" s="304"/>
      <c r="OQA6" s="304"/>
      <c r="OQB6" s="304"/>
      <c r="OQC6" s="304"/>
      <c r="OQD6" s="304"/>
      <c r="OQE6" s="304"/>
      <c r="OQF6" s="304"/>
      <c r="OQG6" s="304"/>
      <c r="OQH6" s="304"/>
      <c r="OQI6" s="304"/>
      <c r="OQJ6" s="304"/>
      <c r="OQK6" s="304"/>
      <c r="OQL6" s="304"/>
      <c r="OQM6" s="304"/>
      <c r="OQN6" s="304"/>
      <c r="OQO6" s="304"/>
      <c r="OQP6" s="304"/>
      <c r="OQQ6" s="304"/>
      <c r="OQR6" s="304"/>
      <c r="OQS6" s="304"/>
      <c r="OQT6" s="304"/>
      <c r="OQU6" s="304"/>
      <c r="OQV6" s="304"/>
      <c r="OQW6" s="304"/>
      <c r="OQX6" s="304"/>
      <c r="OQY6" s="304"/>
      <c r="OQZ6" s="304"/>
      <c r="ORA6" s="304"/>
      <c r="ORB6" s="304"/>
      <c r="ORC6" s="304"/>
      <c r="ORD6" s="304"/>
      <c r="ORE6" s="304"/>
      <c r="ORF6" s="304"/>
      <c r="ORG6" s="304"/>
      <c r="ORH6" s="304"/>
      <c r="ORI6" s="304"/>
      <c r="ORJ6" s="304"/>
      <c r="ORK6" s="304"/>
      <c r="ORL6" s="304"/>
      <c r="ORM6" s="304"/>
      <c r="ORN6" s="304"/>
      <c r="ORO6" s="304"/>
      <c r="ORP6" s="304"/>
      <c r="ORQ6" s="304"/>
      <c r="ORR6" s="304"/>
      <c r="ORS6" s="304"/>
      <c r="ORT6" s="304"/>
      <c r="ORU6" s="304"/>
      <c r="ORV6" s="304"/>
      <c r="ORW6" s="304"/>
      <c r="ORX6" s="304"/>
      <c r="ORY6" s="304"/>
      <c r="ORZ6" s="304"/>
      <c r="OSA6" s="304"/>
      <c r="OSB6" s="304"/>
      <c r="OSC6" s="304"/>
      <c r="OSD6" s="304"/>
      <c r="OSE6" s="304"/>
      <c r="OSF6" s="304"/>
      <c r="OSG6" s="304"/>
      <c r="OSH6" s="304"/>
      <c r="OSI6" s="304"/>
      <c r="OSJ6" s="304"/>
      <c r="OSK6" s="304"/>
      <c r="OSL6" s="304"/>
      <c r="OSM6" s="304"/>
      <c r="OSN6" s="304"/>
      <c r="OSO6" s="304"/>
      <c r="OSP6" s="304"/>
      <c r="OSQ6" s="304"/>
      <c r="OSR6" s="304"/>
      <c r="OSS6" s="304"/>
      <c r="OST6" s="304"/>
      <c r="OSU6" s="304"/>
      <c r="OSV6" s="304"/>
      <c r="OSW6" s="304"/>
      <c r="OSX6" s="304"/>
      <c r="OSY6" s="304"/>
      <c r="OSZ6" s="304"/>
      <c r="OTA6" s="304"/>
      <c r="OTB6" s="304"/>
      <c r="OTC6" s="304"/>
      <c r="OTD6" s="304"/>
      <c r="OTE6" s="304"/>
      <c r="OTF6" s="304"/>
      <c r="OTG6" s="304"/>
      <c r="OTH6" s="304"/>
      <c r="OTI6" s="304"/>
      <c r="OTJ6" s="304"/>
      <c r="OTK6" s="304"/>
      <c r="OTL6" s="304"/>
      <c r="OTM6" s="304"/>
      <c r="OTN6" s="304"/>
      <c r="OTO6" s="304"/>
      <c r="OTP6" s="304"/>
      <c r="OTQ6" s="304"/>
      <c r="OTR6" s="304"/>
      <c r="OTS6" s="304"/>
      <c r="OTT6" s="304"/>
      <c r="OTU6" s="304"/>
      <c r="OTV6" s="304"/>
      <c r="OTW6" s="304"/>
      <c r="OTX6" s="304"/>
      <c r="OTY6" s="304"/>
      <c r="OTZ6" s="304"/>
      <c r="OUA6" s="304"/>
      <c r="OUB6" s="304"/>
      <c r="OUC6" s="304"/>
      <c r="OUD6" s="304"/>
      <c r="OUE6" s="304"/>
      <c r="OUF6" s="304"/>
      <c r="OUG6" s="304"/>
      <c r="OUH6" s="304"/>
      <c r="OUI6" s="304"/>
      <c r="OUJ6" s="304"/>
      <c r="OUK6" s="304"/>
      <c r="OUL6" s="304"/>
      <c r="OUM6" s="304"/>
      <c r="OUN6" s="304"/>
      <c r="OUO6" s="304"/>
      <c r="OUP6" s="304"/>
      <c r="OUQ6" s="304"/>
      <c r="OUR6" s="304"/>
      <c r="OUS6" s="304"/>
      <c r="OUT6" s="304"/>
      <c r="OUU6" s="304"/>
      <c r="OUV6" s="304"/>
      <c r="OUW6" s="304"/>
      <c r="OUX6" s="304"/>
      <c r="OUY6" s="304"/>
      <c r="OUZ6" s="304"/>
      <c r="OVA6" s="304"/>
      <c r="OVB6" s="304"/>
      <c r="OVC6" s="304"/>
      <c r="OVD6" s="304"/>
      <c r="OVE6" s="304"/>
      <c r="OVF6" s="304"/>
      <c r="OVG6" s="304"/>
      <c r="OVH6" s="304"/>
      <c r="OVI6" s="304"/>
      <c r="OVJ6" s="304"/>
      <c r="OVK6" s="304"/>
      <c r="OVL6" s="304"/>
      <c r="OVM6" s="304"/>
      <c r="OVN6" s="304"/>
      <c r="OVO6" s="304"/>
      <c r="OVP6" s="304"/>
      <c r="OVQ6" s="304"/>
      <c r="OVR6" s="304"/>
      <c r="OVS6" s="304"/>
      <c r="OVT6" s="304"/>
      <c r="OVU6" s="304"/>
      <c r="OVV6" s="304"/>
      <c r="OVW6" s="304"/>
      <c r="OVX6" s="304"/>
      <c r="OVY6" s="304"/>
      <c r="OVZ6" s="304"/>
      <c r="OWA6" s="304"/>
      <c r="OWB6" s="304"/>
      <c r="OWC6" s="304"/>
      <c r="OWD6" s="304"/>
      <c r="OWE6" s="304"/>
      <c r="OWF6" s="304"/>
      <c r="OWG6" s="304"/>
      <c r="OWH6" s="304"/>
      <c r="OWI6" s="304"/>
      <c r="OWJ6" s="304"/>
      <c r="OWK6" s="304"/>
      <c r="OWL6" s="304"/>
      <c r="OWM6" s="304"/>
      <c r="OWN6" s="304"/>
      <c r="OWO6" s="304"/>
      <c r="OWP6" s="304"/>
      <c r="OWQ6" s="304"/>
      <c r="OWR6" s="304"/>
      <c r="OWS6" s="304"/>
      <c r="OWT6" s="304"/>
      <c r="OWU6" s="304"/>
      <c r="OWV6" s="304"/>
      <c r="OWW6" s="304"/>
      <c r="OWX6" s="304"/>
      <c r="OWY6" s="304"/>
      <c r="OWZ6" s="304"/>
      <c r="OXA6" s="304"/>
      <c r="OXB6" s="304"/>
      <c r="OXC6" s="304"/>
      <c r="OXD6" s="304"/>
      <c r="OXE6" s="304"/>
      <c r="OXF6" s="304"/>
      <c r="OXG6" s="304"/>
      <c r="OXH6" s="304"/>
      <c r="OXI6" s="304"/>
      <c r="OXJ6" s="304"/>
      <c r="OXK6" s="304"/>
      <c r="OXL6" s="304"/>
      <c r="OXM6" s="304"/>
      <c r="OXN6" s="304"/>
      <c r="OXO6" s="304"/>
      <c r="OXP6" s="304"/>
      <c r="OXQ6" s="304"/>
      <c r="OXR6" s="304"/>
      <c r="OXS6" s="304"/>
      <c r="OXT6" s="304"/>
      <c r="OXU6" s="304"/>
      <c r="OXV6" s="304"/>
      <c r="OXW6" s="304"/>
      <c r="OXX6" s="304"/>
      <c r="OXY6" s="304"/>
      <c r="OXZ6" s="304"/>
      <c r="OYA6" s="304"/>
      <c r="OYB6" s="304"/>
      <c r="OYC6" s="304"/>
      <c r="OYD6" s="304"/>
      <c r="OYE6" s="304"/>
      <c r="OYF6" s="304"/>
      <c r="OYG6" s="304"/>
      <c r="OYH6" s="304"/>
      <c r="OYI6" s="304"/>
      <c r="OYJ6" s="304"/>
      <c r="OYK6" s="304"/>
      <c r="OYL6" s="304"/>
      <c r="OYM6" s="304"/>
      <c r="OYN6" s="304"/>
      <c r="OYO6" s="304"/>
      <c r="OYP6" s="304"/>
      <c r="OYQ6" s="304"/>
      <c r="OYR6" s="304"/>
      <c r="OYS6" s="304"/>
      <c r="OYT6" s="304"/>
      <c r="OYU6" s="304"/>
      <c r="OYV6" s="304"/>
      <c r="OYW6" s="304"/>
      <c r="OYX6" s="304"/>
      <c r="OYY6" s="304"/>
      <c r="OYZ6" s="304"/>
      <c r="OZA6" s="304"/>
      <c r="OZB6" s="304"/>
      <c r="OZC6" s="304"/>
      <c r="OZD6" s="304"/>
      <c r="OZE6" s="304"/>
      <c r="OZF6" s="304"/>
      <c r="OZG6" s="304"/>
      <c r="OZH6" s="304"/>
      <c r="OZI6" s="304"/>
      <c r="OZJ6" s="304"/>
      <c r="OZK6" s="304"/>
      <c r="OZL6" s="304"/>
      <c r="OZM6" s="304"/>
      <c r="OZN6" s="304"/>
      <c r="OZO6" s="304"/>
      <c r="OZP6" s="304"/>
      <c r="OZQ6" s="304"/>
      <c r="OZR6" s="304"/>
      <c r="OZS6" s="304"/>
      <c r="OZT6" s="304"/>
      <c r="OZU6" s="304"/>
      <c r="OZV6" s="304"/>
      <c r="OZW6" s="304"/>
      <c r="OZX6" s="304"/>
      <c r="OZY6" s="304"/>
      <c r="OZZ6" s="304"/>
      <c r="PAA6" s="304"/>
      <c r="PAB6" s="304"/>
      <c r="PAC6" s="304"/>
      <c r="PAD6" s="304"/>
      <c r="PAE6" s="304"/>
      <c r="PAF6" s="304"/>
      <c r="PAG6" s="304"/>
      <c r="PAH6" s="304"/>
      <c r="PAI6" s="304"/>
      <c r="PAJ6" s="304"/>
      <c r="PAK6" s="304"/>
      <c r="PAL6" s="304"/>
      <c r="PAM6" s="304"/>
      <c r="PAN6" s="304"/>
      <c r="PAO6" s="304"/>
      <c r="PAP6" s="304"/>
      <c r="PAQ6" s="304"/>
      <c r="PAR6" s="304"/>
      <c r="PAS6" s="304"/>
      <c r="PAT6" s="304"/>
      <c r="PAU6" s="304"/>
      <c r="PAV6" s="304"/>
      <c r="PAW6" s="304"/>
      <c r="PAX6" s="304"/>
      <c r="PAY6" s="304"/>
      <c r="PAZ6" s="304"/>
      <c r="PBA6" s="304"/>
      <c r="PBB6" s="304"/>
      <c r="PBC6" s="304"/>
      <c r="PBD6" s="304"/>
      <c r="PBE6" s="304"/>
      <c r="PBF6" s="304"/>
      <c r="PBG6" s="304"/>
      <c r="PBH6" s="304"/>
      <c r="PBI6" s="304"/>
      <c r="PBJ6" s="304"/>
      <c r="PBK6" s="304"/>
      <c r="PBL6" s="304"/>
      <c r="PBM6" s="304"/>
      <c r="PBN6" s="304"/>
      <c r="PBO6" s="304"/>
      <c r="PBP6" s="304"/>
      <c r="PBQ6" s="304"/>
      <c r="PBR6" s="304"/>
      <c r="PBS6" s="304"/>
      <c r="PBT6" s="304"/>
      <c r="PBU6" s="304"/>
      <c r="PBV6" s="304"/>
      <c r="PBW6" s="304"/>
      <c r="PBX6" s="304"/>
      <c r="PBY6" s="304"/>
      <c r="PBZ6" s="304"/>
      <c r="PCA6" s="304"/>
      <c r="PCB6" s="304"/>
      <c r="PCC6" s="304"/>
      <c r="PCD6" s="304"/>
      <c r="PCE6" s="304"/>
      <c r="PCF6" s="304"/>
      <c r="PCG6" s="304"/>
      <c r="PCH6" s="304"/>
      <c r="PCI6" s="304"/>
      <c r="PCJ6" s="304"/>
      <c r="PCK6" s="304"/>
      <c r="PCL6" s="304"/>
      <c r="PCM6" s="304"/>
      <c r="PCN6" s="304"/>
      <c r="PCO6" s="304"/>
      <c r="PCP6" s="304"/>
      <c r="PCQ6" s="304"/>
      <c r="PCR6" s="304"/>
      <c r="PCS6" s="304"/>
      <c r="PCT6" s="304"/>
      <c r="PCU6" s="304"/>
      <c r="PCV6" s="304"/>
      <c r="PCW6" s="304"/>
      <c r="PCX6" s="304"/>
      <c r="PCY6" s="304"/>
      <c r="PCZ6" s="304"/>
      <c r="PDA6" s="304"/>
      <c r="PDB6" s="304"/>
      <c r="PDC6" s="304"/>
      <c r="PDD6" s="304"/>
      <c r="PDE6" s="304"/>
      <c r="PDF6" s="304"/>
      <c r="PDG6" s="304"/>
      <c r="PDH6" s="304"/>
      <c r="PDI6" s="304"/>
      <c r="PDJ6" s="304"/>
      <c r="PDK6" s="304"/>
      <c r="PDL6" s="304"/>
      <c r="PDM6" s="304"/>
      <c r="PDN6" s="304"/>
      <c r="PDO6" s="304"/>
      <c r="PDP6" s="304"/>
      <c r="PDQ6" s="304"/>
      <c r="PDR6" s="304"/>
      <c r="PDS6" s="304"/>
      <c r="PDT6" s="304"/>
      <c r="PDU6" s="304"/>
      <c r="PDV6" s="304"/>
      <c r="PDW6" s="304"/>
      <c r="PDX6" s="304"/>
      <c r="PDY6" s="304"/>
      <c r="PDZ6" s="304"/>
      <c r="PEA6" s="304"/>
      <c r="PEB6" s="304"/>
      <c r="PEC6" s="304"/>
      <c r="PED6" s="304"/>
      <c r="PEE6" s="304"/>
      <c r="PEF6" s="304"/>
      <c r="PEG6" s="304"/>
      <c r="PEH6" s="304"/>
      <c r="PEI6" s="304"/>
      <c r="PEJ6" s="304"/>
      <c r="PEK6" s="304"/>
      <c r="PEL6" s="304"/>
      <c r="PEM6" s="304"/>
      <c r="PEN6" s="304"/>
      <c r="PEO6" s="304"/>
      <c r="PEP6" s="304"/>
      <c r="PEQ6" s="304"/>
      <c r="PER6" s="304"/>
      <c r="PES6" s="304"/>
      <c r="PET6" s="304"/>
      <c r="PEU6" s="304"/>
      <c r="PEV6" s="304"/>
      <c r="PEW6" s="304"/>
      <c r="PEX6" s="304"/>
      <c r="PEY6" s="304"/>
      <c r="PEZ6" s="304"/>
      <c r="PFA6" s="304"/>
      <c r="PFB6" s="304"/>
      <c r="PFC6" s="304"/>
      <c r="PFD6" s="304"/>
      <c r="PFE6" s="304"/>
      <c r="PFF6" s="304"/>
      <c r="PFG6" s="304"/>
      <c r="PFH6" s="304"/>
      <c r="PFI6" s="304"/>
      <c r="PFJ6" s="304"/>
      <c r="PFK6" s="304"/>
      <c r="PFL6" s="304"/>
      <c r="PFM6" s="304"/>
      <c r="PFN6" s="304"/>
      <c r="PFO6" s="304"/>
      <c r="PFP6" s="304"/>
      <c r="PFQ6" s="304"/>
      <c r="PFR6" s="304"/>
      <c r="PFS6" s="304"/>
      <c r="PFT6" s="304"/>
      <c r="PFU6" s="304"/>
      <c r="PFV6" s="304"/>
      <c r="PFW6" s="304"/>
      <c r="PFX6" s="304"/>
      <c r="PFY6" s="304"/>
      <c r="PFZ6" s="304"/>
      <c r="PGA6" s="304"/>
      <c r="PGB6" s="304"/>
      <c r="PGC6" s="304"/>
      <c r="PGD6" s="304"/>
      <c r="PGE6" s="304"/>
      <c r="PGF6" s="304"/>
      <c r="PGG6" s="304"/>
      <c r="PGH6" s="304"/>
      <c r="PGI6" s="304"/>
      <c r="PGJ6" s="304"/>
      <c r="PGK6" s="304"/>
      <c r="PGL6" s="304"/>
      <c r="PGM6" s="304"/>
      <c r="PGN6" s="304"/>
      <c r="PGO6" s="304"/>
      <c r="PGP6" s="304"/>
      <c r="PGQ6" s="304"/>
      <c r="PGR6" s="304"/>
      <c r="PGS6" s="304"/>
      <c r="PGT6" s="304"/>
      <c r="PGU6" s="304"/>
      <c r="PGV6" s="304"/>
      <c r="PGW6" s="304"/>
      <c r="PGX6" s="304"/>
      <c r="PGY6" s="304"/>
      <c r="PGZ6" s="304"/>
      <c r="PHA6" s="304"/>
      <c r="PHB6" s="304"/>
      <c r="PHC6" s="304"/>
      <c r="PHD6" s="304"/>
      <c r="PHE6" s="304"/>
      <c r="PHF6" s="304"/>
      <c r="PHG6" s="304"/>
      <c r="PHH6" s="304"/>
      <c r="PHI6" s="304"/>
      <c r="PHJ6" s="304"/>
      <c r="PHK6" s="304"/>
      <c r="PHL6" s="304"/>
      <c r="PHM6" s="304"/>
      <c r="PHN6" s="304"/>
      <c r="PHO6" s="304"/>
      <c r="PHP6" s="304"/>
      <c r="PHQ6" s="304"/>
      <c r="PHR6" s="304"/>
      <c r="PHS6" s="304"/>
      <c r="PHT6" s="304"/>
      <c r="PHU6" s="304"/>
      <c r="PHV6" s="304"/>
      <c r="PHW6" s="304"/>
      <c r="PHX6" s="304"/>
      <c r="PHY6" s="304"/>
      <c r="PHZ6" s="304"/>
      <c r="PIA6" s="304"/>
      <c r="PIB6" s="304"/>
      <c r="PIC6" s="304"/>
      <c r="PID6" s="304"/>
      <c r="PIE6" s="304"/>
      <c r="PIF6" s="304"/>
      <c r="PIG6" s="304"/>
      <c r="PIH6" s="304"/>
      <c r="PII6" s="304"/>
      <c r="PIJ6" s="304"/>
      <c r="PIK6" s="304"/>
      <c r="PIL6" s="304"/>
      <c r="PIM6" s="304"/>
      <c r="PIN6" s="304"/>
      <c r="PIO6" s="304"/>
      <c r="PIP6" s="304"/>
      <c r="PIQ6" s="304"/>
      <c r="PIR6" s="304"/>
      <c r="PIS6" s="304"/>
      <c r="PIT6" s="304"/>
      <c r="PIU6" s="304"/>
      <c r="PIV6" s="304"/>
      <c r="PIW6" s="304"/>
      <c r="PIX6" s="304"/>
      <c r="PIY6" s="304"/>
      <c r="PIZ6" s="304"/>
      <c r="PJA6" s="304"/>
      <c r="PJB6" s="304"/>
      <c r="PJC6" s="304"/>
      <c r="PJD6" s="304"/>
      <c r="PJE6" s="304"/>
      <c r="PJF6" s="304"/>
      <c r="PJG6" s="304"/>
      <c r="PJH6" s="304"/>
      <c r="PJI6" s="304"/>
      <c r="PJJ6" s="304"/>
      <c r="PJK6" s="304"/>
      <c r="PJL6" s="304"/>
      <c r="PJM6" s="304"/>
      <c r="PJN6" s="304"/>
      <c r="PJO6" s="304"/>
      <c r="PJP6" s="304"/>
      <c r="PJQ6" s="304"/>
      <c r="PJR6" s="304"/>
      <c r="PJS6" s="304"/>
      <c r="PJT6" s="304"/>
      <c r="PJU6" s="304"/>
      <c r="PJV6" s="304"/>
      <c r="PJW6" s="304"/>
      <c r="PJX6" s="304"/>
      <c r="PJY6" s="304"/>
      <c r="PJZ6" s="304"/>
      <c r="PKA6" s="304"/>
      <c r="PKB6" s="304"/>
      <c r="PKC6" s="304"/>
      <c r="PKD6" s="304"/>
      <c r="PKE6" s="304"/>
      <c r="PKF6" s="304"/>
      <c r="PKG6" s="304"/>
      <c r="PKH6" s="304"/>
      <c r="PKI6" s="304"/>
      <c r="PKJ6" s="304"/>
      <c r="PKK6" s="304"/>
      <c r="PKL6" s="304"/>
      <c r="PKM6" s="304"/>
      <c r="PKN6" s="304"/>
      <c r="PKO6" s="304"/>
      <c r="PKP6" s="304"/>
      <c r="PKQ6" s="304"/>
      <c r="PKR6" s="304"/>
      <c r="PKS6" s="304"/>
      <c r="PKT6" s="304"/>
      <c r="PKU6" s="304"/>
      <c r="PKV6" s="304"/>
      <c r="PKW6" s="304"/>
      <c r="PKX6" s="304"/>
      <c r="PKY6" s="304"/>
      <c r="PKZ6" s="304"/>
      <c r="PLA6" s="304"/>
      <c r="PLB6" s="304"/>
      <c r="PLC6" s="304"/>
      <c r="PLD6" s="304"/>
      <c r="PLE6" s="304"/>
      <c r="PLF6" s="304"/>
      <c r="PLG6" s="304"/>
      <c r="PLH6" s="304"/>
      <c r="PLI6" s="304"/>
      <c r="PLJ6" s="304"/>
      <c r="PLK6" s="304"/>
      <c r="PLL6" s="304"/>
      <c r="PLM6" s="304"/>
      <c r="PLN6" s="304"/>
      <c r="PLO6" s="304"/>
      <c r="PLP6" s="304"/>
      <c r="PLQ6" s="304"/>
      <c r="PLR6" s="304"/>
      <c r="PLS6" s="304"/>
      <c r="PLT6" s="304"/>
      <c r="PLU6" s="304"/>
      <c r="PLV6" s="304"/>
      <c r="PLW6" s="304"/>
      <c r="PLX6" s="304"/>
      <c r="PLY6" s="304"/>
      <c r="PLZ6" s="304"/>
      <c r="PMA6" s="304"/>
      <c r="PMB6" s="304"/>
      <c r="PMC6" s="304"/>
      <c r="PMD6" s="304"/>
      <c r="PME6" s="304"/>
      <c r="PMF6" s="304"/>
      <c r="PMG6" s="304"/>
      <c r="PMH6" s="304"/>
      <c r="PMI6" s="304"/>
      <c r="PMJ6" s="304"/>
      <c r="PMK6" s="304"/>
      <c r="PML6" s="304"/>
      <c r="PMM6" s="304"/>
      <c r="PMN6" s="304"/>
      <c r="PMO6" s="304"/>
      <c r="PMP6" s="304"/>
      <c r="PMQ6" s="304"/>
      <c r="PMR6" s="304"/>
      <c r="PMS6" s="304"/>
      <c r="PMT6" s="304"/>
      <c r="PMU6" s="304"/>
      <c r="PMV6" s="304"/>
      <c r="PMW6" s="304"/>
      <c r="PMX6" s="304"/>
      <c r="PMY6" s="304"/>
      <c r="PMZ6" s="304"/>
      <c r="PNA6" s="304"/>
      <c r="PNB6" s="304"/>
      <c r="PNC6" s="304"/>
      <c r="PND6" s="304"/>
      <c r="PNE6" s="304"/>
      <c r="PNF6" s="304"/>
      <c r="PNG6" s="304"/>
      <c r="PNH6" s="304"/>
      <c r="PNI6" s="304"/>
      <c r="PNJ6" s="304"/>
      <c r="PNK6" s="304"/>
      <c r="PNL6" s="304"/>
      <c r="PNM6" s="304"/>
      <c r="PNN6" s="304"/>
      <c r="PNO6" s="304"/>
      <c r="PNP6" s="304"/>
      <c r="PNQ6" s="304"/>
      <c r="PNR6" s="304"/>
      <c r="PNS6" s="304"/>
      <c r="PNT6" s="304"/>
      <c r="PNU6" s="304"/>
      <c r="PNV6" s="304"/>
      <c r="PNW6" s="304"/>
      <c r="PNX6" s="304"/>
      <c r="PNY6" s="304"/>
      <c r="PNZ6" s="304"/>
      <c r="POA6" s="304"/>
      <c r="POB6" s="304"/>
      <c r="POC6" s="304"/>
      <c r="POD6" s="304"/>
      <c r="POE6" s="304"/>
      <c r="POF6" s="304"/>
      <c r="POG6" s="304"/>
      <c r="POH6" s="304"/>
      <c r="POI6" s="304"/>
      <c r="POJ6" s="304"/>
      <c r="POK6" s="304"/>
      <c r="POL6" s="304"/>
      <c r="POM6" s="304"/>
      <c r="PON6" s="304"/>
      <c r="POO6" s="304"/>
      <c r="POP6" s="304"/>
      <c r="POQ6" s="304"/>
      <c r="POR6" s="304"/>
      <c r="POS6" s="304"/>
      <c r="POT6" s="304"/>
      <c r="POU6" s="304"/>
      <c r="POV6" s="304"/>
      <c r="POW6" s="304"/>
      <c r="POX6" s="304"/>
      <c r="POY6" s="304"/>
      <c r="POZ6" s="304"/>
      <c r="PPA6" s="304"/>
      <c r="PPB6" s="304"/>
      <c r="PPC6" s="304"/>
      <c r="PPD6" s="304"/>
      <c r="PPE6" s="304"/>
      <c r="PPF6" s="304"/>
      <c r="PPG6" s="304"/>
      <c r="PPH6" s="304"/>
      <c r="PPI6" s="304"/>
      <c r="PPJ6" s="304"/>
      <c r="PPK6" s="304"/>
      <c r="PPL6" s="304"/>
      <c r="PPM6" s="304"/>
      <c r="PPN6" s="304"/>
      <c r="PPO6" s="304"/>
      <c r="PPP6" s="304"/>
      <c r="PPQ6" s="304"/>
      <c r="PPR6" s="304"/>
      <c r="PPS6" s="304"/>
      <c r="PPT6" s="304"/>
      <c r="PPU6" s="304"/>
      <c r="PPV6" s="304"/>
      <c r="PPW6" s="304"/>
      <c r="PPX6" s="304"/>
      <c r="PPY6" s="304"/>
      <c r="PPZ6" s="304"/>
      <c r="PQA6" s="304"/>
      <c r="PQB6" s="304"/>
      <c r="PQC6" s="304"/>
      <c r="PQD6" s="304"/>
      <c r="PQE6" s="304"/>
      <c r="PQF6" s="304"/>
      <c r="PQG6" s="304"/>
      <c r="PQH6" s="304"/>
      <c r="PQI6" s="304"/>
      <c r="PQJ6" s="304"/>
      <c r="PQK6" s="304"/>
      <c r="PQL6" s="304"/>
      <c r="PQM6" s="304"/>
      <c r="PQN6" s="304"/>
      <c r="PQO6" s="304"/>
      <c r="PQP6" s="304"/>
      <c r="PQQ6" s="304"/>
      <c r="PQR6" s="304"/>
      <c r="PQS6" s="304"/>
      <c r="PQT6" s="304"/>
      <c r="PQU6" s="304"/>
      <c r="PQV6" s="304"/>
      <c r="PQW6" s="304"/>
      <c r="PQX6" s="304"/>
      <c r="PQY6" s="304"/>
      <c r="PQZ6" s="304"/>
      <c r="PRA6" s="304"/>
      <c r="PRB6" s="304"/>
      <c r="PRC6" s="304"/>
      <c r="PRD6" s="304"/>
      <c r="PRE6" s="304"/>
      <c r="PRF6" s="304"/>
      <c r="PRG6" s="304"/>
      <c r="PRH6" s="304"/>
      <c r="PRI6" s="304"/>
      <c r="PRJ6" s="304"/>
      <c r="PRK6" s="304"/>
      <c r="PRL6" s="304"/>
      <c r="PRM6" s="304"/>
      <c r="PRN6" s="304"/>
      <c r="PRO6" s="304"/>
      <c r="PRP6" s="304"/>
      <c r="PRQ6" s="304"/>
      <c r="PRR6" s="304"/>
      <c r="PRS6" s="304"/>
      <c r="PRT6" s="304"/>
      <c r="PRU6" s="304"/>
      <c r="PRV6" s="304"/>
      <c r="PRW6" s="304"/>
      <c r="PRX6" s="304"/>
      <c r="PRY6" s="304"/>
      <c r="PRZ6" s="304"/>
      <c r="PSA6" s="304"/>
      <c r="PSB6" s="304"/>
      <c r="PSC6" s="304"/>
      <c r="PSD6" s="304"/>
      <c r="PSE6" s="304"/>
      <c r="PSF6" s="304"/>
      <c r="PSG6" s="304"/>
      <c r="PSH6" s="304"/>
      <c r="PSI6" s="304"/>
      <c r="PSJ6" s="304"/>
      <c r="PSK6" s="304"/>
      <c r="PSL6" s="304"/>
      <c r="PSM6" s="304"/>
      <c r="PSN6" s="304"/>
      <c r="PSO6" s="304"/>
      <c r="PSP6" s="304"/>
      <c r="PSQ6" s="304"/>
      <c r="PSR6" s="304"/>
      <c r="PSS6" s="304"/>
      <c r="PST6" s="304"/>
      <c r="PSU6" s="304"/>
      <c r="PSV6" s="304"/>
      <c r="PSW6" s="304"/>
      <c r="PSX6" s="304"/>
      <c r="PSY6" s="304"/>
      <c r="PSZ6" s="304"/>
      <c r="PTA6" s="304"/>
      <c r="PTB6" s="304"/>
      <c r="PTC6" s="304"/>
      <c r="PTD6" s="304"/>
      <c r="PTE6" s="304"/>
      <c r="PTF6" s="304"/>
      <c r="PTG6" s="304"/>
      <c r="PTH6" s="304"/>
      <c r="PTI6" s="304"/>
      <c r="PTJ6" s="304"/>
      <c r="PTK6" s="304"/>
      <c r="PTL6" s="304"/>
      <c r="PTM6" s="304"/>
      <c r="PTN6" s="304"/>
      <c r="PTO6" s="304"/>
      <c r="PTP6" s="304"/>
      <c r="PTQ6" s="304"/>
      <c r="PTR6" s="304"/>
      <c r="PTS6" s="304"/>
      <c r="PTT6" s="304"/>
      <c r="PTU6" s="304"/>
      <c r="PTV6" s="304"/>
      <c r="PTW6" s="304"/>
      <c r="PTX6" s="304"/>
      <c r="PTY6" s="304"/>
      <c r="PTZ6" s="304"/>
      <c r="PUA6" s="304"/>
      <c r="PUB6" s="304"/>
      <c r="PUC6" s="304"/>
      <c r="PUD6" s="304"/>
      <c r="PUE6" s="304"/>
      <c r="PUF6" s="304"/>
      <c r="PUG6" s="304"/>
      <c r="PUH6" s="304"/>
      <c r="PUI6" s="304"/>
      <c r="PUJ6" s="304"/>
      <c r="PUK6" s="304"/>
      <c r="PUL6" s="304"/>
      <c r="PUM6" s="304"/>
      <c r="PUN6" s="304"/>
      <c r="PUO6" s="304"/>
      <c r="PUP6" s="304"/>
      <c r="PUQ6" s="304"/>
      <c r="PUR6" s="304"/>
      <c r="PUS6" s="304"/>
      <c r="PUT6" s="304"/>
      <c r="PUU6" s="304"/>
      <c r="PUV6" s="304"/>
      <c r="PUW6" s="304"/>
      <c r="PUX6" s="304"/>
      <c r="PUY6" s="304"/>
      <c r="PUZ6" s="304"/>
      <c r="PVA6" s="304"/>
      <c r="PVB6" s="304"/>
      <c r="PVC6" s="304"/>
      <c r="PVD6" s="304"/>
      <c r="PVE6" s="304"/>
      <c r="PVF6" s="304"/>
      <c r="PVG6" s="304"/>
      <c r="PVH6" s="304"/>
      <c r="PVI6" s="304"/>
      <c r="PVJ6" s="304"/>
      <c r="PVK6" s="304"/>
      <c r="PVL6" s="304"/>
      <c r="PVM6" s="304"/>
      <c r="PVN6" s="304"/>
      <c r="PVO6" s="304"/>
      <c r="PVP6" s="304"/>
      <c r="PVQ6" s="304"/>
      <c r="PVR6" s="304"/>
      <c r="PVS6" s="304"/>
      <c r="PVT6" s="304"/>
      <c r="PVU6" s="304"/>
      <c r="PVV6" s="304"/>
      <c r="PVW6" s="304"/>
      <c r="PVX6" s="304"/>
      <c r="PVY6" s="304"/>
      <c r="PVZ6" s="304"/>
      <c r="PWA6" s="304"/>
      <c r="PWB6" s="304"/>
      <c r="PWC6" s="304"/>
      <c r="PWD6" s="304"/>
      <c r="PWE6" s="304"/>
      <c r="PWF6" s="304"/>
      <c r="PWG6" s="304"/>
      <c r="PWH6" s="304"/>
      <c r="PWI6" s="304"/>
      <c r="PWJ6" s="304"/>
      <c r="PWK6" s="304"/>
      <c r="PWL6" s="304"/>
      <c r="PWM6" s="304"/>
      <c r="PWN6" s="304"/>
      <c r="PWO6" s="304"/>
      <c r="PWP6" s="304"/>
      <c r="PWQ6" s="304"/>
      <c r="PWR6" s="304"/>
      <c r="PWS6" s="304"/>
      <c r="PWT6" s="304"/>
      <c r="PWU6" s="304"/>
      <c r="PWV6" s="304"/>
      <c r="PWW6" s="304"/>
      <c r="PWX6" s="304"/>
      <c r="PWY6" s="304"/>
      <c r="PWZ6" s="304"/>
      <c r="PXA6" s="304"/>
      <c r="PXB6" s="304"/>
      <c r="PXC6" s="304"/>
      <c r="PXD6" s="304"/>
      <c r="PXE6" s="304"/>
      <c r="PXF6" s="304"/>
      <c r="PXG6" s="304"/>
      <c r="PXH6" s="304"/>
      <c r="PXI6" s="304"/>
      <c r="PXJ6" s="304"/>
      <c r="PXK6" s="304"/>
      <c r="PXL6" s="304"/>
      <c r="PXM6" s="304"/>
      <c r="PXN6" s="304"/>
      <c r="PXO6" s="304"/>
      <c r="PXP6" s="304"/>
      <c r="PXQ6" s="304"/>
      <c r="PXR6" s="304"/>
      <c r="PXS6" s="304"/>
      <c r="PXT6" s="304"/>
      <c r="PXU6" s="304"/>
      <c r="PXV6" s="304"/>
      <c r="PXW6" s="304"/>
      <c r="PXX6" s="304"/>
      <c r="PXY6" s="304"/>
      <c r="PXZ6" s="304"/>
      <c r="PYA6" s="304"/>
      <c r="PYB6" s="304"/>
      <c r="PYC6" s="304"/>
      <c r="PYD6" s="304"/>
      <c r="PYE6" s="304"/>
      <c r="PYF6" s="304"/>
      <c r="PYG6" s="304"/>
      <c r="PYH6" s="304"/>
      <c r="PYI6" s="304"/>
      <c r="PYJ6" s="304"/>
      <c r="PYK6" s="304"/>
      <c r="PYL6" s="304"/>
      <c r="PYM6" s="304"/>
      <c r="PYN6" s="304"/>
      <c r="PYO6" s="304"/>
      <c r="PYP6" s="304"/>
      <c r="PYQ6" s="304"/>
      <c r="PYR6" s="304"/>
      <c r="PYS6" s="304"/>
      <c r="PYT6" s="304"/>
      <c r="PYU6" s="304"/>
      <c r="PYV6" s="304"/>
      <c r="PYW6" s="304"/>
      <c r="PYX6" s="304"/>
      <c r="PYY6" s="304"/>
      <c r="PYZ6" s="304"/>
      <c r="PZA6" s="304"/>
      <c r="PZB6" s="304"/>
      <c r="PZC6" s="304"/>
      <c r="PZD6" s="304"/>
      <c r="PZE6" s="304"/>
      <c r="PZF6" s="304"/>
      <c r="PZG6" s="304"/>
      <c r="PZH6" s="304"/>
      <c r="PZI6" s="304"/>
      <c r="PZJ6" s="304"/>
      <c r="PZK6" s="304"/>
      <c r="PZL6" s="304"/>
      <c r="PZM6" s="304"/>
      <c r="PZN6" s="304"/>
      <c r="PZO6" s="304"/>
      <c r="PZP6" s="304"/>
      <c r="PZQ6" s="304"/>
      <c r="PZR6" s="304"/>
      <c r="PZS6" s="304"/>
      <c r="PZT6" s="304"/>
      <c r="PZU6" s="304"/>
      <c r="PZV6" s="304"/>
      <c r="PZW6" s="304"/>
      <c r="PZX6" s="304"/>
      <c r="PZY6" s="304"/>
      <c r="PZZ6" s="304"/>
      <c r="QAA6" s="304"/>
      <c r="QAB6" s="304"/>
      <c r="QAC6" s="304"/>
      <c r="QAD6" s="304"/>
      <c r="QAE6" s="304"/>
      <c r="QAF6" s="304"/>
      <c r="QAG6" s="304"/>
      <c r="QAH6" s="304"/>
      <c r="QAI6" s="304"/>
      <c r="QAJ6" s="304"/>
      <c r="QAK6" s="304"/>
      <c r="QAL6" s="304"/>
      <c r="QAM6" s="304"/>
      <c r="QAN6" s="304"/>
      <c r="QAO6" s="304"/>
      <c r="QAP6" s="304"/>
      <c r="QAQ6" s="304"/>
      <c r="QAR6" s="304"/>
      <c r="QAS6" s="304"/>
      <c r="QAT6" s="304"/>
      <c r="QAU6" s="304"/>
      <c r="QAV6" s="304"/>
      <c r="QAW6" s="304"/>
      <c r="QAX6" s="304"/>
      <c r="QAY6" s="304"/>
      <c r="QAZ6" s="304"/>
      <c r="QBA6" s="304"/>
      <c r="QBB6" s="304"/>
      <c r="QBC6" s="304"/>
      <c r="QBD6" s="304"/>
      <c r="QBE6" s="304"/>
      <c r="QBF6" s="304"/>
      <c r="QBG6" s="304"/>
      <c r="QBH6" s="304"/>
      <c r="QBI6" s="304"/>
      <c r="QBJ6" s="304"/>
      <c r="QBK6" s="304"/>
      <c r="QBL6" s="304"/>
      <c r="QBM6" s="304"/>
      <c r="QBN6" s="304"/>
      <c r="QBO6" s="304"/>
      <c r="QBP6" s="304"/>
      <c r="QBQ6" s="304"/>
      <c r="QBR6" s="304"/>
      <c r="QBS6" s="304"/>
      <c r="QBT6" s="304"/>
      <c r="QBU6" s="304"/>
      <c r="QBV6" s="304"/>
      <c r="QBW6" s="304"/>
      <c r="QBX6" s="304"/>
      <c r="QBY6" s="304"/>
      <c r="QBZ6" s="304"/>
      <c r="QCA6" s="304"/>
      <c r="QCB6" s="304"/>
      <c r="QCC6" s="304"/>
      <c r="QCD6" s="304"/>
      <c r="QCE6" s="304"/>
      <c r="QCF6" s="304"/>
      <c r="QCG6" s="304"/>
      <c r="QCH6" s="304"/>
      <c r="QCI6" s="304"/>
      <c r="QCJ6" s="304"/>
      <c r="QCK6" s="304"/>
      <c r="QCL6" s="304"/>
      <c r="QCM6" s="304"/>
      <c r="QCN6" s="304"/>
      <c r="QCO6" s="304"/>
      <c r="QCP6" s="304"/>
      <c r="QCQ6" s="304"/>
      <c r="QCR6" s="304"/>
      <c r="QCS6" s="304"/>
      <c r="QCT6" s="304"/>
      <c r="QCU6" s="304"/>
      <c r="QCV6" s="304"/>
      <c r="QCW6" s="304"/>
      <c r="QCX6" s="304"/>
      <c r="QCY6" s="304"/>
      <c r="QCZ6" s="304"/>
      <c r="QDA6" s="304"/>
      <c r="QDB6" s="304"/>
      <c r="QDC6" s="304"/>
      <c r="QDD6" s="304"/>
      <c r="QDE6" s="304"/>
      <c r="QDF6" s="304"/>
      <c r="QDG6" s="304"/>
      <c r="QDH6" s="304"/>
      <c r="QDI6" s="304"/>
      <c r="QDJ6" s="304"/>
      <c r="QDK6" s="304"/>
      <c r="QDL6" s="304"/>
      <c r="QDM6" s="304"/>
      <c r="QDN6" s="304"/>
      <c r="QDO6" s="304"/>
      <c r="QDP6" s="304"/>
      <c r="QDQ6" s="304"/>
      <c r="QDR6" s="304"/>
      <c r="QDS6" s="304"/>
      <c r="QDT6" s="304"/>
      <c r="QDU6" s="304"/>
      <c r="QDV6" s="304"/>
      <c r="QDW6" s="304"/>
      <c r="QDX6" s="304"/>
      <c r="QDY6" s="304"/>
      <c r="QDZ6" s="304"/>
      <c r="QEA6" s="304"/>
      <c r="QEB6" s="304"/>
      <c r="QEC6" s="304"/>
      <c r="QED6" s="304"/>
      <c r="QEE6" s="304"/>
      <c r="QEF6" s="304"/>
      <c r="QEG6" s="304"/>
      <c r="QEH6" s="304"/>
      <c r="QEI6" s="304"/>
      <c r="QEJ6" s="304"/>
      <c r="QEK6" s="304"/>
      <c r="QEL6" s="304"/>
      <c r="QEM6" s="304"/>
      <c r="QEN6" s="304"/>
      <c r="QEO6" s="304"/>
      <c r="QEP6" s="304"/>
      <c r="QEQ6" s="304"/>
      <c r="QER6" s="304"/>
      <c r="QES6" s="304"/>
      <c r="QET6" s="304"/>
      <c r="QEU6" s="304"/>
      <c r="QEV6" s="304"/>
      <c r="QEW6" s="304"/>
      <c r="QEX6" s="304"/>
      <c r="QEY6" s="304"/>
      <c r="QEZ6" s="304"/>
      <c r="QFA6" s="304"/>
      <c r="QFB6" s="304"/>
      <c r="QFC6" s="304"/>
      <c r="QFD6" s="304"/>
      <c r="QFE6" s="304"/>
      <c r="QFF6" s="304"/>
      <c r="QFG6" s="304"/>
      <c r="QFH6" s="304"/>
      <c r="QFI6" s="304"/>
      <c r="QFJ6" s="304"/>
      <c r="QFK6" s="304"/>
      <c r="QFL6" s="304"/>
      <c r="QFM6" s="304"/>
      <c r="QFN6" s="304"/>
      <c r="QFO6" s="304"/>
      <c r="QFP6" s="304"/>
      <c r="QFQ6" s="304"/>
      <c r="QFR6" s="304"/>
      <c r="QFS6" s="304"/>
      <c r="QFT6" s="304"/>
      <c r="QFU6" s="304"/>
      <c r="QFV6" s="304"/>
      <c r="QFW6" s="304"/>
      <c r="QFX6" s="304"/>
      <c r="QFY6" s="304"/>
      <c r="QFZ6" s="304"/>
      <c r="QGA6" s="304"/>
      <c r="QGB6" s="304"/>
      <c r="QGC6" s="304"/>
      <c r="QGD6" s="304"/>
      <c r="QGE6" s="304"/>
      <c r="QGF6" s="304"/>
      <c r="QGG6" s="304"/>
      <c r="QGH6" s="304"/>
      <c r="QGI6" s="304"/>
      <c r="QGJ6" s="304"/>
      <c r="QGK6" s="304"/>
      <c r="QGL6" s="304"/>
      <c r="QGM6" s="304"/>
      <c r="QGN6" s="304"/>
      <c r="QGO6" s="304"/>
      <c r="QGP6" s="304"/>
      <c r="QGQ6" s="304"/>
      <c r="QGR6" s="304"/>
      <c r="QGS6" s="304"/>
      <c r="QGT6" s="304"/>
      <c r="QGU6" s="304"/>
      <c r="QGV6" s="304"/>
      <c r="QGW6" s="304"/>
      <c r="QGX6" s="304"/>
      <c r="QGY6" s="304"/>
      <c r="QGZ6" s="304"/>
      <c r="QHA6" s="304"/>
      <c r="QHB6" s="304"/>
      <c r="QHC6" s="304"/>
      <c r="QHD6" s="304"/>
      <c r="QHE6" s="304"/>
      <c r="QHF6" s="304"/>
      <c r="QHG6" s="304"/>
      <c r="QHH6" s="304"/>
      <c r="QHI6" s="304"/>
      <c r="QHJ6" s="304"/>
      <c r="QHK6" s="304"/>
      <c r="QHL6" s="304"/>
      <c r="QHM6" s="304"/>
      <c r="QHN6" s="304"/>
      <c r="QHO6" s="304"/>
      <c r="QHP6" s="304"/>
      <c r="QHQ6" s="304"/>
      <c r="QHR6" s="304"/>
      <c r="QHS6" s="304"/>
      <c r="QHT6" s="304"/>
      <c r="QHU6" s="304"/>
      <c r="QHV6" s="304"/>
      <c r="QHW6" s="304"/>
      <c r="QHX6" s="304"/>
      <c r="QHY6" s="304"/>
      <c r="QHZ6" s="304"/>
      <c r="QIA6" s="304"/>
      <c r="QIB6" s="304"/>
      <c r="QIC6" s="304"/>
      <c r="QID6" s="304"/>
      <c r="QIE6" s="304"/>
      <c r="QIF6" s="304"/>
      <c r="QIG6" s="304"/>
      <c r="QIH6" s="304"/>
      <c r="QII6" s="304"/>
      <c r="QIJ6" s="304"/>
      <c r="QIK6" s="304"/>
      <c r="QIL6" s="304"/>
      <c r="QIM6" s="304"/>
      <c r="QIN6" s="304"/>
      <c r="QIO6" s="304"/>
      <c r="QIP6" s="304"/>
      <c r="QIQ6" s="304"/>
      <c r="QIR6" s="304"/>
      <c r="QIS6" s="304"/>
      <c r="QIT6" s="304"/>
      <c r="QIU6" s="304"/>
      <c r="QIV6" s="304"/>
      <c r="QIW6" s="304"/>
      <c r="QIX6" s="304"/>
      <c r="QIY6" s="304"/>
      <c r="QIZ6" s="304"/>
      <c r="QJA6" s="304"/>
      <c r="QJB6" s="304"/>
      <c r="QJC6" s="304"/>
      <c r="QJD6" s="304"/>
      <c r="QJE6" s="304"/>
      <c r="QJF6" s="304"/>
      <c r="QJG6" s="304"/>
      <c r="QJH6" s="304"/>
      <c r="QJI6" s="304"/>
      <c r="QJJ6" s="304"/>
      <c r="QJK6" s="304"/>
      <c r="QJL6" s="304"/>
      <c r="QJM6" s="304"/>
      <c r="QJN6" s="304"/>
      <c r="QJO6" s="304"/>
      <c r="QJP6" s="304"/>
      <c r="QJQ6" s="304"/>
      <c r="QJR6" s="304"/>
      <c r="QJS6" s="304"/>
      <c r="QJT6" s="304"/>
      <c r="QJU6" s="304"/>
      <c r="QJV6" s="304"/>
      <c r="QJW6" s="304"/>
      <c r="QJX6" s="304"/>
      <c r="QJY6" s="304"/>
      <c r="QJZ6" s="304"/>
      <c r="QKA6" s="304"/>
      <c r="QKB6" s="304"/>
      <c r="QKC6" s="304"/>
      <c r="QKD6" s="304"/>
      <c r="QKE6" s="304"/>
      <c r="QKF6" s="304"/>
      <c r="QKG6" s="304"/>
      <c r="QKH6" s="304"/>
      <c r="QKI6" s="304"/>
      <c r="QKJ6" s="304"/>
      <c r="QKK6" s="304"/>
      <c r="QKL6" s="304"/>
      <c r="QKM6" s="304"/>
      <c r="QKN6" s="304"/>
      <c r="QKO6" s="304"/>
      <c r="QKP6" s="304"/>
      <c r="QKQ6" s="304"/>
      <c r="QKR6" s="304"/>
      <c r="QKS6" s="304"/>
      <c r="QKT6" s="304"/>
      <c r="QKU6" s="304"/>
      <c r="QKV6" s="304"/>
      <c r="QKW6" s="304"/>
      <c r="QKX6" s="304"/>
      <c r="QKY6" s="304"/>
      <c r="QKZ6" s="304"/>
      <c r="QLA6" s="304"/>
      <c r="QLB6" s="304"/>
      <c r="QLC6" s="304"/>
      <c r="QLD6" s="304"/>
      <c r="QLE6" s="304"/>
      <c r="QLF6" s="304"/>
      <c r="QLG6" s="304"/>
      <c r="QLH6" s="304"/>
      <c r="QLI6" s="304"/>
      <c r="QLJ6" s="304"/>
      <c r="QLK6" s="304"/>
      <c r="QLL6" s="304"/>
      <c r="QLM6" s="304"/>
      <c r="QLN6" s="304"/>
      <c r="QLO6" s="304"/>
      <c r="QLP6" s="304"/>
      <c r="QLQ6" s="304"/>
      <c r="QLR6" s="304"/>
      <c r="QLS6" s="304"/>
      <c r="QLT6" s="304"/>
      <c r="QLU6" s="304"/>
      <c r="QLV6" s="304"/>
      <c r="QLW6" s="304"/>
      <c r="QLX6" s="304"/>
      <c r="QLY6" s="304"/>
      <c r="QLZ6" s="304"/>
      <c r="QMA6" s="304"/>
      <c r="QMB6" s="304"/>
      <c r="QMC6" s="304"/>
      <c r="QMD6" s="304"/>
      <c r="QME6" s="304"/>
      <c r="QMF6" s="304"/>
      <c r="QMG6" s="304"/>
      <c r="QMH6" s="304"/>
      <c r="QMI6" s="304"/>
      <c r="QMJ6" s="304"/>
      <c r="QMK6" s="304"/>
      <c r="QML6" s="304"/>
      <c r="QMM6" s="304"/>
      <c r="QMN6" s="304"/>
      <c r="QMO6" s="304"/>
      <c r="QMP6" s="304"/>
      <c r="QMQ6" s="304"/>
      <c r="QMR6" s="304"/>
      <c r="QMS6" s="304"/>
      <c r="QMT6" s="304"/>
      <c r="QMU6" s="304"/>
      <c r="QMV6" s="304"/>
      <c r="QMW6" s="304"/>
      <c r="QMX6" s="304"/>
      <c r="QMY6" s="304"/>
      <c r="QMZ6" s="304"/>
      <c r="QNA6" s="304"/>
      <c r="QNB6" s="304"/>
      <c r="QNC6" s="304"/>
      <c r="QND6" s="304"/>
      <c r="QNE6" s="304"/>
      <c r="QNF6" s="304"/>
      <c r="QNG6" s="304"/>
      <c r="QNH6" s="304"/>
      <c r="QNI6" s="304"/>
      <c r="QNJ6" s="304"/>
      <c r="QNK6" s="304"/>
      <c r="QNL6" s="304"/>
      <c r="QNM6" s="304"/>
      <c r="QNN6" s="304"/>
      <c r="QNO6" s="304"/>
      <c r="QNP6" s="304"/>
      <c r="QNQ6" s="304"/>
      <c r="QNR6" s="304"/>
      <c r="QNS6" s="304"/>
      <c r="QNT6" s="304"/>
      <c r="QNU6" s="304"/>
      <c r="QNV6" s="304"/>
      <c r="QNW6" s="304"/>
      <c r="QNX6" s="304"/>
      <c r="QNY6" s="304"/>
      <c r="QNZ6" s="304"/>
      <c r="QOA6" s="304"/>
      <c r="QOB6" s="304"/>
      <c r="QOC6" s="304"/>
      <c r="QOD6" s="304"/>
      <c r="QOE6" s="304"/>
      <c r="QOF6" s="304"/>
      <c r="QOG6" s="304"/>
      <c r="QOH6" s="304"/>
      <c r="QOI6" s="304"/>
      <c r="QOJ6" s="304"/>
      <c r="QOK6" s="304"/>
      <c r="QOL6" s="304"/>
      <c r="QOM6" s="304"/>
      <c r="QON6" s="304"/>
      <c r="QOO6" s="304"/>
      <c r="QOP6" s="304"/>
      <c r="QOQ6" s="304"/>
      <c r="QOR6" s="304"/>
      <c r="QOS6" s="304"/>
      <c r="QOT6" s="304"/>
      <c r="QOU6" s="304"/>
      <c r="QOV6" s="304"/>
      <c r="QOW6" s="304"/>
      <c r="QOX6" s="304"/>
      <c r="QOY6" s="304"/>
      <c r="QOZ6" s="304"/>
      <c r="QPA6" s="304"/>
      <c r="QPB6" s="304"/>
      <c r="QPC6" s="304"/>
      <c r="QPD6" s="304"/>
      <c r="QPE6" s="304"/>
      <c r="QPF6" s="304"/>
      <c r="QPG6" s="304"/>
      <c r="QPH6" s="304"/>
      <c r="QPI6" s="304"/>
      <c r="QPJ6" s="304"/>
      <c r="QPK6" s="304"/>
      <c r="QPL6" s="304"/>
      <c r="QPM6" s="304"/>
      <c r="QPN6" s="304"/>
      <c r="QPO6" s="304"/>
      <c r="QPP6" s="304"/>
      <c r="QPQ6" s="304"/>
      <c r="QPR6" s="304"/>
      <c r="QPS6" s="304"/>
      <c r="QPT6" s="304"/>
      <c r="QPU6" s="304"/>
      <c r="QPV6" s="304"/>
      <c r="QPW6" s="304"/>
      <c r="QPX6" s="304"/>
      <c r="QPY6" s="304"/>
      <c r="QPZ6" s="304"/>
      <c r="QQA6" s="304"/>
      <c r="QQB6" s="304"/>
      <c r="QQC6" s="304"/>
      <c r="QQD6" s="304"/>
      <c r="QQE6" s="304"/>
      <c r="QQF6" s="304"/>
      <c r="QQG6" s="304"/>
      <c r="QQH6" s="304"/>
      <c r="QQI6" s="304"/>
      <c r="QQJ6" s="304"/>
      <c r="QQK6" s="304"/>
      <c r="QQL6" s="304"/>
      <c r="QQM6" s="304"/>
      <c r="QQN6" s="304"/>
      <c r="QQO6" s="304"/>
      <c r="QQP6" s="304"/>
      <c r="QQQ6" s="304"/>
      <c r="QQR6" s="304"/>
      <c r="QQS6" s="304"/>
      <c r="QQT6" s="304"/>
      <c r="QQU6" s="304"/>
      <c r="QQV6" s="304"/>
      <c r="QQW6" s="304"/>
      <c r="QQX6" s="304"/>
      <c r="QQY6" s="304"/>
      <c r="QQZ6" s="304"/>
      <c r="QRA6" s="304"/>
      <c r="QRB6" s="304"/>
      <c r="QRC6" s="304"/>
      <c r="QRD6" s="304"/>
      <c r="QRE6" s="304"/>
      <c r="QRF6" s="304"/>
      <c r="QRG6" s="304"/>
      <c r="QRH6" s="304"/>
      <c r="QRI6" s="304"/>
      <c r="QRJ6" s="304"/>
      <c r="QRK6" s="304"/>
      <c r="QRL6" s="304"/>
      <c r="QRM6" s="304"/>
      <c r="QRN6" s="304"/>
      <c r="QRO6" s="304"/>
      <c r="QRP6" s="304"/>
      <c r="QRQ6" s="304"/>
      <c r="QRR6" s="304"/>
      <c r="QRS6" s="304"/>
      <c r="QRT6" s="304"/>
      <c r="QRU6" s="304"/>
      <c r="QRV6" s="304"/>
      <c r="QRW6" s="304"/>
      <c r="QRX6" s="304"/>
      <c r="QRY6" s="304"/>
      <c r="QRZ6" s="304"/>
      <c r="QSA6" s="304"/>
      <c r="QSB6" s="304"/>
      <c r="QSC6" s="304"/>
      <c r="QSD6" s="304"/>
      <c r="QSE6" s="304"/>
      <c r="QSF6" s="304"/>
      <c r="QSG6" s="304"/>
      <c r="QSH6" s="304"/>
      <c r="QSI6" s="304"/>
      <c r="QSJ6" s="304"/>
      <c r="QSK6" s="304"/>
      <c r="QSL6" s="304"/>
      <c r="QSM6" s="304"/>
      <c r="QSN6" s="304"/>
      <c r="QSO6" s="304"/>
      <c r="QSP6" s="304"/>
      <c r="QSQ6" s="304"/>
      <c r="QSR6" s="304"/>
      <c r="QSS6" s="304"/>
      <c r="QST6" s="304"/>
      <c r="QSU6" s="304"/>
      <c r="QSV6" s="304"/>
      <c r="QSW6" s="304"/>
      <c r="QSX6" s="304"/>
      <c r="QSY6" s="304"/>
      <c r="QSZ6" s="304"/>
      <c r="QTA6" s="304"/>
      <c r="QTB6" s="304"/>
      <c r="QTC6" s="304"/>
      <c r="QTD6" s="304"/>
      <c r="QTE6" s="304"/>
      <c r="QTF6" s="304"/>
      <c r="QTG6" s="304"/>
      <c r="QTH6" s="304"/>
      <c r="QTI6" s="304"/>
      <c r="QTJ6" s="304"/>
      <c r="QTK6" s="304"/>
      <c r="QTL6" s="304"/>
      <c r="QTM6" s="304"/>
      <c r="QTN6" s="304"/>
      <c r="QTO6" s="304"/>
      <c r="QTP6" s="304"/>
      <c r="QTQ6" s="304"/>
      <c r="QTR6" s="304"/>
      <c r="QTS6" s="304"/>
      <c r="QTT6" s="304"/>
      <c r="QTU6" s="304"/>
      <c r="QTV6" s="304"/>
      <c r="QTW6" s="304"/>
      <c r="QTX6" s="304"/>
      <c r="QTY6" s="304"/>
      <c r="QTZ6" s="304"/>
      <c r="QUA6" s="304"/>
      <c r="QUB6" s="304"/>
      <c r="QUC6" s="304"/>
      <c r="QUD6" s="304"/>
      <c r="QUE6" s="304"/>
      <c r="QUF6" s="304"/>
      <c r="QUG6" s="304"/>
      <c r="QUH6" s="304"/>
      <c r="QUI6" s="304"/>
      <c r="QUJ6" s="304"/>
      <c r="QUK6" s="304"/>
      <c r="QUL6" s="304"/>
      <c r="QUM6" s="304"/>
      <c r="QUN6" s="304"/>
      <c r="QUO6" s="304"/>
      <c r="QUP6" s="304"/>
      <c r="QUQ6" s="304"/>
      <c r="QUR6" s="304"/>
      <c r="QUS6" s="304"/>
      <c r="QUT6" s="304"/>
      <c r="QUU6" s="304"/>
      <c r="QUV6" s="304"/>
      <c r="QUW6" s="304"/>
      <c r="QUX6" s="304"/>
      <c r="QUY6" s="304"/>
      <c r="QUZ6" s="304"/>
      <c r="QVA6" s="304"/>
      <c r="QVB6" s="304"/>
      <c r="QVC6" s="304"/>
      <c r="QVD6" s="304"/>
      <c r="QVE6" s="304"/>
      <c r="QVF6" s="304"/>
      <c r="QVG6" s="304"/>
      <c r="QVH6" s="304"/>
      <c r="QVI6" s="304"/>
      <c r="QVJ6" s="304"/>
      <c r="QVK6" s="304"/>
      <c r="QVL6" s="304"/>
      <c r="QVM6" s="304"/>
      <c r="QVN6" s="304"/>
      <c r="QVO6" s="304"/>
      <c r="QVP6" s="304"/>
      <c r="QVQ6" s="304"/>
      <c r="QVR6" s="304"/>
      <c r="QVS6" s="304"/>
      <c r="QVT6" s="304"/>
      <c r="QVU6" s="304"/>
      <c r="QVV6" s="304"/>
      <c r="QVW6" s="304"/>
      <c r="QVX6" s="304"/>
      <c r="QVY6" s="304"/>
      <c r="QVZ6" s="304"/>
      <c r="QWA6" s="304"/>
      <c r="QWB6" s="304"/>
      <c r="QWC6" s="304"/>
      <c r="QWD6" s="304"/>
      <c r="QWE6" s="304"/>
      <c r="QWF6" s="304"/>
      <c r="QWG6" s="304"/>
      <c r="QWH6" s="304"/>
      <c r="QWI6" s="304"/>
      <c r="QWJ6" s="304"/>
      <c r="QWK6" s="304"/>
      <c r="QWL6" s="304"/>
      <c r="QWM6" s="304"/>
      <c r="QWN6" s="304"/>
      <c r="QWO6" s="304"/>
      <c r="QWP6" s="304"/>
      <c r="QWQ6" s="304"/>
      <c r="QWR6" s="304"/>
      <c r="QWS6" s="304"/>
      <c r="QWT6" s="304"/>
      <c r="QWU6" s="304"/>
      <c r="QWV6" s="304"/>
      <c r="QWW6" s="304"/>
      <c r="QWX6" s="304"/>
      <c r="QWY6" s="304"/>
      <c r="QWZ6" s="304"/>
      <c r="QXA6" s="304"/>
      <c r="QXB6" s="304"/>
      <c r="QXC6" s="304"/>
      <c r="QXD6" s="304"/>
      <c r="QXE6" s="304"/>
      <c r="QXF6" s="304"/>
      <c r="QXG6" s="304"/>
      <c r="QXH6" s="304"/>
      <c r="QXI6" s="304"/>
      <c r="QXJ6" s="304"/>
      <c r="QXK6" s="304"/>
      <c r="QXL6" s="304"/>
      <c r="QXM6" s="304"/>
      <c r="QXN6" s="304"/>
      <c r="QXO6" s="304"/>
      <c r="QXP6" s="304"/>
      <c r="QXQ6" s="304"/>
      <c r="QXR6" s="304"/>
      <c r="QXS6" s="304"/>
      <c r="QXT6" s="304"/>
      <c r="QXU6" s="304"/>
      <c r="QXV6" s="304"/>
      <c r="QXW6" s="304"/>
      <c r="QXX6" s="304"/>
      <c r="QXY6" s="304"/>
      <c r="QXZ6" s="304"/>
      <c r="QYA6" s="304"/>
      <c r="QYB6" s="304"/>
      <c r="QYC6" s="304"/>
      <c r="QYD6" s="304"/>
      <c r="QYE6" s="304"/>
      <c r="QYF6" s="304"/>
      <c r="QYG6" s="304"/>
      <c r="QYH6" s="304"/>
      <c r="QYI6" s="304"/>
      <c r="QYJ6" s="304"/>
      <c r="QYK6" s="304"/>
      <c r="QYL6" s="304"/>
      <c r="QYM6" s="304"/>
      <c r="QYN6" s="304"/>
      <c r="QYO6" s="304"/>
      <c r="QYP6" s="304"/>
      <c r="QYQ6" s="304"/>
      <c r="QYR6" s="304"/>
      <c r="QYS6" s="304"/>
      <c r="QYT6" s="304"/>
      <c r="QYU6" s="304"/>
      <c r="QYV6" s="304"/>
      <c r="QYW6" s="304"/>
      <c r="QYX6" s="304"/>
      <c r="QYY6" s="304"/>
      <c r="QYZ6" s="304"/>
      <c r="QZA6" s="304"/>
      <c r="QZB6" s="304"/>
      <c r="QZC6" s="304"/>
      <c r="QZD6" s="304"/>
      <c r="QZE6" s="304"/>
      <c r="QZF6" s="304"/>
      <c r="QZG6" s="304"/>
      <c r="QZH6" s="304"/>
      <c r="QZI6" s="304"/>
      <c r="QZJ6" s="304"/>
      <c r="QZK6" s="304"/>
      <c r="QZL6" s="304"/>
      <c r="QZM6" s="304"/>
      <c r="QZN6" s="304"/>
      <c r="QZO6" s="304"/>
      <c r="QZP6" s="304"/>
      <c r="QZQ6" s="304"/>
      <c r="QZR6" s="304"/>
      <c r="QZS6" s="304"/>
      <c r="QZT6" s="304"/>
      <c r="QZU6" s="304"/>
      <c r="QZV6" s="304"/>
      <c r="QZW6" s="304"/>
      <c r="QZX6" s="304"/>
      <c r="QZY6" s="304"/>
      <c r="QZZ6" s="304"/>
      <c r="RAA6" s="304"/>
      <c r="RAB6" s="304"/>
      <c r="RAC6" s="304"/>
      <c r="RAD6" s="304"/>
      <c r="RAE6" s="304"/>
      <c r="RAF6" s="304"/>
      <c r="RAG6" s="304"/>
      <c r="RAH6" s="304"/>
      <c r="RAI6" s="304"/>
      <c r="RAJ6" s="304"/>
      <c r="RAK6" s="304"/>
      <c r="RAL6" s="304"/>
      <c r="RAM6" s="304"/>
      <c r="RAN6" s="304"/>
      <c r="RAO6" s="304"/>
      <c r="RAP6" s="304"/>
      <c r="RAQ6" s="304"/>
      <c r="RAR6" s="304"/>
      <c r="RAS6" s="304"/>
      <c r="RAT6" s="304"/>
      <c r="RAU6" s="304"/>
      <c r="RAV6" s="304"/>
      <c r="RAW6" s="304"/>
      <c r="RAX6" s="304"/>
      <c r="RAY6" s="304"/>
      <c r="RAZ6" s="304"/>
      <c r="RBA6" s="304"/>
      <c r="RBB6" s="304"/>
      <c r="RBC6" s="304"/>
      <c r="RBD6" s="304"/>
      <c r="RBE6" s="304"/>
      <c r="RBF6" s="304"/>
      <c r="RBG6" s="304"/>
      <c r="RBH6" s="304"/>
      <c r="RBI6" s="304"/>
      <c r="RBJ6" s="304"/>
      <c r="RBK6" s="304"/>
      <c r="RBL6" s="304"/>
      <c r="RBM6" s="304"/>
      <c r="RBN6" s="304"/>
      <c r="RBO6" s="304"/>
      <c r="RBP6" s="304"/>
      <c r="RBQ6" s="304"/>
      <c r="RBR6" s="304"/>
      <c r="RBS6" s="304"/>
      <c r="RBT6" s="304"/>
      <c r="RBU6" s="304"/>
      <c r="RBV6" s="304"/>
      <c r="RBW6" s="304"/>
      <c r="RBX6" s="304"/>
      <c r="RBY6" s="304"/>
      <c r="RBZ6" s="304"/>
      <c r="RCA6" s="304"/>
      <c r="RCB6" s="304"/>
      <c r="RCC6" s="304"/>
      <c r="RCD6" s="304"/>
      <c r="RCE6" s="304"/>
      <c r="RCF6" s="304"/>
      <c r="RCG6" s="304"/>
      <c r="RCH6" s="304"/>
      <c r="RCI6" s="304"/>
      <c r="RCJ6" s="304"/>
      <c r="RCK6" s="304"/>
      <c r="RCL6" s="304"/>
      <c r="RCM6" s="304"/>
      <c r="RCN6" s="304"/>
      <c r="RCO6" s="304"/>
      <c r="RCP6" s="304"/>
      <c r="RCQ6" s="304"/>
      <c r="RCR6" s="304"/>
      <c r="RCS6" s="304"/>
      <c r="RCT6" s="304"/>
      <c r="RCU6" s="304"/>
      <c r="RCV6" s="304"/>
      <c r="RCW6" s="304"/>
      <c r="RCX6" s="304"/>
      <c r="RCY6" s="304"/>
      <c r="RCZ6" s="304"/>
      <c r="RDA6" s="304"/>
      <c r="RDB6" s="304"/>
      <c r="RDC6" s="304"/>
      <c r="RDD6" s="304"/>
      <c r="RDE6" s="304"/>
      <c r="RDF6" s="304"/>
      <c r="RDG6" s="304"/>
      <c r="RDH6" s="304"/>
      <c r="RDI6" s="304"/>
      <c r="RDJ6" s="304"/>
      <c r="RDK6" s="304"/>
      <c r="RDL6" s="304"/>
      <c r="RDM6" s="304"/>
      <c r="RDN6" s="304"/>
      <c r="RDO6" s="304"/>
      <c r="RDP6" s="304"/>
      <c r="RDQ6" s="304"/>
      <c r="RDR6" s="304"/>
      <c r="RDS6" s="304"/>
      <c r="RDT6" s="304"/>
      <c r="RDU6" s="304"/>
      <c r="RDV6" s="304"/>
      <c r="RDW6" s="304"/>
      <c r="RDX6" s="304"/>
      <c r="RDY6" s="304"/>
      <c r="RDZ6" s="304"/>
      <c r="REA6" s="304"/>
      <c r="REB6" s="304"/>
      <c r="REC6" s="304"/>
      <c r="RED6" s="304"/>
      <c r="REE6" s="304"/>
      <c r="REF6" s="304"/>
      <c r="REG6" s="304"/>
      <c r="REH6" s="304"/>
      <c r="REI6" s="304"/>
      <c r="REJ6" s="304"/>
      <c r="REK6" s="304"/>
      <c r="REL6" s="304"/>
      <c r="REM6" s="304"/>
      <c r="REN6" s="304"/>
      <c r="REO6" s="304"/>
      <c r="REP6" s="304"/>
      <c r="REQ6" s="304"/>
      <c r="RER6" s="304"/>
      <c r="RES6" s="304"/>
      <c r="RET6" s="304"/>
      <c r="REU6" s="304"/>
      <c r="REV6" s="304"/>
      <c r="REW6" s="304"/>
      <c r="REX6" s="304"/>
      <c r="REY6" s="304"/>
      <c r="REZ6" s="304"/>
      <c r="RFA6" s="304"/>
      <c r="RFB6" s="304"/>
      <c r="RFC6" s="304"/>
      <c r="RFD6" s="304"/>
      <c r="RFE6" s="304"/>
      <c r="RFF6" s="304"/>
      <c r="RFG6" s="304"/>
      <c r="RFH6" s="304"/>
      <c r="RFI6" s="304"/>
      <c r="RFJ6" s="304"/>
      <c r="RFK6" s="304"/>
      <c r="RFL6" s="304"/>
      <c r="RFM6" s="304"/>
      <c r="RFN6" s="304"/>
      <c r="RFO6" s="304"/>
      <c r="RFP6" s="304"/>
      <c r="RFQ6" s="304"/>
      <c r="RFR6" s="304"/>
      <c r="RFS6" s="304"/>
      <c r="RFT6" s="304"/>
      <c r="RFU6" s="304"/>
      <c r="RFV6" s="304"/>
      <c r="RFW6" s="304"/>
      <c r="RFX6" s="304"/>
      <c r="RFY6" s="304"/>
      <c r="RFZ6" s="304"/>
      <c r="RGA6" s="304"/>
      <c r="RGB6" s="304"/>
      <c r="RGC6" s="304"/>
      <c r="RGD6" s="304"/>
      <c r="RGE6" s="304"/>
      <c r="RGF6" s="304"/>
      <c r="RGG6" s="304"/>
      <c r="RGH6" s="304"/>
      <c r="RGI6" s="304"/>
      <c r="RGJ6" s="304"/>
      <c r="RGK6" s="304"/>
      <c r="RGL6" s="304"/>
      <c r="RGM6" s="304"/>
      <c r="RGN6" s="304"/>
      <c r="RGO6" s="304"/>
      <c r="RGP6" s="304"/>
      <c r="RGQ6" s="304"/>
      <c r="RGR6" s="304"/>
      <c r="RGS6" s="304"/>
      <c r="RGT6" s="304"/>
      <c r="RGU6" s="304"/>
      <c r="RGV6" s="304"/>
      <c r="RGW6" s="304"/>
      <c r="RGX6" s="304"/>
      <c r="RGY6" s="304"/>
      <c r="RGZ6" s="304"/>
      <c r="RHA6" s="304"/>
      <c r="RHB6" s="304"/>
      <c r="RHC6" s="304"/>
      <c r="RHD6" s="304"/>
      <c r="RHE6" s="304"/>
      <c r="RHF6" s="304"/>
      <c r="RHG6" s="304"/>
      <c r="RHH6" s="304"/>
      <c r="RHI6" s="304"/>
      <c r="RHJ6" s="304"/>
      <c r="RHK6" s="304"/>
      <c r="RHL6" s="304"/>
      <c r="RHM6" s="304"/>
      <c r="RHN6" s="304"/>
      <c r="RHO6" s="304"/>
      <c r="RHP6" s="304"/>
      <c r="RHQ6" s="304"/>
      <c r="RHR6" s="304"/>
      <c r="RHS6" s="304"/>
      <c r="RHT6" s="304"/>
      <c r="RHU6" s="304"/>
      <c r="RHV6" s="304"/>
      <c r="RHW6" s="304"/>
      <c r="RHX6" s="304"/>
      <c r="RHY6" s="304"/>
      <c r="RHZ6" s="304"/>
      <c r="RIA6" s="304"/>
      <c r="RIB6" s="304"/>
      <c r="RIC6" s="304"/>
      <c r="RID6" s="304"/>
      <c r="RIE6" s="304"/>
      <c r="RIF6" s="304"/>
      <c r="RIG6" s="304"/>
      <c r="RIH6" s="304"/>
      <c r="RII6" s="304"/>
      <c r="RIJ6" s="304"/>
      <c r="RIK6" s="304"/>
      <c r="RIL6" s="304"/>
      <c r="RIM6" s="304"/>
      <c r="RIN6" s="304"/>
      <c r="RIO6" s="304"/>
      <c r="RIP6" s="304"/>
      <c r="RIQ6" s="304"/>
      <c r="RIR6" s="304"/>
      <c r="RIS6" s="304"/>
      <c r="RIT6" s="304"/>
      <c r="RIU6" s="304"/>
      <c r="RIV6" s="304"/>
      <c r="RIW6" s="304"/>
      <c r="RIX6" s="304"/>
      <c r="RIY6" s="304"/>
      <c r="RIZ6" s="304"/>
      <c r="RJA6" s="304"/>
      <c r="RJB6" s="304"/>
      <c r="RJC6" s="304"/>
      <c r="RJD6" s="304"/>
      <c r="RJE6" s="304"/>
      <c r="RJF6" s="304"/>
      <c r="RJG6" s="304"/>
      <c r="RJH6" s="304"/>
      <c r="RJI6" s="304"/>
      <c r="RJJ6" s="304"/>
      <c r="RJK6" s="304"/>
      <c r="RJL6" s="304"/>
      <c r="RJM6" s="304"/>
      <c r="RJN6" s="304"/>
      <c r="RJO6" s="304"/>
      <c r="RJP6" s="304"/>
      <c r="RJQ6" s="304"/>
      <c r="RJR6" s="304"/>
      <c r="RJS6" s="304"/>
      <c r="RJT6" s="304"/>
      <c r="RJU6" s="304"/>
      <c r="RJV6" s="304"/>
      <c r="RJW6" s="304"/>
      <c r="RJX6" s="304"/>
      <c r="RJY6" s="304"/>
      <c r="RJZ6" s="304"/>
      <c r="RKA6" s="304"/>
      <c r="RKB6" s="304"/>
      <c r="RKC6" s="304"/>
      <c r="RKD6" s="304"/>
      <c r="RKE6" s="304"/>
      <c r="RKF6" s="304"/>
      <c r="RKG6" s="304"/>
      <c r="RKH6" s="304"/>
      <c r="RKI6" s="304"/>
      <c r="RKJ6" s="304"/>
      <c r="RKK6" s="304"/>
      <c r="RKL6" s="304"/>
      <c r="RKM6" s="304"/>
      <c r="RKN6" s="304"/>
      <c r="RKO6" s="304"/>
      <c r="RKP6" s="304"/>
      <c r="RKQ6" s="304"/>
      <c r="RKR6" s="304"/>
      <c r="RKS6" s="304"/>
      <c r="RKT6" s="304"/>
      <c r="RKU6" s="304"/>
      <c r="RKV6" s="304"/>
      <c r="RKW6" s="304"/>
      <c r="RKX6" s="304"/>
      <c r="RKY6" s="304"/>
      <c r="RKZ6" s="304"/>
      <c r="RLA6" s="304"/>
      <c r="RLB6" s="304"/>
      <c r="RLC6" s="304"/>
      <c r="RLD6" s="304"/>
      <c r="RLE6" s="304"/>
      <c r="RLF6" s="304"/>
      <c r="RLG6" s="304"/>
      <c r="RLH6" s="304"/>
      <c r="RLI6" s="304"/>
      <c r="RLJ6" s="304"/>
      <c r="RLK6" s="304"/>
      <c r="RLL6" s="304"/>
      <c r="RLM6" s="304"/>
      <c r="RLN6" s="304"/>
      <c r="RLO6" s="304"/>
      <c r="RLP6" s="304"/>
      <c r="RLQ6" s="304"/>
      <c r="RLR6" s="304"/>
      <c r="RLS6" s="304"/>
      <c r="RLT6" s="304"/>
      <c r="RLU6" s="304"/>
      <c r="RLV6" s="304"/>
      <c r="RLW6" s="304"/>
      <c r="RLX6" s="304"/>
      <c r="RLY6" s="304"/>
      <c r="RLZ6" s="304"/>
      <c r="RMA6" s="304"/>
      <c r="RMB6" s="304"/>
      <c r="RMC6" s="304"/>
      <c r="RMD6" s="304"/>
      <c r="RME6" s="304"/>
      <c r="RMF6" s="304"/>
      <c r="RMG6" s="304"/>
      <c r="RMH6" s="304"/>
      <c r="RMI6" s="304"/>
      <c r="RMJ6" s="304"/>
      <c r="RMK6" s="304"/>
      <c r="RML6" s="304"/>
      <c r="RMM6" s="304"/>
      <c r="RMN6" s="304"/>
      <c r="RMO6" s="304"/>
      <c r="RMP6" s="304"/>
      <c r="RMQ6" s="304"/>
      <c r="RMR6" s="304"/>
      <c r="RMS6" s="304"/>
      <c r="RMT6" s="304"/>
      <c r="RMU6" s="304"/>
      <c r="RMV6" s="304"/>
      <c r="RMW6" s="304"/>
      <c r="RMX6" s="304"/>
      <c r="RMY6" s="304"/>
      <c r="RMZ6" s="304"/>
      <c r="RNA6" s="304"/>
      <c r="RNB6" s="304"/>
      <c r="RNC6" s="304"/>
      <c r="RND6" s="304"/>
      <c r="RNE6" s="304"/>
      <c r="RNF6" s="304"/>
      <c r="RNG6" s="304"/>
      <c r="RNH6" s="304"/>
      <c r="RNI6" s="304"/>
      <c r="RNJ6" s="304"/>
      <c r="RNK6" s="304"/>
      <c r="RNL6" s="304"/>
      <c r="RNM6" s="304"/>
      <c r="RNN6" s="304"/>
      <c r="RNO6" s="304"/>
      <c r="RNP6" s="304"/>
      <c r="RNQ6" s="304"/>
      <c r="RNR6" s="304"/>
      <c r="RNS6" s="304"/>
      <c r="RNT6" s="304"/>
      <c r="RNU6" s="304"/>
      <c r="RNV6" s="304"/>
      <c r="RNW6" s="304"/>
      <c r="RNX6" s="304"/>
      <c r="RNY6" s="304"/>
      <c r="RNZ6" s="304"/>
      <c r="ROA6" s="304"/>
      <c r="ROB6" s="304"/>
      <c r="ROC6" s="304"/>
      <c r="ROD6" s="304"/>
      <c r="ROE6" s="304"/>
      <c r="ROF6" s="304"/>
      <c r="ROG6" s="304"/>
      <c r="ROH6" s="304"/>
      <c r="ROI6" s="304"/>
      <c r="ROJ6" s="304"/>
      <c r="ROK6" s="304"/>
      <c r="ROL6" s="304"/>
      <c r="ROM6" s="304"/>
      <c r="RON6" s="304"/>
      <c r="ROO6" s="304"/>
      <c r="ROP6" s="304"/>
      <c r="ROQ6" s="304"/>
      <c r="ROR6" s="304"/>
      <c r="ROS6" s="304"/>
      <c r="ROT6" s="304"/>
      <c r="ROU6" s="304"/>
      <c r="ROV6" s="304"/>
      <c r="ROW6" s="304"/>
      <c r="ROX6" s="304"/>
      <c r="ROY6" s="304"/>
      <c r="ROZ6" s="304"/>
      <c r="RPA6" s="304"/>
      <c r="RPB6" s="304"/>
      <c r="RPC6" s="304"/>
      <c r="RPD6" s="304"/>
      <c r="RPE6" s="304"/>
      <c r="RPF6" s="304"/>
      <c r="RPG6" s="304"/>
      <c r="RPH6" s="304"/>
      <c r="RPI6" s="304"/>
      <c r="RPJ6" s="304"/>
      <c r="RPK6" s="304"/>
      <c r="RPL6" s="304"/>
      <c r="RPM6" s="304"/>
      <c r="RPN6" s="304"/>
      <c r="RPO6" s="304"/>
      <c r="RPP6" s="304"/>
      <c r="RPQ6" s="304"/>
      <c r="RPR6" s="304"/>
      <c r="RPS6" s="304"/>
      <c r="RPT6" s="304"/>
      <c r="RPU6" s="304"/>
      <c r="RPV6" s="304"/>
      <c r="RPW6" s="304"/>
      <c r="RPX6" s="304"/>
      <c r="RPY6" s="304"/>
      <c r="RPZ6" s="304"/>
      <c r="RQA6" s="304"/>
      <c r="RQB6" s="304"/>
      <c r="RQC6" s="304"/>
      <c r="RQD6" s="304"/>
      <c r="RQE6" s="304"/>
      <c r="RQF6" s="304"/>
      <c r="RQG6" s="304"/>
      <c r="RQH6" s="304"/>
      <c r="RQI6" s="304"/>
      <c r="RQJ6" s="304"/>
      <c r="RQK6" s="304"/>
      <c r="RQL6" s="304"/>
      <c r="RQM6" s="304"/>
      <c r="RQN6" s="304"/>
      <c r="RQO6" s="304"/>
      <c r="RQP6" s="304"/>
      <c r="RQQ6" s="304"/>
      <c r="RQR6" s="304"/>
      <c r="RQS6" s="304"/>
      <c r="RQT6" s="304"/>
      <c r="RQU6" s="304"/>
      <c r="RQV6" s="304"/>
      <c r="RQW6" s="304"/>
      <c r="RQX6" s="304"/>
      <c r="RQY6" s="304"/>
      <c r="RQZ6" s="304"/>
      <c r="RRA6" s="304"/>
      <c r="RRB6" s="304"/>
      <c r="RRC6" s="304"/>
      <c r="RRD6" s="304"/>
      <c r="RRE6" s="304"/>
      <c r="RRF6" s="304"/>
      <c r="RRG6" s="304"/>
      <c r="RRH6" s="304"/>
      <c r="RRI6" s="304"/>
      <c r="RRJ6" s="304"/>
      <c r="RRK6" s="304"/>
      <c r="RRL6" s="304"/>
      <c r="RRM6" s="304"/>
      <c r="RRN6" s="304"/>
      <c r="RRO6" s="304"/>
      <c r="RRP6" s="304"/>
      <c r="RRQ6" s="304"/>
      <c r="RRR6" s="304"/>
      <c r="RRS6" s="304"/>
      <c r="RRT6" s="304"/>
      <c r="RRU6" s="304"/>
      <c r="RRV6" s="304"/>
      <c r="RRW6" s="304"/>
      <c r="RRX6" s="304"/>
      <c r="RRY6" s="304"/>
      <c r="RRZ6" s="304"/>
      <c r="RSA6" s="304"/>
      <c r="RSB6" s="304"/>
      <c r="RSC6" s="304"/>
      <c r="RSD6" s="304"/>
      <c r="RSE6" s="304"/>
      <c r="RSF6" s="304"/>
      <c r="RSG6" s="304"/>
      <c r="RSH6" s="304"/>
      <c r="RSI6" s="304"/>
      <c r="RSJ6" s="304"/>
      <c r="RSK6" s="304"/>
      <c r="RSL6" s="304"/>
      <c r="RSM6" s="304"/>
      <c r="RSN6" s="304"/>
      <c r="RSO6" s="304"/>
      <c r="RSP6" s="304"/>
      <c r="RSQ6" s="304"/>
      <c r="RSR6" s="304"/>
      <c r="RSS6" s="304"/>
      <c r="RST6" s="304"/>
      <c r="RSU6" s="304"/>
      <c r="RSV6" s="304"/>
      <c r="RSW6" s="304"/>
      <c r="RSX6" s="304"/>
      <c r="RSY6" s="304"/>
      <c r="RSZ6" s="304"/>
      <c r="RTA6" s="304"/>
      <c r="RTB6" s="304"/>
      <c r="RTC6" s="304"/>
      <c r="RTD6" s="304"/>
      <c r="RTE6" s="304"/>
      <c r="RTF6" s="304"/>
      <c r="RTG6" s="304"/>
      <c r="RTH6" s="304"/>
      <c r="RTI6" s="304"/>
      <c r="RTJ6" s="304"/>
      <c r="RTK6" s="304"/>
      <c r="RTL6" s="304"/>
      <c r="RTM6" s="304"/>
      <c r="RTN6" s="304"/>
      <c r="RTO6" s="304"/>
      <c r="RTP6" s="304"/>
      <c r="RTQ6" s="304"/>
      <c r="RTR6" s="304"/>
      <c r="RTS6" s="304"/>
      <c r="RTT6" s="304"/>
      <c r="RTU6" s="304"/>
      <c r="RTV6" s="304"/>
      <c r="RTW6" s="304"/>
      <c r="RTX6" s="304"/>
      <c r="RTY6" s="304"/>
      <c r="RTZ6" s="304"/>
      <c r="RUA6" s="304"/>
      <c r="RUB6" s="304"/>
      <c r="RUC6" s="304"/>
      <c r="RUD6" s="304"/>
      <c r="RUE6" s="304"/>
      <c r="RUF6" s="304"/>
      <c r="RUG6" s="304"/>
      <c r="RUH6" s="304"/>
      <c r="RUI6" s="304"/>
      <c r="RUJ6" s="304"/>
      <c r="RUK6" s="304"/>
      <c r="RUL6" s="304"/>
      <c r="RUM6" s="304"/>
      <c r="RUN6" s="304"/>
      <c r="RUO6" s="304"/>
      <c r="RUP6" s="304"/>
      <c r="RUQ6" s="304"/>
      <c r="RUR6" s="304"/>
      <c r="RUS6" s="304"/>
      <c r="RUT6" s="304"/>
      <c r="RUU6" s="304"/>
      <c r="RUV6" s="304"/>
      <c r="RUW6" s="304"/>
      <c r="RUX6" s="304"/>
      <c r="RUY6" s="304"/>
      <c r="RUZ6" s="304"/>
      <c r="RVA6" s="304"/>
      <c r="RVB6" s="304"/>
      <c r="RVC6" s="304"/>
      <c r="RVD6" s="304"/>
      <c r="RVE6" s="304"/>
      <c r="RVF6" s="304"/>
      <c r="RVG6" s="304"/>
      <c r="RVH6" s="304"/>
      <c r="RVI6" s="304"/>
      <c r="RVJ6" s="304"/>
      <c r="RVK6" s="304"/>
      <c r="RVL6" s="304"/>
      <c r="RVM6" s="304"/>
      <c r="RVN6" s="304"/>
      <c r="RVO6" s="304"/>
      <c r="RVP6" s="304"/>
      <c r="RVQ6" s="304"/>
      <c r="RVR6" s="304"/>
      <c r="RVS6" s="304"/>
      <c r="RVT6" s="304"/>
      <c r="RVU6" s="304"/>
      <c r="RVV6" s="304"/>
      <c r="RVW6" s="304"/>
      <c r="RVX6" s="304"/>
      <c r="RVY6" s="304"/>
      <c r="RVZ6" s="304"/>
      <c r="RWA6" s="304"/>
      <c r="RWB6" s="304"/>
      <c r="RWC6" s="304"/>
      <c r="RWD6" s="304"/>
      <c r="RWE6" s="304"/>
      <c r="RWF6" s="304"/>
      <c r="RWG6" s="304"/>
      <c r="RWH6" s="304"/>
      <c r="RWI6" s="304"/>
      <c r="RWJ6" s="304"/>
      <c r="RWK6" s="304"/>
      <c r="RWL6" s="304"/>
      <c r="RWM6" s="304"/>
      <c r="RWN6" s="304"/>
      <c r="RWO6" s="304"/>
      <c r="RWP6" s="304"/>
      <c r="RWQ6" s="304"/>
      <c r="RWR6" s="304"/>
      <c r="RWS6" s="304"/>
      <c r="RWT6" s="304"/>
      <c r="RWU6" s="304"/>
      <c r="RWV6" s="304"/>
      <c r="RWW6" s="304"/>
      <c r="RWX6" s="304"/>
      <c r="RWY6" s="304"/>
      <c r="RWZ6" s="304"/>
      <c r="RXA6" s="304"/>
      <c r="RXB6" s="304"/>
      <c r="RXC6" s="304"/>
      <c r="RXD6" s="304"/>
      <c r="RXE6" s="304"/>
      <c r="RXF6" s="304"/>
      <c r="RXG6" s="304"/>
      <c r="RXH6" s="304"/>
      <c r="RXI6" s="304"/>
      <c r="RXJ6" s="304"/>
      <c r="RXK6" s="304"/>
      <c r="RXL6" s="304"/>
      <c r="RXM6" s="304"/>
      <c r="RXN6" s="304"/>
      <c r="RXO6" s="304"/>
      <c r="RXP6" s="304"/>
      <c r="RXQ6" s="304"/>
      <c r="RXR6" s="304"/>
      <c r="RXS6" s="304"/>
      <c r="RXT6" s="304"/>
      <c r="RXU6" s="304"/>
      <c r="RXV6" s="304"/>
      <c r="RXW6" s="304"/>
      <c r="RXX6" s="304"/>
      <c r="RXY6" s="304"/>
      <c r="RXZ6" s="304"/>
      <c r="RYA6" s="304"/>
      <c r="RYB6" s="304"/>
      <c r="RYC6" s="304"/>
      <c r="RYD6" s="304"/>
      <c r="RYE6" s="304"/>
      <c r="RYF6" s="304"/>
      <c r="RYG6" s="304"/>
      <c r="RYH6" s="304"/>
      <c r="RYI6" s="304"/>
      <c r="RYJ6" s="304"/>
      <c r="RYK6" s="304"/>
      <c r="RYL6" s="304"/>
      <c r="RYM6" s="304"/>
      <c r="RYN6" s="304"/>
      <c r="RYO6" s="304"/>
      <c r="RYP6" s="304"/>
      <c r="RYQ6" s="304"/>
      <c r="RYR6" s="304"/>
      <c r="RYS6" s="304"/>
      <c r="RYT6" s="304"/>
      <c r="RYU6" s="304"/>
      <c r="RYV6" s="304"/>
      <c r="RYW6" s="304"/>
      <c r="RYX6" s="304"/>
      <c r="RYY6" s="304"/>
      <c r="RYZ6" s="304"/>
      <c r="RZA6" s="304"/>
      <c r="RZB6" s="304"/>
      <c r="RZC6" s="304"/>
      <c r="RZD6" s="304"/>
      <c r="RZE6" s="304"/>
      <c r="RZF6" s="304"/>
      <c r="RZG6" s="304"/>
      <c r="RZH6" s="304"/>
      <c r="RZI6" s="304"/>
      <c r="RZJ6" s="304"/>
      <c r="RZK6" s="304"/>
      <c r="RZL6" s="304"/>
      <c r="RZM6" s="304"/>
      <c r="RZN6" s="304"/>
      <c r="RZO6" s="304"/>
      <c r="RZP6" s="304"/>
      <c r="RZQ6" s="304"/>
      <c r="RZR6" s="304"/>
      <c r="RZS6" s="304"/>
      <c r="RZT6" s="304"/>
      <c r="RZU6" s="304"/>
      <c r="RZV6" s="304"/>
      <c r="RZW6" s="304"/>
      <c r="RZX6" s="304"/>
      <c r="RZY6" s="304"/>
      <c r="RZZ6" s="304"/>
      <c r="SAA6" s="304"/>
      <c r="SAB6" s="304"/>
      <c r="SAC6" s="304"/>
      <c r="SAD6" s="304"/>
      <c r="SAE6" s="304"/>
      <c r="SAF6" s="304"/>
      <c r="SAG6" s="304"/>
      <c r="SAH6" s="304"/>
      <c r="SAI6" s="304"/>
      <c r="SAJ6" s="304"/>
      <c r="SAK6" s="304"/>
      <c r="SAL6" s="304"/>
      <c r="SAM6" s="304"/>
      <c r="SAN6" s="304"/>
      <c r="SAO6" s="304"/>
      <c r="SAP6" s="304"/>
      <c r="SAQ6" s="304"/>
      <c r="SAR6" s="304"/>
      <c r="SAS6" s="304"/>
      <c r="SAT6" s="304"/>
      <c r="SAU6" s="304"/>
      <c r="SAV6" s="304"/>
      <c r="SAW6" s="304"/>
      <c r="SAX6" s="304"/>
      <c r="SAY6" s="304"/>
      <c r="SAZ6" s="304"/>
      <c r="SBA6" s="304"/>
      <c r="SBB6" s="304"/>
      <c r="SBC6" s="304"/>
      <c r="SBD6" s="304"/>
      <c r="SBE6" s="304"/>
      <c r="SBF6" s="304"/>
      <c r="SBG6" s="304"/>
      <c r="SBH6" s="304"/>
      <c r="SBI6" s="304"/>
      <c r="SBJ6" s="304"/>
      <c r="SBK6" s="304"/>
      <c r="SBL6" s="304"/>
      <c r="SBM6" s="304"/>
      <c r="SBN6" s="304"/>
      <c r="SBO6" s="304"/>
      <c r="SBP6" s="304"/>
      <c r="SBQ6" s="304"/>
      <c r="SBR6" s="304"/>
      <c r="SBS6" s="304"/>
      <c r="SBT6" s="304"/>
      <c r="SBU6" s="304"/>
      <c r="SBV6" s="304"/>
      <c r="SBW6" s="304"/>
      <c r="SBX6" s="304"/>
      <c r="SBY6" s="304"/>
      <c r="SBZ6" s="304"/>
      <c r="SCA6" s="304"/>
      <c r="SCB6" s="304"/>
      <c r="SCC6" s="304"/>
      <c r="SCD6" s="304"/>
      <c r="SCE6" s="304"/>
      <c r="SCF6" s="304"/>
      <c r="SCG6" s="304"/>
      <c r="SCH6" s="304"/>
      <c r="SCI6" s="304"/>
      <c r="SCJ6" s="304"/>
      <c r="SCK6" s="304"/>
      <c r="SCL6" s="304"/>
      <c r="SCM6" s="304"/>
      <c r="SCN6" s="304"/>
      <c r="SCO6" s="304"/>
      <c r="SCP6" s="304"/>
      <c r="SCQ6" s="304"/>
      <c r="SCR6" s="304"/>
      <c r="SCS6" s="304"/>
      <c r="SCT6" s="304"/>
      <c r="SCU6" s="304"/>
      <c r="SCV6" s="304"/>
      <c r="SCW6" s="304"/>
      <c r="SCX6" s="304"/>
      <c r="SCY6" s="304"/>
      <c r="SCZ6" s="304"/>
      <c r="SDA6" s="304"/>
      <c r="SDB6" s="304"/>
      <c r="SDC6" s="304"/>
      <c r="SDD6" s="304"/>
      <c r="SDE6" s="304"/>
      <c r="SDF6" s="304"/>
      <c r="SDG6" s="304"/>
      <c r="SDH6" s="304"/>
      <c r="SDI6" s="304"/>
      <c r="SDJ6" s="304"/>
      <c r="SDK6" s="304"/>
      <c r="SDL6" s="304"/>
      <c r="SDM6" s="304"/>
      <c r="SDN6" s="304"/>
      <c r="SDO6" s="304"/>
      <c r="SDP6" s="304"/>
      <c r="SDQ6" s="304"/>
      <c r="SDR6" s="304"/>
      <c r="SDS6" s="304"/>
      <c r="SDT6" s="304"/>
      <c r="SDU6" s="304"/>
      <c r="SDV6" s="304"/>
      <c r="SDW6" s="304"/>
      <c r="SDX6" s="304"/>
      <c r="SDY6" s="304"/>
      <c r="SDZ6" s="304"/>
      <c r="SEA6" s="304"/>
      <c r="SEB6" s="304"/>
      <c r="SEC6" s="304"/>
      <c r="SED6" s="304"/>
      <c r="SEE6" s="304"/>
      <c r="SEF6" s="304"/>
      <c r="SEG6" s="304"/>
      <c r="SEH6" s="304"/>
      <c r="SEI6" s="304"/>
      <c r="SEJ6" s="304"/>
      <c r="SEK6" s="304"/>
      <c r="SEL6" s="304"/>
      <c r="SEM6" s="304"/>
      <c r="SEN6" s="304"/>
      <c r="SEO6" s="304"/>
      <c r="SEP6" s="304"/>
      <c r="SEQ6" s="304"/>
      <c r="SER6" s="304"/>
      <c r="SES6" s="304"/>
      <c r="SET6" s="304"/>
      <c r="SEU6" s="304"/>
      <c r="SEV6" s="304"/>
      <c r="SEW6" s="304"/>
      <c r="SEX6" s="304"/>
      <c r="SEY6" s="304"/>
      <c r="SEZ6" s="304"/>
      <c r="SFA6" s="304"/>
      <c r="SFB6" s="304"/>
      <c r="SFC6" s="304"/>
      <c r="SFD6" s="304"/>
      <c r="SFE6" s="304"/>
      <c r="SFF6" s="304"/>
      <c r="SFG6" s="304"/>
      <c r="SFH6" s="304"/>
      <c r="SFI6" s="304"/>
      <c r="SFJ6" s="304"/>
      <c r="SFK6" s="304"/>
      <c r="SFL6" s="304"/>
      <c r="SFM6" s="304"/>
      <c r="SFN6" s="304"/>
      <c r="SFO6" s="304"/>
      <c r="SFP6" s="304"/>
      <c r="SFQ6" s="304"/>
      <c r="SFR6" s="304"/>
      <c r="SFS6" s="304"/>
      <c r="SFT6" s="304"/>
      <c r="SFU6" s="304"/>
      <c r="SFV6" s="304"/>
      <c r="SFW6" s="304"/>
      <c r="SFX6" s="304"/>
      <c r="SFY6" s="304"/>
      <c r="SFZ6" s="304"/>
      <c r="SGA6" s="304"/>
      <c r="SGB6" s="304"/>
      <c r="SGC6" s="304"/>
      <c r="SGD6" s="304"/>
      <c r="SGE6" s="304"/>
      <c r="SGF6" s="304"/>
      <c r="SGG6" s="304"/>
      <c r="SGH6" s="304"/>
      <c r="SGI6" s="304"/>
      <c r="SGJ6" s="304"/>
      <c r="SGK6" s="304"/>
      <c r="SGL6" s="304"/>
      <c r="SGM6" s="304"/>
      <c r="SGN6" s="304"/>
      <c r="SGO6" s="304"/>
      <c r="SGP6" s="304"/>
      <c r="SGQ6" s="304"/>
      <c r="SGR6" s="304"/>
      <c r="SGS6" s="304"/>
      <c r="SGT6" s="304"/>
      <c r="SGU6" s="304"/>
      <c r="SGV6" s="304"/>
      <c r="SGW6" s="304"/>
      <c r="SGX6" s="304"/>
      <c r="SGY6" s="304"/>
      <c r="SGZ6" s="304"/>
      <c r="SHA6" s="304"/>
      <c r="SHB6" s="304"/>
      <c r="SHC6" s="304"/>
      <c r="SHD6" s="304"/>
      <c r="SHE6" s="304"/>
      <c r="SHF6" s="304"/>
      <c r="SHG6" s="304"/>
      <c r="SHH6" s="304"/>
      <c r="SHI6" s="304"/>
      <c r="SHJ6" s="304"/>
      <c r="SHK6" s="304"/>
      <c r="SHL6" s="304"/>
      <c r="SHM6" s="304"/>
      <c r="SHN6" s="304"/>
      <c r="SHO6" s="304"/>
      <c r="SHP6" s="304"/>
      <c r="SHQ6" s="304"/>
      <c r="SHR6" s="304"/>
      <c r="SHS6" s="304"/>
      <c r="SHT6" s="304"/>
      <c r="SHU6" s="304"/>
      <c r="SHV6" s="304"/>
      <c r="SHW6" s="304"/>
      <c r="SHX6" s="304"/>
      <c r="SHY6" s="304"/>
      <c r="SHZ6" s="304"/>
      <c r="SIA6" s="304"/>
      <c r="SIB6" s="304"/>
      <c r="SIC6" s="304"/>
      <c r="SID6" s="304"/>
      <c r="SIE6" s="304"/>
      <c r="SIF6" s="304"/>
      <c r="SIG6" s="304"/>
      <c r="SIH6" s="304"/>
      <c r="SII6" s="304"/>
      <c r="SIJ6" s="304"/>
      <c r="SIK6" s="304"/>
      <c r="SIL6" s="304"/>
      <c r="SIM6" s="304"/>
      <c r="SIN6" s="304"/>
      <c r="SIO6" s="304"/>
      <c r="SIP6" s="304"/>
      <c r="SIQ6" s="304"/>
      <c r="SIR6" s="304"/>
      <c r="SIS6" s="304"/>
      <c r="SIT6" s="304"/>
      <c r="SIU6" s="304"/>
      <c r="SIV6" s="304"/>
      <c r="SIW6" s="304"/>
      <c r="SIX6" s="304"/>
      <c r="SIY6" s="304"/>
      <c r="SIZ6" s="304"/>
      <c r="SJA6" s="304"/>
      <c r="SJB6" s="304"/>
      <c r="SJC6" s="304"/>
      <c r="SJD6" s="304"/>
      <c r="SJE6" s="304"/>
      <c r="SJF6" s="304"/>
      <c r="SJG6" s="304"/>
      <c r="SJH6" s="304"/>
      <c r="SJI6" s="304"/>
      <c r="SJJ6" s="304"/>
      <c r="SJK6" s="304"/>
      <c r="SJL6" s="304"/>
      <c r="SJM6" s="304"/>
      <c r="SJN6" s="304"/>
      <c r="SJO6" s="304"/>
      <c r="SJP6" s="304"/>
      <c r="SJQ6" s="304"/>
      <c r="SJR6" s="304"/>
      <c r="SJS6" s="304"/>
      <c r="SJT6" s="304"/>
      <c r="SJU6" s="304"/>
      <c r="SJV6" s="304"/>
      <c r="SJW6" s="304"/>
      <c r="SJX6" s="304"/>
      <c r="SJY6" s="304"/>
      <c r="SJZ6" s="304"/>
      <c r="SKA6" s="304"/>
      <c r="SKB6" s="304"/>
      <c r="SKC6" s="304"/>
      <c r="SKD6" s="304"/>
      <c r="SKE6" s="304"/>
      <c r="SKF6" s="304"/>
      <c r="SKG6" s="304"/>
      <c r="SKH6" s="304"/>
      <c r="SKI6" s="304"/>
      <c r="SKJ6" s="304"/>
      <c r="SKK6" s="304"/>
      <c r="SKL6" s="304"/>
      <c r="SKM6" s="304"/>
      <c r="SKN6" s="304"/>
      <c r="SKO6" s="304"/>
      <c r="SKP6" s="304"/>
      <c r="SKQ6" s="304"/>
      <c r="SKR6" s="304"/>
      <c r="SKS6" s="304"/>
      <c r="SKT6" s="304"/>
      <c r="SKU6" s="304"/>
      <c r="SKV6" s="304"/>
      <c r="SKW6" s="304"/>
      <c r="SKX6" s="304"/>
      <c r="SKY6" s="304"/>
      <c r="SKZ6" s="304"/>
      <c r="SLA6" s="304"/>
      <c r="SLB6" s="304"/>
      <c r="SLC6" s="304"/>
      <c r="SLD6" s="304"/>
      <c r="SLE6" s="304"/>
      <c r="SLF6" s="304"/>
      <c r="SLG6" s="304"/>
      <c r="SLH6" s="304"/>
      <c r="SLI6" s="304"/>
      <c r="SLJ6" s="304"/>
      <c r="SLK6" s="304"/>
      <c r="SLL6" s="304"/>
      <c r="SLM6" s="304"/>
      <c r="SLN6" s="304"/>
      <c r="SLO6" s="304"/>
      <c r="SLP6" s="304"/>
      <c r="SLQ6" s="304"/>
      <c r="SLR6" s="304"/>
      <c r="SLS6" s="304"/>
      <c r="SLT6" s="304"/>
      <c r="SLU6" s="304"/>
      <c r="SLV6" s="304"/>
      <c r="SLW6" s="304"/>
      <c r="SLX6" s="304"/>
      <c r="SLY6" s="304"/>
      <c r="SLZ6" s="304"/>
      <c r="SMA6" s="304"/>
      <c r="SMB6" s="304"/>
      <c r="SMC6" s="304"/>
      <c r="SMD6" s="304"/>
      <c r="SME6" s="304"/>
      <c r="SMF6" s="304"/>
      <c r="SMG6" s="304"/>
      <c r="SMH6" s="304"/>
      <c r="SMI6" s="304"/>
      <c r="SMJ6" s="304"/>
      <c r="SMK6" s="304"/>
      <c r="SML6" s="304"/>
      <c r="SMM6" s="304"/>
      <c r="SMN6" s="304"/>
      <c r="SMO6" s="304"/>
      <c r="SMP6" s="304"/>
      <c r="SMQ6" s="304"/>
      <c r="SMR6" s="304"/>
      <c r="SMS6" s="304"/>
      <c r="SMT6" s="304"/>
      <c r="SMU6" s="304"/>
      <c r="SMV6" s="304"/>
      <c r="SMW6" s="304"/>
      <c r="SMX6" s="304"/>
      <c r="SMY6" s="304"/>
      <c r="SMZ6" s="304"/>
      <c r="SNA6" s="304"/>
      <c r="SNB6" s="304"/>
      <c r="SNC6" s="304"/>
      <c r="SND6" s="304"/>
      <c r="SNE6" s="304"/>
      <c r="SNF6" s="304"/>
      <c r="SNG6" s="304"/>
      <c r="SNH6" s="304"/>
      <c r="SNI6" s="304"/>
      <c r="SNJ6" s="304"/>
      <c r="SNK6" s="304"/>
      <c r="SNL6" s="304"/>
      <c r="SNM6" s="304"/>
      <c r="SNN6" s="304"/>
      <c r="SNO6" s="304"/>
      <c r="SNP6" s="304"/>
      <c r="SNQ6" s="304"/>
      <c r="SNR6" s="304"/>
      <c r="SNS6" s="304"/>
      <c r="SNT6" s="304"/>
      <c r="SNU6" s="304"/>
      <c r="SNV6" s="304"/>
      <c r="SNW6" s="304"/>
      <c r="SNX6" s="304"/>
      <c r="SNY6" s="304"/>
      <c r="SNZ6" s="304"/>
      <c r="SOA6" s="304"/>
      <c r="SOB6" s="304"/>
      <c r="SOC6" s="304"/>
      <c r="SOD6" s="304"/>
      <c r="SOE6" s="304"/>
      <c r="SOF6" s="304"/>
      <c r="SOG6" s="304"/>
      <c r="SOH6" s="304"/>
      <c r="SOI6" s="304"/>
      <c r="SOJ6" s="304"/>
      <c r="SOK6" s="304"/>
      <c r="SOL6" s="304"/>
      <c r="SOM6" s="304"/>
      <c r="SON6" s="304"/>
      <c r="SOO6" s="304"/>
      <c r="SOP6" s="304"/>
      <c r="SOQ6" s="304"/>
      <c r="SOR6" s="304"/>
      <c r="SOS6" s="304"/>
      <c r="SOT6" s="304"/>
      <c r="SOU6" s="304"/>
      <c r="SOV6" s="304"/>
      <c r="SOW6" s="304"/>
      <c r="SOX6" s="304"/>
      <c r="SOY6" s="304"/>
      <c r="SOZ6" s="304"/>
      <c r="SPA6" s="304"/>
      <c r="SPB6" s="304"/>
      <c r="SPC6" s="304"/>
      <c r="SPD6" s="304"/>
      <c r="SPE6" s="304"/>
      <c r="SPF6" s="304"/>
      <c r="SPG6" s="304"/>
      <c r="SPH6" s="304"/>
      <c r="SPI6" s="304"/>
      <c r="SPJ6" s="304"/>
      <c r="SPK6" s="304"/>
      <c r="SPL6" s="304"/>
      <c r="SPM6" s="304"/>
      <c r="SPN6" s="304"/>
      <c r="SPO6" s="304"/>
      <c r="SPP6" s="304"/>
      <c r="SPQ6" s="304"/>
      <c r="SPR6" s="304"/>
      <c r="SPS6" s="304"/>
      <c r="SPT6" s="304"/>
      <c r="SPU6" s="304"/>
      <c r="SPV6" s="304"/>
      <c r="SPW6" s="304"/>
      <c r="SPX6" s="304"/>
      <c r="SPY6" s="304"/>
      <c r="SPZ6" s="304"/>
      <c r="SQA6" s="304"/>
      <c r="SQB6" s="304"/>
      <c r="SQC6" s="304"/>
      <c r="SQD6" s="304"/>
      <c r="SQE6" s="304"/>
      <c r="SQF6" s="304"/>
      <c r="SQG6" s="304"/>
      <c r="SQH6" s="304"/>
      <c r="SQI6" s="304"/>
      <c r="SQJ6" s="304"/>
      <c r="SQK6" s="304"/>
      <c r="SQL6" s="304"/>
      <c r="SQM6" s="304"/>
      <c r="SQN6" s="304"/>
      <c r="SQO6" s="304"/>
      <c r="SQP6" s="304"/>
      <c r="SQQ6" s="304"/>
      <c r="SQR6" s="304"/>
      <c r="SQS6" s="304"/>
      <c r="SQT6" s="304"/>
      <c r="SQU6" s="304"/>
      <c r="SQV6" s="304"/>
      <c r="SQW6" s="304"/>
      <c r="SQX6" s="304"/>
      <c r="SQY6" s="304"/>
      <c r="SQZ6" s="304"/>
      <c r="SRA6" s="304"/>
      <c r="SRB6" s="304"/>
      <c r="SRC6" s="304"/>
      <c r="SRD6" s="304"/>
      <c r="SRE6" s="304"/>
      <c r="SRF6" s="304"/>
      <c r="SRG6" s="304"/>
      <c r="SRH6" s="304"/>
      <c r="SRI6" s="304"/>
      <c r="SRJ6" s="304"/>
      <c r="SRK6" s="304"/>
      <c r="SRL6" s="304"/>
      <c r="SRM6" s="304"/>
      <c r="SRN6" s="304"/>
      <c r="SRO6" s="304"/>
      <c r="SRP6" s="304"/>
      <c r="SRQ6" s="304"/>
      <c r="SRR6" s="304"/>
      <c r="SRS6" s="304"/>
      <c r="SRT6" s="304"/>
      <c r="SRU6" s="304"/>
      <c r="SRV6" s="304"/>
      <c r="SRW6" s="304"/>
      <c r="SRX6" s="304"/>
      <c r="SRY6" s="304"/>
      <c r="SRZ6" s="304"/>
      <c r="SSA6" s="304"/>
      <c r="SSB6" s="304"/>
      <c r="SSC6" s="304"/>
      <c r="SSD6" s="304"/>
      <c r="SSE6" s="304"/>
      <c r="SSF6" s="304"/>
      <c r="SSG6" s="304"/>
      <c r="SSH6" s="304"/>
      <c r="SSI6" s="304"/>
      <c r="SSJ6" s="304"/>
      <c r="SSK6" s="304"/>
      <c r="SSL6" s="304"/>
      <c r="SSM6" s="304"/>
      <c r="SSN6" s="304"/>
      <c r="SSO6" s="304"/>
      <c r="SSP6" s="304"/>
      <c r="SSQ6" s="304"/>
      <c r="SSR6" s="304"/>
      <c r="SSS6" s="304"/>
      <c r="SST6" s="304"/>
      <c r="SSU6" s="304"/>
      <c r="SSV6" s="304"/>
      <c r="SSW6" s="304"/>
      <c r="SSX6" s="304"/>
      <c r="SSY6" s="304"/>
      <c r="SSZ6" s="304"/>
      <c r="STA6" s="304"/>
      <c r="STB6" s="304"/>
      <c r="STC6" s="304"/>
      <c r="STD6" s="304"/>
      <c r="STE6" s="304"/>
      <c r="STF6" s="304"/>
      <c r="STG6" s="304"/>
      <c r="STH6" s="304"/>
      <c r="STI6" s="304"/>
      <c r="STJ6" s="304"/>
      <c r="STK6" s="304"/>
      <c r="STL6" s="304"/>
      <c r="STM6" s="304"/>
      <c r="STN6" s="304"/>
      <c r="STO6" s="304"/>
      <c r="STP6" s="304"/>
      <c r="STQ6" s="304"/>
      <c r="STR6" s="304"/>
      <c r="STS6" s="304"/>
      <c r="STT6" s="304"/>
      <c r="STU6" s="304"/>
      <c r="STV6" s="304"/>
      <c r="STW6" s="304"/>
      <c r="STX6" s="304"/>
      <c r="STY6" s="304"/>
      <c r="STZ6" s="304"/>
      <c r="SUA6" s="304"/>
      <c r="SUB6" s="304"/>
      <c r="SUC6" s="304"/>
      <c r="SUD6" s="304"/>
      <c r="SUE6" s="304"/>
      <c r="SUF6" s="304"/>
      <c r="SUG6" s="304"/>
      <c r="SUH6" s="304"/>
      <c r="SUI6" s="304"/>
      <c r="SUJ6" s="304"/>
      <c r="SUK6" s="304"/>
      <c r="SUL6" s="304"/>
      <c r="SUM6" s="304"/>
      <c r="SUN6" s="304"/>
      <c r="SUO6" s="304"/>
      <c r="SUP6" s="304"/>
      <c r="SUQ6" s="304"/>
      <c r="SUR6" s="304"/>
      <c r="SUS6" s="304"/>
      <c r="SUT6" s="304"/>
      <c r="SUU6" s="304"/>
      <c r="SUV6" s="304"/>
      <c r="SUW6" s="304"/>
      <c r="SUX6" s="304"/>
      <c r="SUY6" s="304"/>
      <c r="SUZ6" s="304"/>
      <c r="SVA6" s="304"/>
      <c r="SVB6" s="304"/>
      <c r="SVC6" s="304"/>
      <c r="SVD6" s="304"/>
      <c r="SVE6" s="304"/>
      <c r="SVF6" s="304"/>
      <c r="SVG6" s="304"/>
      <c r="SVH6" s="304"/>
      <c r="SVI6" s="304"/>
      <c r="SVJ6" s="304"/>
      <c r="SVK6" s="304"/>
      <c r="SVL6" s="304"/>
      <c r="SVM6" s="304"/>
      <c r="SVN6" s="304"/>
      <c r="SVO6" s="304"/>
      <c r="SVP6" s="304"/>
      <c r="SVQ6" s="304"/>
      <c r="SVR6" s="304"/>
      <c r="SVS6" s="304"/>
      <c r="SVT6" s="304"/>
      <c r="SVU6" s="304"/>
      <c r="SVV6" s="304"/>
      <c r="SVW6" s="304"/>
      <c r="SVX6" s="304"/>
      <c r="SVY6" s="304"/>
      <c r="SVZ6" s="304"/>
      <c r="SWA6" s="304"/>
      <c r="SWB6" s="304"/>
      <c r="SWC6" s="304"/>
      <c r="SWD6" s="304"/>
      <c r="SWE6" s="304"/>
      <c r="SWF6" s="304"/>
      <c r="SWG6" s="304"/>
      <c r="SWH6" s="304"/>
      <c r="SWI6" s="304"/>
      <c r="SWJ6" s="304"/>
      <c r="SWK6" s="304"/>
      <c r="SWL6" s="304"/>
      <c r="SWM6" s="304"/>
      <c r="SWN6" s="304"/>
      <c r="SWO6" s="304"/>
      <c r="SWP6" s="304"/>
      <c r="SWQ6" s="304"/>
      <c r="SWR6" s="304"/>
      <c r="SWS6" s="304"/>
      <c r="SWT6" s="304"/>
      <c r="SWU6" s="304"/>
      <c r="SWV6" s="304"/>
      <c r="SWW6" s="304"/>
      <c r="SWX6" s="304"/>
      <c r="SWY6" s="304"/>
      <c r="SWZ6" s="304"/>
      <c r="SXA6" s="304"/>
      <c r="SXB6" s="304"/>
      <c r="SXC6" s="304"/>
      <c r="SXD6" s="304"/>
      <c r="SXE6" s="304"/>
      <c r="SXF6" s="304"/>
      <c r="SXG6" s="304"/>
      <c r="SXH6" s="304"/>
      <c r="SXI6" s="304"/>
      <c r="SXJ6" s="304"/>
      <c r="SXK6" s="304"/>
      <c r="SXL6" s="304"/>
      <c r="SXM6" s="304"/>
      <c r="SXN6" s="304"/>
      <c r="SXO6" s="304"/>
      <c r="SXP6" s="304"/>
      <c r="SXQ6" s="304"/>
      <c r="SXR6" s="304"/>
      <c r="SXS6" s="304"/>
      <c r="SXT6" s="304"/>
      <c r="SXU6" s="304"/>
      <c r="SXV6" s="304"/>
      <c r="SXW6" s="304"/>
      <c r="SXX6" s="304"/>
      <c r="SXY6" s="304"/>
      <c r="SXZ6" s="304"/>
      <c r="SYA6" s="304"/>
      <c r="SYB6" s="304"/>
      <c r="SYC6" s="304"/>
      <c r="SYD6" s="304"/>
      <c r="SYE6" s="304"/>
      <c r="SYF6" s="304"/>
      <c r="SYG6" s="304"/>
      <c r="SYH6" s="304"/>
      <c r="SYI6" s="304"/>
      <c r="SYJ6" s="304"/>
      <c r="SYK6" s="304"/>
      <c r="SYL6" s="304"/>
      <c r="SYM6" s="304"/>
      <c r="SYN6" s="304"/>
      <c r="SYO6" s="304"/>
      <c r="SYP6" s="304"/>
      <c r="SYQ6" s="304"/>
      <c r="SYR6" s="304"/>
      <c r="SYS6" s="304"/>
      <c r="SYT6" s="304"/>
      <c r="SYU6" s="304"/>
      <c r="SYV6" s="304"/>
      <c r="SYW6" s="304"/>
      <c r="SYX6" s="304"/>
      <c r="SYY6" s="304"/>
      <c r="SYZ6" s="304"/>
      <c r="SZA6" s="304"/>
      <c r="SZB6" s="304"/>
      <c r="SZC6" s="304"/>
      <c r="SZD6" s="304"/>
      <c r="SZE6" s="304"/>
      <c r="SZF6" s="304"/>
      <c r="SZG6" s="304"/>
      <c r="SZH6" s="304"/>
      <c r="SZI6" s="304"/>
      <c r="SZJ6" s="304"/>
      <c r="SZK6" s="304"/>
      <c r="SZL6" s="304"/>
      <c r="SZM6" s="304"/>
      <c r="SZN6" s="304"/>
      <c r="SZO6" s="304"/>
      <c r="SZP6" s="304"/>
      <c r="SZQ6" s="304"/>
      <c r="SZR6" s="304"/>
      <c r="SZS6" s="304"/>
      <c r="SZT6" s="304"/>
      <c r="SZU6" s="304"/>
      <c r="SZV6" s="304"/>
      <c r="SZW6" s="304"/>
      <c r="SZX6" s="304"/>
      <c r="SZY6" s="304"/>
      <c r="SZZ6" s="304"/>
      <c r="TAA6" s="304"/>
      <c r="TAB6" s="304"/>
      <c r="TAC6" s="304"/>
      <c r="TAD6" s="304"/>
      <c r="TAE6" s="304"/>
      <c r="TAF6" s="304"/>
      <c r="TAG6" s="304"/>
      <c r="TAH6" s="304"/>
      <c r="TAI6" s="304"/>
      <c r="TAJ6" s="304"/>
      <c r="TAK6" s="304"/>
      <c r="TAL6" s="304"/>
      <c r="TAM6" s="304"/>
      <c r="TAN6" s="304"/>
      <c r="TAO6" s="304"/>
      <c r="TAP6" s="304"/>
      <c r="TAQ6" s="304"/>
      <c r="TAR6" s="304"/>
      <c r="TAS6" s="304"/>
      <c r="TAT6" s="304"/>
      <c r="TAU6" s="304"/>
      <c r="TAV6" s="304"/>
      <c r="TAW6" s="304"/>
      <c r="TAX6" s="304"/>
      <c r="TAY6" s="304"/>
      <c r="TAZ6" s="304"/>
      <c r="TBA6" s="304"/>
      <c r="TBB6" s="304"/>
      <c r="TBC6" s="304"/>
      <c r="TBD6" s="304"/>
      <c r="TBE6" s="304"/>
      <c r="TBF6" s="304"/>
      <c r="TBG6" s="304"/>
      <c r="TBH6" s="304"/>
      <c r="TBI6" s="304"/>
      <c r="TBJ6" s="304"/>
      <c r="TBK6" s="304"/>
      <c r="TBL6" s="304"/>
      <c r="TBM6" s="304"/>
      <c r="TBN6" s="304"/>
      <c r="TBO6" s="304"/>
      <c r="TBP6" s="304"/>
      <c r="TBQ6" s="304"/>
      <c r="TBR6" s="304"/>
      <c r="TBS6" s="304"/>
      <c r="TBT6" s="304"/>
      <c r="TBU6" s="304"/>
      <c r="TBV6" s="304"/>
      <c r="TBW6" s="304"/>
      <c r="TBX6" s="304"/>
      <c r="TBY6" s="304"/>
      <c r="TBZ6" s="304"/>
      <c r="TCA6" s="304"/>
      <c r="TCB6" s="304"/>
      <c r="TCC6" s="304"/>
      <c r="TCD6" s="304"/>
      <c r="TCE6" s="304"/>
      <c r="TCF6" s="304"/>
      <c r="TCG6" s="304"/>
      <c r="TCH6" s="304"/>
      <c r="TCI6" s="304"/>
      <c r="TCJ6" s="304"/>
      <c r="TCK6" s="304"/>
      <c r="TCL6" s="304"/>
      <c r="TCM6" s="304"/>
      <c r="TCN6" s="304"/>
      <c r="TCO6" s="304"/>
      <c r="TCP6" s="304"/>
      <c r="TCQ6" s="304"/>
      <c r="TCR6" s="304"/>
      <c r="TCS6" s="304"/>
      <c r="TCT6" s="304"/>
      <c r="TCU6" s="304"/>
      <c r="TCV6" s="304"/>
      <c r="TCW6" s="304"/>
      <c r="TCX6" s="304"/>
      <c r="TCY6" s="304"/>
      <c r="TCZ6" s="304"/>
      <c r="TDA6" s="304"/>
      <c r="TDB6" s="304"/>
      <c r="TDC6" s="304"/>
      <c r="TDD6" s="304"/>
      <c r="TDE6" s="304"/>
      <c r="TDF6" s="304"/>
      <c r="TDG6" s="304"/>
      <c r="TDH6" s="304"/>
      <c r="TDI6" s="304"/>
      <c r="TDJ6" s="304"/>
      <c r="TDK6" s="304"/>
      <c r="TDL6" s="304"/>
      <c r="TDM6" s="304"/>
      <c r="TDN6" s="304"/>
      <c r="TDO6" s="304"/>
      <c r="TDP6" s="304"/>
      <c r="TDQ6" s="304"/>
      <c r="TDR6" s="304"/>
      <c r="TDS6" s="304"/>
      <c r="TDT6" s="304"/>
      <c r="TDU6" s="304"/>
      <c r="TDV6" s="304"/>
      <c r="TDW6" s="304"/>
      <c r="TDX6" s="304"/>
      <c r="TDY6" s="304"/>
      <c r="TDZ6" s="304"/>
      <c r="TEA6" s="304"/>
      <c r="TEB6" s="304"/>
      <c r="TEC6" s="304"/>
      <c r="TED6" s="304"/>
      <c r="TEE6" s="304"/>
      <c r="TEF6" s="304"/>
      <c r="TEG6" s="304"/>
      <c r="TEH6" s="304"/>
      <c r="TEI6" s="304"/>
      <c r="TEJ6" s="304"/>
      <c r="TEK6" s="304"/>
      <c r="TEL6" s="304"/>
      <c r="TEM6" s="304"/>
      <c r="TEN6" s="304"/>
      <c r="TEO6" s="304"/>
      <c r="TEP6" s="304"/>
      <c r="TEQ6" s="304"/>
      <c r="TER6" s="304"/>
      <c r="TES6" s="304"/>
      <c r="TET6" s="304"/>
      <c r="TEU6" s="304"/>
      <c r="TEV6" s="304"/>
      <c r="TEW6" s="304"/>
      <c r="TEX6" s="304"/>
      <c r="TEY6" s="304"/>
      <c r="TEZ6" s="304"/>
      <c r="TFA6" s="304"/>
      <c r="TFB6" s="304"/>
      <c r="TFC6" s="304"/>
      <c r="TFD6" s="304"/>
      <c r="TFE6" s="304"/>
      <c r="TFF6" s="304"/>
      <c r="TFG6" s="304"/>
      <c r="TFH6" s="304"/>
      <c r="TFI6" s="304"/>
      <c r="TFJ6" s="304"/>
      <c r="TFK6" s="304"/>
      <c r="TFL6" s="304"/>
      <c r="TFM6" s="304"/>
      <c r="TFN6" s="304"/>
      <c r="TFO6" s="304"/>
      <c r="TFP6" s="304"/>
      <c r="TFQ6" s="304"/>
      <c r="TFR6" s="304"/>
      <c r="TFS6" s="304"/>
      <c r="TFT6" s="304"/>
      <c r="TFU6" s="304"/>
      <c r="TFV6" s="304"/>
      <c r="TFW6" s="304"/>
      <c r="TFX6" s="304"/>
      <c r="TFY6" s="304"/>
      <c r="TFZ6" s="304"/>
      <c r="TGA6" s="304"/>
      <c r="TGB6" s="304"/>
      <c r="TGC6" s="304"/>
      <c r="TGD6" s="304"/>
      <c r="TGE6" s="304"/>
      <c r="TGF6" s="304"/>
      <c r="TGG6" s="304"/>
      <c r="TGH6" s="304"/>
      <c r="TGI6" s="304"/>
      <c r="TGJ6" s="304"/>
      <c r="TGK6" s="304"/>
      <c r="TGL6" s="304"/>
      <c r="TGM6" s="304"/>
      <c r="TGN6" s="304"/>
      <c r="TGO6" s="304"/>
      <c r="TGP6" s="304"/>
      <c r="TGQ6" s="304"/>
      <c r="TGR6" s="304"/>
      <c r="TGS6" s="304"/>
      <c r="TGT6" s="304"/>
      <c r="TGU6" s="304"/>
      <c r="TGV6" s="304"/>
      <c r="TGW6" s="304"/>
      <c r="TGX6" s="304"/>
      <c r="TGY6" s="304"/>
      <c r="TGZ6" s="304"/>
      <c r="THA6" s="304"/>
      <c r="THB6" s="304"/>
      <c r="THC6" s="304"/>
      <c r="THD6" s="304"/>
      <c r="THE6" s="304"/>
      <c r="THF6" s="304"/>
      <c r="THG6" s="304"/>
      <c r="THH6" s="304"/>
      <c r="THI6" s="304"/>
      <c r="THJ6" s="304"/>
      <c r="THK6" s="304"/>
      <c r="THL6" s="304"/>
      <c r="THM6" s="304"/>
      <c r="THN6" s="304"/>
      <c r="THO6" s="304"/>
      <c r="THP6" s="304"/>
      <c r="THQ6" s="304"/>
      <c r="THR6" s="304"/>
      <c r="THS6" s="304"/>
      <c r="THT6" s="304"/>
      <c r="THU6" s="304"/>
      <c r="THV6" s="304"/>
      <c r="THW6" s="304"/>
      <c r="THX6" s="304"/>
      <c r="THY6" s="304"/>
      <c r="THZ6" s="304"/>
      <c r="TIA6" s="304"/>
      <c r="TIB6" s="304"/>
      <c r="TIC6" s="304"/>
      <c r="TID6" s="304"/>
      <c r="TIE6" s="304"/>
      <c r="TIF6" s="304"/>
      <c r="TIG6" s="304"/>
      <c r="TIH6" s="304"/>
      <c r="TII6" s="304"/>
      <c r="TIJ6" s="304"/>
      <c r="TIK6" s="304"/>
      <c r="TIL6" s="304"/>
      <c r="TIM6" s="304"/>
      <c r="TIN6" s="304"/>
      <c r="TIO6" s="304"/>
      <c r="TIP6" s="304"/>
      <c r="TIQ6" s="304"/>
      <c r="TIR6" s="304"/>
      <c r="TIS6" s="304"/>
      <c r="TIT6" s="304"/>
      <c r="TIU6" s="304"/>
      <c r="TIV6" s="304"/>
      <c r="TIW6" s="304"/>
      <c r="TIX6" s="304"/>
      <c r="TIY6" s="304"/>
      <c r="TIZ6" s="304"/>
      <c r="TJA6" s="304"/>
      <c r="TJB6" s="304"/>
      <c r="TJC6" s="304"/>
      <c r="TJD6" s="304"/>
      <c r="TJE6" s="304"/>
      <c r="TJF6" s="304"/>
      <c r="TJG6" s="304"/>
      <c r="TJH6" s="304"/>
      <c r="TJI6" s="304"/>
      <c r="TJJ6" s="304"/>
      <c r="TJK6" s="304"/>
      <c r="TJL6" s="304"/>
      <c r="TJM6" s="304"/>
      <c r="TJN6" s="304"/>
      <c r="TJO6" s="304"/>
      <c r="TJP6" s="304"/>
      <c r="TJQ6" s="304"/>
      <c r="TJR6" s="304"/>
      <c r="TJS6" s="304"/>
      <c r="TJT6" s="304"/>
      <c r="TJU6" s="304"/>
      <c r="TJV6" s="304"/>
      <c r="TJW6" s="304"/>
      <c r="TJX6" s="304"/>
      <c r="TJY6" s="304"/>
      <c r="TJZ6" s="304"/>
      <c r="TKA6" s="304"/>
      <c r="TKB6" s="304"/>
      <c r="TKC6" s="304"/>
      <c r="TKD6" s="304"/>
      <c r="TKE6" s="304"/>
      <c r="TKF6" s="304"/>
      <c r="TKG6" s="304"/>
      <c r="TKH6" s="304"/>
      <c r="TKI6" s="304"/>
      <c r="TKJ6" s="304"/>
      <c r="TKK6" s="304"/>
      <c r="TKL6" s="304"/>
      <c r="TKM6" s="304"/>
      <c r="TKN6" s="304"/>
      <c r="TKO6" s="304"/>
      <c r="TKP6" s="304"/>
      <c r="TKQ6" s="304"/>
      <c r="TKR6" s="304"/>
      <c r="TKS6" s="304"/>
      <c r="TKT6" s="304"/>
      <c r="TKU6" s="304"/>
      <c r="TKV6" s="304"/>
      <c r="TKW6" s="304"/>
      <c r="TKX6" s="304"/>
      <c r="TKY6" s="304"/>
      <c r="TKZ6" s="304"/>
      <c r="TLA6" s="304"/>
      <c r="TLB6" s="304"/>
      <c r="TLC6" s="304"/>
      <c r="TLD6" s="304"/>
      <c r="TLE6" s="304"/>
      <c r="TLF6" s="304"/>
      <c r="TLG6" s="304"/>
      <c r="TLH6" s="304"/>
      <c r="TLI6" s="304"/>
      <c r="TLJ6" s="304"/>
      <c r="TLK6" s="304"/>
      <c r="TLL6" s="304"/>
      <c r="TLM6" s="304"/>
      <c r="TLN6" s="304"/>
      <c r="TLO6" s="304"/>
      <c r="TLP6" s="304"/>
      <c r="TLQ6" s="304"/>
      <c r="TLR6" s="304"/>
      <c r="TLS6" s="304"/>
      <c r="TLT6" s="304"/>
      <c r="TLU6" s="304"/>
      <c r="TLV6" s="304"/>
      <c r="TLW6" s="304"/>
      <c r="TLX6" s="304"/>
      <c r="TLY6" s="304"/>
      <c r="TLZ6" s="304"/>
      <c r="TMA6" s="304"/>
      <c r="TMB6" s="304"/>
      <c r="TMC6" s="304"/>
      <c r="TMD6" s="304"/>
      <c r="TME6" s="304"/>
      <c r="TMF6" s="304"/>
      <c r="TMG6" s="304"/>
      <c r="TMH6" s="304"/>
      <c r="TMI6" s="304"/>
      <c r="TMJ6" s="304"/>
      <c r="TMK6" s="304"/>
      <c r="TML6" s="304"/>
      <c r="TMM6" s="304"/>
      <c r="TMN6" s="304"/>
      <c r="TMO6" s="304"/>
      <c r="TMP6" s="304"/>
      <c r="TMQ6" s="304"/>
      <c r="TMR6" s="304"/>
      <c r="TMS6" s="304"/>
      <c r="TMT6" s="304"/>
      <c r="TMU6" s="304"/>
      <c r="TMV6" s="304"/>
      <c r="TMW6" s="304"/>
      <c r="TMX6" s="304"/>
      <c r="TMY6" s="304"/>
      <c r="TMZ6" s="304"/>
      <c r="TNA6" s="304"/>
      <c r="TNB6" s="304"/>
      <c r="TNC6" s="304"/>
      <c r="TND6" s="304"/>
      <c r="TNE6" s="304"/>
      <c r="TNF6" s="304"/>
      <c r="TNG6" s="304"/>
      <c r="TNH6" s="304"/>
      <c r="TNI6" s="304"/>
      <c r="TNJ6" s="304"/>
      <c r="TNK6" s="304"/>
      <c r="TNL6" s="304"/>
      <c r="TNM6" s="304"/>
      <c r="TNN6" s="304"/>
      <c r="TNO6" s="304"/>
      <c r="TNP6" s="304"/>
      <c r="TNQ6" s="304"/>
      <c r="TNR6" s="304"/>
      <c r="TNS6" s="304"/>
      <c r="TNT6" s="304"/>
      <c r="TNU6" s="304"/>
      <c r="TNV6" s="304"/>
      <c r="TNW6" s="304"/>
      <c r="TNX6" s="304"/>
      <c r="TNY6" s="304"/>
      <c r="TNZ6" s="304"/>
      <c r="TOA6" s="304"/>
      <c r="TOB6" s="304"/>
      <c r="TOC6" s="304"/>
      <c r="TOD6" s="304"/>
      <c r="TOE6" s="304"/>
      <c r="TOF6" s="304"/>
      <c r="TOG6" s="304"/>
      <c r="TOH6" s="304"/>
      <c r="TOI6" s="304"/>
      <c r="TOJ6" s="304"/>
      <c r="TOK6" s="304"/>
      <c r="TOL6" s="304"/>
      <c r="TOM6" s="304"/>
      <c r="TON6" s="304"/>
      <c r="TOO6" s="304"/>
      <c r="TOP6" s="304"/>
      <c r="TOQ6" s="304"/>
      <c r="TOR6" s="304"/>
      <c r="TOS6" s="304"/>
      <c r="TOT6" s="304"/>
      <c r="TOU6" s="304"/>
      <c r="TOV6" s="304"/>
      <c r="TOW6" s="304"/>
      <c r="TOX6" s="304"/>
      <c r="TOY6" s="304"/>
      <c r="TOZ6" s="304"/>
      <c r="TPA6" s="304"/>
      <c r="TPB6" s="304"/>
      <c r="TPC6" s="304"/>
      <c r="TPD6" s="304"/>
      <c r="TPE6" s="304"/>
      <c r="TPF6" s="304"/>
      <c r="TPG6" s="304"/>
      <c r="TPH6" s="304"/>
      <c r="TPI6" s="304"/>
      <c r="TPJ6" s="304"/>
      <c r="TPK6" s="304"/>
      <c r="TPL6" s="304"/>
      <c r="TPM6" s="304"/>
      <c r="TPN6" s="304"/>
      <c r="TPO6" s="304"/>
      <c r="TPP6" s="304"/>
      <c r="TPQ6" s="304"/>
      <c r="TPR6" s="304"/>
      <c r="TPS6" s="304"/>
      <c r="TPT6" s="304"/>
      <c r="TPU6" s="304"/>
      <c r="TPV6" s="304"/>
      <c r="TPW6" s="304"/>
      <c r="TPX6" s="304"/>
      <c r="TPY6" s="304"/>
      <c r="TPZ6" s="304"/>
      <c r="TQA6" s="304"/>
      <c r="TQB6" s="304"/>
      <c r="TQC6" s="304"/>
      <c r="TQD6" s="304"/>
      <c r="TQE6" s="304"/>
      <c r="TQF6" s="304"/>
      <c r="TQG6" s="304"/>
      <c r="TQH6" s="304"/>
      <c r="TQI6" s="304"/>
      <c r="TQJ6" s="304"/>
      <c r="TQK6" s="304"/>
      <c r="TQL6" s="304"/>
      <c r="TQM6" s="304"/>
      <c r="TQN6" s="304"/>
      <c r="TQO6" s="304"/>
      <c r="TQP6" s="304"/>
      <c r="TQQ6" s="304"/>
      <c r="TQR6" s="304"/>
      <c r="TQS6" s="304"/>
      <c r="TQT6" s="304"/>
      <c r="TQU6" s="304"/>
      <c r="TQV6" s="304"/>
      <c r="TQW6" s="304"/>
      <c r="TQX6" s="304"/>
      <c r="TQY6" s="304"/>
      <c r="TQZ6" s="304"/>
      <c r="TRA6" s="304"/>
      <c r="TRB6" s="304"/>
      <c r="TRC6" s="304"/>
      <c r="TRD6" s="304"/>
      <c r="TRE6" s="304"/>
      <c r="TRF6" s="304"/>
      <c r="TRG6" s="304"/>
      <c r="TRH6" s="304"/>
      <c r="TRI6" s="304"/>
      <c r="TRJ6" s="304"/>
      <c r="TRK6" s="304"/>
      <c r="TRL6" s="304"/>
      <c r="TRM6" s="304"/>
      <c r="TRN6" s="304"/>
      <c r="TRO6" s="304"/>
      <c r="TRP6" s="304"/>
      <c r="TRQ6" s="304"/>
      <c r="TRR6" s="304"/>
      <c r="TRS6" s="304"/>
      <c r="TRT6" s="304"/>
      <c r="TRU6" s="304"/>
      <c r="TRV6" s="304"/>
      <c r="TRW6" s="304"/>
      <c r="TRX6" s="304"/>
      <c r="TRY6" s="304"/>
      <c r="TRZ6" s="304"/>
      <c r="TSA6" s="304"/>
      <c r="TSB6" s="304"/>
      <c r="TSC6" s="304"/>
      <c r="TSD6" s="304"/>
      <c r="TSE6" s="304"/>
      <c r="TSF6" s="304"/>
      <c r="TSG6" s="304"/>
      <c r="TSH6" s="304"/>
      <c r="TSI6" s="304"/>
      <c r="TSJ6" s="304"/>
      <c r="TSK6" s="304"/>
      <c r="TSL6" s="304"/>
      <c r="TSM6" s="304"/>
      <c r="TSN6" s="304"/>
      <c r="TSO6" s="304"/>
      <c r="TSP6" s="304"/>
      <c r="TSQ6" s="304"/>
      <c r="TSR6" s="304"/>
      <c r="TSS6" s="304"/>
      <c r="TST6" s="304"/>
      <c r="TSU6" s="304"/>
      <c r="TSV6" s="304"/>
      <c r="TSW6" s="304"/>
      <c r="TSX6" s="304"/>
      <c r="TSY6" s="304"/>
      <c r="TSZ6" s="304"/>
      <c r="TTA6" s="304"/>
      <c r="TTB6" s="304"/>
      <c r="TTC6" s="304"/>
      <c r="TTD6" s="304"/>
      <c r="TTE6" s="304"/>
      <c r="TTF6" s="304"/>
      <c r="TTG6" s="304"/>
      <c r="TTH6" s="304"/>
      <c r="TTI6" s="304"/>
      <c r="TTJ6" s="304"/>
      <c r="TTK6" s="304"/>
      <c r="TTL6" s="304"/>
      <c r="TTM6" s="304"/>
      <c r="TTN6" s="304"/>
      <c r="TTO6" s="304"/>
      <c r="TTP6" s="304"/>
      <c r="TTQ6" s="304"/>
      <c r="TTR6" s="304"/>
      <c r="TTS6" s="304"/>
      <c r="TTT6" s="304"/>
      <c r="TTU6" s="304"/>
      <c r="TTV6" s="304"/>
      <c r="TTW6" s="304"/>
      <c r="TTX6" s="304"/>
      <c r="TTY6" s="304"/>
      <c r="TTZ6" s="304"/>
      <c r="TUA6" s="304"/>
      <c r="TUB6" s="304"/>
      <c r="TUC6" s="304"/>
      <c r="TUD6" s="304"/>
      <c r="TUE6" s="304"/>
      <c r="TUF6" s="304"/>
      <c r="TUG6" s="304"/>
      <c r="TUH6" s="304"/>
      <c r="TUI6" s="304"/>
      <c r="TUJ6" s="304"/>
      <c r="TUK6" s="304"/>
      <c r="TUL6" s="304"/>
      <c r="TUM6" s="304"/>
      <c r="TUN6" s="304"/>
      <c r="TUO6" s="304"/>
      <c r="TUP6" s="304"/>
      <c r="TUQ6" s="304"/>
      <c r="TUR6" s="304"/>
      <c r="TUS6" s="304"/>
      <c r="TUT6" s="304"/>
      <c r="TUU6" s="304"/>
      <c r="TUV6" s="304"/>
      <c r="TUW6" s="304"/>
      <c r="TUX6" s="304"/>
      <c r="TUY6" s="304"/>
      <c r="TUZ6" s="304"/>
      <c r="TVA6" s="304"/>
      <c r="TVB6" s="304"/>
      <c r="TVC6" s="304"/>
      <c r="TVD6" s="304"/>
      <c r="TVE6" s="304"/>
      <c r="TVF6" s="304"/>
      <c r="TVG6" s="304"/>
      <c r="TVH6" s="304"/>
      <c r="TVI6" s="304"/>
      <c r="TVJ6" s="304"/>
      <c r="TVK6" s="304"/>
      <c r="TVL6" s="304"/>
      <c r="TVM6" s="304"/>
      <c r="TVN6" s="304"/>
      <c r="TVO6" s="304"/>
      <c r="TVP6" s="304"/>
      <c r="TVQ6" s="304"/>
      <c r="TVR6" s="304"/>
      <c r="TVS6" s="304"/>
      <c r="TVT6" s="304"/>
      <c r="TVU6" s="304"/>
      <c r="TVV6" s="304"/>
      <c r="TVW6" s="304"/>
      <c r="TVX6" s="304"/>
      <c r="TVY6" s="304"/>
      <c r="TVZ6" s="304"/>
      <c r="TWA6" s="304"/>
      <c r="TWB6" s="304"/>
      <c r="TWC6" s="304"/>
      <c r="TWD6" s="304"/>
      <c r="TWE6" s="304"/>
      <c r="TWF6" s="304"/>
      <c r="TWG6" s="304"/>
      <c r="TWH6" s="304"/>
      <c r="TWI6" s="304"/>
      <c r="TWJ6" s="304"/>
      <c r="TWK6" s="304"/>
      <c r="TWL6" s="304"/>
      <c r="TWM6" s="304"/>
      <c r="TWN6" s="304"/>
      <c r="TWO6" s="304"/>
      <c r="TWP6" s="304"/>
      <c r="TWQ6" s="304"/>
      <c r="TWR6" s="304"/>
      <c r="TWS6" s="304"/>
      <c r="TWT6" s="304"/>
      <c r="TWU6" s="304"/>
      <c r="TWV6" s="304"/>
      <c r="TWW6" s="304"/>
      <c r="TWX6" s="304"/>
      <c r="TWY6" s="304"/>
      <c r="TWZ6" s="304"/>
      <c r="TXA6" s="304"/>
      <c r="TXB6" s="304"/>
      <c r="TXC6" s="304"/>
      <c r="TXD6" s="304"/>
      <c r="TXE6" s="304"/>
      <c r="TXF6" s="304"/>
      <c r="TXG6" s="304"/>
      <c r="TXH6" s="304"/>
      <c r="TXI6" s="304"/>
      <c r="TXJ6" s="304"/>
      <c r="TXK6" s="304"/>
      <c r="TXL6" s="304"/>
      <c r="TXM6" s="304"/>
      <c r="TXN6" s="304"/>
      <c r="TXO6" s="304"/>
      <c r="TXP6" s="304"/>
      <c r="TXQ6" s="304"/>
      <c r="TXR6" s="304"/>
      <c r="TXS6" s="304"/>
      <c r="TXT6" s="304"/>
      <c r="TXU6" s="304"/>
      <c r="TXV6" s="304"/>
      <c r="TXW6" s="304"/>
      <c r="TXX6" s="304"/>
      <c r="TXY6" s="304"/>
      <c r="TXZ6" s="304"/>
      <c r="TYA6" s="304"/>
      <c r="TYB6" s="304"/>
      <c r="TYC6" s="304"/>
      <c r="TYD6" s="304"/>
      <c r="TYE6" s="304"/>
      <c r="TYF6" s="304"/>
      <c r="TYG6" s="304"/>
      <c r="TYH6" s="304"/>
      <c r="TYI6" s="304"/>
      <c r="TYJ6" s="304"/>
      <c r="TYK6" s="304"/>
      <c r="TYL6" s="304"/>
      <c r="TYM6" s="304"/>
      <c r="TYN6" s="304"/>
      <c r="TYO6" s="304"/>
      <c r="TYP6" s="304"/>
      <c r="TYQ6" s="304"/>
      <c r="TYR6" s="304"/>
      <c r="TYS6" s="304"/>
      <c r="TYT6" s="304"/>
      <c r="TYU6" s="304"/>
      <c r="TYV6" s="304"/>
      <c r="TYW6" s="304"/>
      <c r="TYX6" s="304"/>
      <c r="TYY6" s="304"/>
      <c r="TYZ6" s="304"/>
      <c r="TZA6" s="304"/>
      <c r="TZB6" s="304"/>
      <c r="TZC6" s="304"/>
      <c r="TZD6" s="304"/>
      <c r="TZE6" s="304"/>
      <c r="TZF6" s="304"/>
      <c r="TZG6" s="304"/>
      <c r="TZH6" s="304"/>
      <c r="TZI6" s="304"/>
      <c r="TZJ6" s="304"/>
      <c r="TZK6" s="304"/>
      <c r="TZL6" s="304"/>
      <c r="TZM6" s="304"/>
      <c r="TZN6" s="304"/>
      <c r="TZO6" s="304"/>
      <c r="TZP6" s="304"/>
      <c r="TZQ6" s="304"/>
      <c r="TZR6" s="304"/>
      <c r="TZS6" s="304"/>
      <c r="TZT6" s="304"/>
      <c r="TZU6" s="304"/>
      <c r="TZV6" s="304"/>
      <c r="TZW6" s="304"/>
      <c r="TZX6" s="304"/>
      <c r="TZY6" s="304"/>
      <c r="TZZ6" s="304"/>
      <c r="UAA6" s="304"/>
      <c r="UAB6" s="304"/>
      <c r="UAC6" s="304"/>
      <c r="UAD6" s="304"/>
      <c r="UAE6" s="304"/>
      <c r="UAF6" s="304"/>
      <c r="UAG6" s="304"/>
      <c r="UAH6" s="304"/>
      <c r="UAI6" s="304"/>
      <c r="UAJ6" s="304"/>
      <c r="UAK6" s="304"/>
      <c r="UAL6" s="304"/>
      <c r="UAM6" s="304"/>
      <c r="UAN6" s="304"/>
      <c r="UAO6" s="304"/>
      <c r="UAP6" s="304"/>
      <c r="UAQ6" s="304"/>
      <c r="UAR6" s="304"/>
      <c r="UAS6" s="304"/>
      <c r="UAT6" s="304"/>
      <c r="UAU6" s="304"/>
      <c r="UAV6" s="304"/>
      <c r="UAW6" s="304"/>
      <c r="UAX6" s="304"/>
      <c r="UAY6" s="304"/>
      <c r="UAZ6" s="304"/>
      <c r="UBA6" s="304"/>
      <c r="UBB6" s="304"/>
      <c r="UBC6" s="304"/>
      <c r="UBD6" s="304"/>
      <c r="UBE6" s="304"/>
      <c r="UBF6" s="304"/>
      <c r="UBG6" s="304"/>
      <c r="UBH6" s="304"/>
      <c r="UBI6" s="304"/>
      <c r="UBJ6" s="304"/>
      <c r="UBK6" s="304"/>
      <c r="UBL6" s="304"/>
      <c r="UBM6" s="304"/>
      <c r="UBN6" s="304"/>
      <c r="UBO6" s="304"/>
      <c r="UBP6" s="304"/>
      <c r="UBQ6" s="304"/>
      <c r="UBR6" s="304"/>
      <c r="UBS6" s="304"/>
      <c r="UBT6" s="304"/>
      <c r="UBU6" s="304"/>
      <c r="UBV6" s="304"/>
      <c r="UBW6" s="304"/>
      <c r="UBX6" s="304"/>
      <c r="UBY6" s="304"/>
      <c r="UBZ6" s="304"/>
      <c r="UCA6" s="304"/>
      <c r="UCB6" s="304"/>
      <c r="UCC6" s="304"/>
      <c r="UCD6" s="304"/>
      <c r="UCE6" s="304"/>
      <c r="UCF6" s="304"/>
      <c r="UCG6" s="304"/>
      <c r="UCH6" s="304"/>
      <c r="UCI6" s="304"/>
      <c r="UCJ6" s="304"/>
      <c r="UCK6" s="304"/>
      <c r="UCL6" s="304"/>
      <c r="UCM6" s="304"/>
      <c r="UCN6" s="304"/>
      <c r="UCO6" s="304"/>
      <c r="UCP6" s="304"/>
      <c r="UCQ6" s="304"/>
      <c r="UCR6" s="304"/>
      <c r="UCS6" s="304"/>
      <c r="UCT6" s="304"/>
      <c r="UCU6" s="304"/>
      <c r="UCV6" s="304"/>
      <c r="UCW6" s="304"/>
      <c r="UCX6" s="304"/>
      <c r="UCY6" s="304"/>
      <c r="UCZ6" s="304"/>
      <c r="UDA6" s="304"/>
      <c r="UDB6" s="304"/>
      <c r="UDC6" s="304"/>
      <c r="UDD6" s="304"/>
      <c r="UDE6" s="304"/>
      <c r="UDF6" s="304"/>
      <c r="UDG6" s="304"/>
      <c r="UDH6" s="304"/>
      <c r="UDI6" s="304"/>
      <c r="UDJ6" s="304"/>
      <c r="UDK6" s="304"/>
      <c r="UDL6" s="304"/>
      <c r="UDM6" s="304"/>
      <c r="UDN6" s="304"/>
      <c r="UDO6" s="304"/>
      <c r="UDP6" s="304"/>
      <c r="UDQ6" s="304"/>
      <c r="UDR6" s="304"/>
      <c r="UDS6" s="304"/>
      <c r="UDT6" s="304"/>
      <c r="UDU6" s="304"/>
      <c r="UDV6" s="304"/>
      <c r="UDW6" s="304"/>
      <c r="UDX6" s="304"/>
      <c r="UDY6" s="304"/>
      <c r="UDZ6" s="304"/>
      <c r="UEA6" s="304"/>
      <c r="UEB6" s="304"/>
      <c r="UEC6" s="304"/>
      <c r="UED6" s="304"/>
      <c r="UEE6" s="304"/>
      <c r="UEF6" s="304"/>
      <c r="UEG6" s="304"/>
      <c r="UEH6" s="304"/>
      <c r="UEI6" s="304"/>
      <c r="UEJ6" s="304"/>
      <c r="UEK6" s="304"/>
      <c r="UEL6" s="304"/>
      <c r="UEM6" s="304"/>
      <c r="UEN6" s="304"/>
      <c r="UEO6" s="304"/>
      <c r="UEP6" s="304"/>
      <c r="UEQ6" s="304"/>
      <c r="UER6" s="304"/>
      <c r="UES6" s="304"/>
      <c r="UET6" s="304"/>
      <c r="UEU6" s="304"/>
      <c r="UEV6" s="304"/>
      <c r="UEW6" s="304"/>
      <c r="UEX6" s="304"/>
      <c r="UEY6" s="304"/>
      <c r="UEZ6" s="304"/>
      <c r="UFA6" s="304"/>
      <c r="UFB6" s="304"/>
      <c r="UFC6" s="304"/>
      <c r="UFD6" s="304"/>
      <c r="UFE6" s="304"/>
      <c r="UFF6" s="304"/>
      <c r="UFG6" s="304"/>
      <c r="UFH6" s="304"/>
      <c r="UFI6" s="304"/>
      <c r="UFJ6" s="304"/>
      <c r="UFK6" s="304"/>
      <c r="UFL6" s="304"/>
      <c r="UFM6" s="304"/>
      <c r="UFN6" s="304"/>
      <c r="UFO6" s="304"/>
      <c r="UFP6" s="304"/>
      <c r="UFQ6" s="304"/>
      <c r="UFR6" s="304"/>
      <c r="UFS6" s="304"/>
      <c r="UFT6" s="304"/>
      <c r="UFU6" s="304"/>
      <c r="UFV6" s="304"/>
      <c r="UFW6" s="304"/>
      <c r="UFX6" s="304"/>
      <c r="UFY6" s="304"/>
      <c r="UFZ6" s="304"/>
      <c r="UGA6" s="304"/>
      <c r="UGB6" s="304"/>
      <c r="UGC6" s="304"/>
      <c r="UGD6" s="304"/>
      <c r="UGE6" s="304"/>
      <c r="UGF6" s="304"/>
      <c r="UGG6" s="304"/>
      <c r="UGH6" s="304"/>
      <c r="UGI6" s="304"/>
      <c r="UGJ6" s="304"/>
      <c r="UGK6" s="304"/>
      <c r="UGL6" s="304"/>
      <c r="UGM6" s="304"/>
      <c r="UGN6" s="304"/>
      <c r="UGO6" s="304"/>
      <c r="UGP6" s="304"/>
      <c r="UGQ6" s="304"/>
      <c r="UGR6" s="304"/>
      <c r="UGS6" s="304"/>
      <c r="UGT6" s="304"/>
      <c r="UGU6" s="304"/>
      <c r="UGV6" s="304"/>
      <c r="UGW6" s="304"/>
      <c r="UGX6" s="304"/>
      <c r="UGY6" s="304"/>
      <c r="UGZ6" s="304"/>
      <c r="UHA6" s="304"/>
      <c r="UHB6" s="304"/>
      <c r="UHC6" s="304"/>
      <c r="UHD6" s="304"/>
      <c r="UHE6" s="304"/>
      <c r="UHF6" s="304"/>
      <c r="UHG6" s="304"/>
      <c r="UHH6" s="304"/>
      <c r="UHI6" s="304"/>
      <c r="UHJ6" s="304"/>
      <c r="UHK6" s="304"/>
      <c r="UHL6" s="304"/>
      <c r="UHM6" s="304"/>
      <c r="UHN6" s="304"/>
      <c r="UHO6" s="304"/>
      <c r="UHP6" s="304"/>
      <c r="UHQ6" s="304"/>
      <c r="UHR6" s="304"/>
      <c r="UHS6" s="304"/>
      <c r="UHT6" s="304"/>
      <c r="UHU6" s="304"/>
      <c r="UHV6" s="304"/>
      <c r="UHW6" s="304"/>
      <c r="UHX6" s="304"/>
      <c r="UHY6" s="304"/>
      <c r="UHZ6" s="304"/>
      <c r="UIA6" s="304"/>
      <c r="UIB6" s="304"/>
      <c r="UIC6" s="304"/>
      <c r="UID6" s="304"/>
      <c r="UIE6" s="304"/>
      <c r="UIF6" s="304"/>
      <c r="UIG6" s="304"/>
      <c r="UIH6" s="304"/>
      <c r="UII6" s="304"/>
      <c r="UIJ6" s="304"/>
      <c r="UIK6" s="304"/>
      <c r="UIL6" s="304"/>
      <c r="UIM6" s="304"/>
      <c r="UIN6" s="304"/>
      <c r="UIO6" s="304"/>
      <c r="UIP6" s="304"/>
      <c r="UIQ6" s="304"/>
      <c r="UIR6" s="304"/>
      <c r="UIS6" s="304"/>
      <c r="UIT6" s="304"/>
      <c r="UIU6" s="304"/>
      <c r="UIV6" s="304"/>
      <c r="UIW6" s="304"/>
      <c r="UIX6" s="304"/>
      <c r="UIY6" s="304"/>
      <c r="UIZ6" s="304"/>
      <c r="UJA6" s="304"/>
      <c r="UJB6" s="304"/>
      <c r="UJC6" s="304"/>
      <c r="UJD6" s="304"/>
      <c r="UJE6" s="304"/>
      <c r="UJF6" s="304"/>
      <c r="UJG6" s="304"/>
      <c r="UJH6" s="304"/>
      <c r="UJI6" s="304"/>
      <c r="UJJ6" s="304"/>
      <c r="UJK6" s="304"/>
      <c r="UJL6" s="304"/>
      <c r="UJM6" s="304"/>
      <c r="UJN6" s="304"/>
      <c r="UJO6" s="304"/>
      <c r="UJP6" s="304"/>
      <c r="UJQ6" s="304"/>
      <c r="UJR6" s="304"/>
      <c r="UJS6" s="304"/>
      <c r="UJT6" s="304"/>
      <c r="UJU6" s="304"/>
      <c r="UJV6" s="304"/>
      <c r="UJW6" s="304"/>
      <c r="UJX6" s="304"/>
      <c r="UJY6" s="304"/>
      <c r="UJZ6" s="304"/>
      <c r="UKA6" s="304"/>
      <c r="UKB6" s="304"/>
      <c r="UKC6" s="304"/>
      <c r="UKD6" s="304"/>
      <c r="UKE6" s="304"/>
      <c r="UKF6" s="304"/>
      <c r="UKG6" s="304"/>
      <c r="UKH6" s="304"/>
      <c r="UKI6" s="304"/>
      <c r="UKJ6" s="304"/>
      <c r="UKK6" s="304"/>
      <c r="UKL6" s="304"/>
      <c r="UKM6" s="304"/>
      <c r="UKN6" s="304"/>
      <c r="UKO6" s="304"/>
      <c r="UKP6" s="304"/>
      <c r="UKQ6" s="304"/>
      <c r="UKR6" s="304"/>
      <c r="UKS6" s="304"/>
      <c r="UKT6" s="304"/>
      <c r="UKU6" s="304"/>
      <c r="UKV6" s="304"/>
      <c r="UKW6" s="304"/>
      <c r="UKX6" s="304"/>
      <c r="UKY6" s="304"/>
      <c r="UKZ6" s="304"/>
      <c r="ULA6" s="304"/>
      <c r="ULB6" s="304"/>
      <c r="ULC6" s="304"/>
      <c r="ULD6" s="304"/>
      <c r="ULE6" s="304"/>
      <c r="ULF6" s="304"/>
      <c r="ULG6" s="304"/>
      <c r="ULH6" s="304"/>
      <c r="ULI6" s="304"/>
      <c r="ULJ6" s="304"/>
      <c r="ULK6" s="304"/>
      <c r="ULL6" s="304"/>
      <c r="ULM6" s="304"/>
      <c r="ULN6" s="304"/>
      <c r="ULO6" s="304"/>
      <c r="ULP6" s="304"/>
      <c r="ULQ6" s="304"/>
      <c r="ULR6" s="304"/>
      <c r="ULS6" s="304"/>
      <c r="ULT6" s="304"/>
      <c r="ULU6" s="304"/>
      <c r="ULV6" s="304"/>
      <c r="ULW6" s="304"/>
      <c r="ULX6" s="304"/>
      <c r="ULY6" s="304"/>
      <c r="ULZ6" s="304"/>
      <c r="UMA6" s="304"/>
      <c r="UMB6" s="304"/>
      <c r="UMC6" s="304"/>
      <c r="UMD6" s="304"/>
      <c r="UME6" s="304"/>
      <c r="UMF6" s="304"/>
      <c r="UMG6" s="304"/>
      <c r="UMH6" s="304"/>
      <c r="UMI6" s="304"/>
      <c r="UMJ6" s="304"/>
      <c r="UMK6" s="304"/>
      <c r="UML6" s="304"/>
      <c r="UMM6" s="304"/>
      <c r="UMN6" s="304"/>
      <c r="UMO6" s="304"/>
      <c r="UMP6" s="304"/>
      <c r="UMQ6" s="304"/>
      <c r="UMR6" s="304"/>
      <c r="UMS6" s="304"/>
      <c r="UMT6" s="304"/>
      <c r="UMU6" s="304"/>
      <c r="UMV6" s="304"/>
      <c r="UMW6" s="304"/>
      <c r="UMX6" s="304"/>
      <c r="UMY6" s="304"/>
      <c r="UMZ6" s="304"/>
      <c r="UNA6" s="304"/>
      <c r="UNB6" s="304"/>
      <c r="UNC6" s="304"/>
      <c r="UND6" s="304"/>
      <c r="UNE6" s="304"/>
      <c r="UNF6" s="304"/>
      <c r="UNG6" s="304"/>
      <c r="UNH6" s="304"/>
      <c r="UNI6" s="304"/>
      <c r="UNJ6" s="304"/>
      <c r="UNK6" s="304"/>
      <c r="UNL6" s="304"/>
      <c r="UNM6" s="304"/>
      <c r="UNN6" s="304"/>
      <c r="UNO6" s="304"/>
      <c r="UNP6" s="304"/>
      <c r="UNQ6" s="304"/>
      <c r="UNR6" s="304"/>
      <c r="UNS6" s="304"/>
      <c r="UNT6" s="304"/>
      <c r="UNU6" s="304"/>
      <c r="UNV6" s="304"/>
      <c r="UNW6" s="304"/>
      <c r="UNX6" s="304"/>
      <c r="UNY6" s="304"/>
      <c r="UNZ6" s="304"/>
      <c r="UOA6" s="304"/>
      <c r="UOB6" s="304"/>
      <c r="UOC6" s="304"/>
      <c r="UOD6" s="304"/>
      <c r="UOE6" s="304"/>
      <c r="UOF6" s="304"/>
      <c r="UOG6" s="304"/>
      <c r="UOH6" s="304"/>
      <c r="UOI6" s="304"/>
      <c r="UOJ6" s="304"/>
      <c r="UOK6" s="304"/>
      <c r="UOL6" s="304"/>
      <c r="UOM6" s="304"/>
      <c r="UON6" s="304"/>
      <c r="UOO6" s="304"/>
      <c r="UOP6" s="304"/>
      <c r="UOQ6" s="304"/>
      <c r="UOR6" s="304"/>
      <c r="UOS6" s="304"/>
      <c r="UOT6" s="304"/>
      <c r="UOU6" s="304"/>
      <c r="UOV6" s="304"/>
      <c r="UOW6" s="304"/>
      <c r="UOX6" s="304"/>
      <c r="UOY6" s="304"/>
      <c r="UOZ6" s="304"/>
      <c r="UPA6" s="304"/>
      <c r="UPB6" s="304"/>
      <c r="UPC6" s="304"/>
      <c r="UPD6" s="304"/>
      <c r="UPE6" s="304"/>
      <c r="UPF6" s="304"/>
      <c r="UPG6" s="304"/>
      <c r="UPH6" s="304"/>
      <c r="UPI6" s="304"/>
      <c r="UPJ6" s="304"/>
      <c r="UPK6" s="304"/>
      <c r="UPL6" s="304"/>
      <c r="UPM6" s="304"/>
      <c r="UPN6" s="304"/>
      <c r="UPO6" s="304"/>
      <c r="UPP6" s="304"/>
      <c r="UPQ6" s="304"/>
      <c r="UPR6" s="304"/>
      <c r="UPS6" s="304"/>
      <c r="UPT6" s="304"/>
      <c r="UPU6" s="304"/>
      <c r="UPV6" s="304"/>
      <c r="UPW6" s="304"/>
      <c r="UPX6" s="304"/>
      <c r="UPY6" s="304"/>
      <c r="UPZ6" s="304"/>
      <c r="UQA6" s="304"/>
      <c r="UQB6" s="304"/>
      <c r="UQC6" s="304"/>
      <c r="UQD6" s="304"/>
      <c r="UQE6" s="304"/>
      <c r="UQF6" s="304"/>
      <c r="UQG6" s="304"/>
      <c r="UQH6" s="304"/>
      <c r="UQI6" s="304"/>
      <c r="UQJ6" s="304"/>
      <c r="UQK6" s="304"/>
      <c r="UQL6" s="304"/>
      <c r="UQM6" s="304"/>
      <c r="UQN6" s="304"/>
      <c r="UQO6" s="304"/>
      <c r="UQP6" s="304"/>
      <c r="UQQ6" s="304"/>
      <c r="UQR6" s="304"/>
      <c r="UQS6" s="304"/>
      <c r="UQT6" s="304"/>
      <c r="UQU6" s="304"/>
      <c r="UQV6" s="304"/>
      <c r="UQW6" s="304"/>
      <c r="UQX6" s="304"/>
      <c r="UQY6" s="304"/>
      <c r="UQZ6" s="304"/>
      <c r="URA6" s="304"/>
      <c r="URB6" s="304"/>
      <c r="URC6" s="304"/>
      <c r="URD6" s="304"/>
      <c r="URE6" s="304"/>
      <c r="URF6" s="304"/>
      <c r="URG6" s="304"/>
      <c r="URH6" s="304"/>
      <c r="URI6" s="304"/>
      <c r="URJ6" s="304"/>
      <c r="URK6" s="304"/>
      <c r="URL6" s="304"/>
      <c r="URM6" s="304"/>
      <c r="URN6" s="304"/>
      <c r="URO6" s="304"/>
      <c r="URP6" s="304"/>
      <c r="URQ6" s="304"/>
      <c r="URR6" s="304"/>
      <c r="URS6" s="304"/>
      <c r="URT6" s="304"/>
      <c r="URU6" s="304"/>
      <c r="URV6" s="304"/>
      <c r="URW6" s="304"/>
      <c r="URX6" s="304"/>
      <c r="URY6" s="304"/>
      <c r="URZ6" s="304"/>
      <c r="USA6" s="304"/>
      <c r="USB6" s="304"/>
      <c r="USC6" s="304"/>
      <c r="USD6" s="304"/>
      <c r="USE6" s="304"/>
      <c r="USF6" s="304"/>
      <c r="USG6" s="304"/>
      <c r="USH6" s="304"/>
      <c r="USI6" s="304"/>
      <c r="USJ6" s="304"/>
      <c r="USK6" s="304"/>
      <c r="USL6" s="304"/>
      <c r="USM6" s="304"/>
      <c r="USN6" s="304"/>
      <c r="USO6" s="304"/>
      <c r="USP6" s="304"/>
      <c r="USQ6" s="304"/>
      <c r="USR6" s="304"/>
      <c r="USS6" s="304"/>
      <c r="UST6" s="304"/>
      <c r="USU6" s="304"/>
      <c r="USV6" s="304"/>
      <c r="USW6" s="304"/>
      <c r="USX6" s="304"/>
      <c r="USY6" s="304"/>
      <c r="USZ6" s="304"/>
      <c r="UTA6" s="304"/>
      <c r="UTB6" s="304"/>
      <c r="UTC6" s="304"/>
      <c r="UTD6" s="304"/>
      <c r="UTE6" s="304"/>
      <c r="UTF6" s="304"/>
      <c r="UTG6" s="304"/>
      <c r="UTH6" s="304"/>
      <c r="UTI6" s="304"/>
      <c r="UTJ6" s="304"/>
      <c r="UTK6" s="304"/>
      <c r="UTL6" s="304"/>
      <c r="UTM6" s="304"/>
      <c r="UTN6" s="304"/>
      <c r="UTO6" s="304"/>
      <c r="UTP6" s="304"/>
      <c r="UTQ6" s="304"/>
      <c r="UTR6" s="304"/>
      <c r="UTS6" s="304"/>
      <c r="UTT6" s="304"/>
      <c r="UTU6" s="304"/>
      <c r="UTV6" s="304"/>
      <c r="UTW6" s="304"/>
      <c r="UTX6" s="304"/>
      <c r="UTY6" s="304"/>
      <c r="UTZ6" s="304"/>
      <c r="UUA6" s="304"/>
      <c r="UUB6" s="304"/>
      <c r="UUC6" s="304"/>
      <c r="UUD6" s="304"/>
      <c r="UUE6" s="304"/>
      <c r="UUF6" s="304"/>
      <c r="UUG6" s="304"/>
      <c r="UUH6" s="304"/>
      <c r="UUI6" s="304"/>
      <c r="UUJ6" s="304"/>
      <c r="UUK6" s="304"/>
      <c r="UUL6" s="304"/>
      <c r="UUM6" s="304"/>
      <c r="UUN6" s="304"/>
      <c r="UUO6" s="304"/>
      <c r="UUP6" s="304"/>
      <c r="UUQ6" s="304"/>
      <c r="UUR6" s="304"/>
      <c r="UUS6" s="304"/>
      <c r="UUT6" s="304"/>
      <c r="UUU6" s="304"/>
      <c r="UUV6" s="304"/>
      <c r="UUW6" s="304"/>
      <c r="UUX6" s="304"/>
      <c r="UUY6" s="304"/>
      <c r="UUZ6" s="304"/>
      <c r="UVA6" s="304"/>
      <c r="UVB6" s="304"/>
      <c r="UVC6" s="304"/>
      <c r="UVD6" s="304"/>
      <c r="UVE6" s="304"/>
      <c r="UVF6" s="304"/>
      <c r="UVG6" s="304"/>
      <c r="UVH6" s="304"/>
      <c r="UVI6" s="304"/>
      <c r="UVJ6" s="304"/>
      <c r="UVK6" s="304"/>
      <c r="UVL6" s="304"/>
      <c r="UVM6" s="304"/>
      <c r="UVN6" s="304"/>
      <c r="UVO6" s="304"/>
      <c r="UVP6" s="304"/>
      <c r="UVQ6" s="304"/>
      <c r="UVR6" s="304"/>
      <c r="UVS6" s="304"/>
      <c r="UVT6" s="304"/>
      <c r="UVU6" s="304"/>
      <c r="UVV6" s="304"/>
      <c r="UVW6" s="304"/>
      <c r="UVX6" s="304"/>
      <c r="UVY6" s="304"/>
      <c r="UVZ6" s="304"/>
      <c r="UWA6" s="304"/>
      <c r="UWB6" s="304"/>
      <c r="UWC6" s="304"/>
      <c r="UWD6" s="304"/>
      <c r="UWE6" s="304"/>
      <c r="UWF6" s="304"/>
      <c r="UWG6" s="304"/>
      <c r="UWH6" s="304"/>
      <c r="UWI6" s="304"/>
      <c r="UWJ6" s="304"/>
      <c r="UWK6" s="304"/>
      <c r="UWL6" s="304"/>
      <c r="UWM6" s="304"/>
      <c r="UWN6" s="304"/>
      <c r="UWO6" s="304"/>
      <c r="UWP6" s="304"/>
      <c r="UWQ6" s="304"/>
      <c r="UWR6" s="304"/>
      <c r="UWS6" s="304"/>
      <c r="UWT6" s="304"/>
      <c r="UWU6" s="304"/>
      <c r="UWV6" s="304"/>
      <c r="UWW6" s="304"/>
      <c r="UWX6" s="304"/>
      <c r="UWY6" s="304"/>
      <c r="UWZ6" s="304"/>
      <c r="UXA6" s="304"/>
      <c r="UXB6" s="304"/>
      <c r="UXC6" s="304"/>
      <c r="UXD6" s="304"/>
      <c r="UXE6" s="304"/>
      <c r="UXF6" s="304"/>
      <c r="UXG6" s="304"/>
      <c r="UXH6" s="304"/>
      <c r="UXI6" s="304"/>
      <c r="UXJ6" s="304"/>
      <c r="UXK6" s="304"/>
      <c r="UXL6" s="304"/>
      <c r="UXM6" s="304"/>
      <c r="UXN6" s="304"/>
      <c r="UXO6" s="304"/>
      <c r="UXP6" s="304"/>
      <c r="UXQ6" s="304"/>
      <c r="UXR6" s="304"/>
      <c r="UXS6" s="304"/>
      <c r="UXT6" s="304"/>
      <c r="UXU6" s="304"/>
      <c r="UXV6" s="304"/>
      <c r="UXW6" s="304"/>
      <c r="UXX6" s="304"/>
      <c r="UXY6" s="304"/>
      <c r="UXZ6" s="304"/>
      <c r="UYA6" s="304"/>
      <c r="UYB6" s="304"/>
      <c r="UYC6" s="304"/>
      <c r="UYD6" s="304"/>
      <c r="UYE6" s="304"/>
      <c r="UYF6" s="304"/>
      <c r="UYG6" s="304"/>
      <c r="UYH6" s="304"/>
      <c r="UYI6" s="304"/>
      <c r="UYJ6" s="304"/>
      <c r="UYK6" s="304"/>
      <c r="UYL6" s="304"/>
      <c r="UYM6" s="304"/>
      <c r="UYN6" s="304"/>
      <c r="UYO6" s="304"/>
      <c r="UYP6" s="304"/>
      <c r="UYQ6" s="304"/>
      <c r="UYR6" s="304"/>
      <c r="UYS6" s="304"/>
      <c r="UYT6" s="304"/>
      <c r="UYU6" s="304"/>
      <c r="UYV6" s="304"/>
      <c r="UYW6" s="304"/>
      <c r="UYX6" s="304"/>
      <c r="UYY6" s="304"/>
      <c r="UYZ6" s="304"/>
      <c r="UZA6" s="304"/>
      <c r="UZB6" s="304"/>
      <c r="UZC6" s="304"/>
      <c r="UZD6" s="304"/>
      <c r="UZE6" s="304"/>
      <c r="UZF6" s="304"/>
      <c r="UZG6" s="304"/>
      <c r="UZH6" s="304"/>
      <c r="UZI6" s="304"/>
      <c r="UZJ6" s="304"/>
      <c r="UZK6" s="304"/>
      <c r="UZL6" s="304"/>
      <c r="UZM6" s="304"/>
      <c r="UZN6" s="304"/>
      <c r="UZO6" s="304"/>
      <c r="UZP6" s="304"/>
      <c r="UZQ6" s="304"/>
      <c r="UZR6" s="304"/>
      <c r="UZS6" s="304"/>
      <c r="UZT6" s="304"/>
      <c r="UZU6" s="304"/>
      <c r="UZV6" s="304"/>
      <c r="UZW6" s="304"/>
      <c r="UZX6" s="304"/>
      <c r="UZY6" s="304"/>
      <c r="UZZ6" s="304"/>
      <c r="VAA6" s="304"/>
      <c r="VAB6" s="304"/>
      <c r="VAC6" s="304"/>
      <c r="VAD6" s="304"/>
      <c r="VAE6" s="304"/>
      <c r="VAF6" s="304"/>
      <c r="VAG6" s="304"/>
      <c r="VAH6" s="304"/>
      <c r="VAI6" s="304"/>
      <c r="VAJ6" s="304"/>
      <c r="VAK6" s="304"/>
      <c r="VAL6" s="304"/>
      <c r="VAM6" s="304"/>
      <c r="VAN6" s="304"/>
      <c r="VAO6" s="304"/>
      <c r="VAP6" s="304"/>
      <c r="VAQ6" s="304"/>
      <c r="VAR6" s="304"/>
      <c r="VAS6" s="304"/>
      <c r="VAT6" s="304"/>
      <c r="VAU6" s="304"/>
      <c r="VAV6" s="304"/>
      <c r="VAW6" s="304"/>
      <c r="VAX6" s="304"/>
      <c r="VAY6" s="304"/>
      <c r="VAZ6" s="304"/>
      <c r="VBA6" s="304"/>
      <c r="VBB6" s="304"/>
      <c r="VBC6" s="304"/>
      <c r="VBD6" s="304"/>
      <c r="VBE6" s="304"/>
      <c r="VBF6" s="304"/>
      <c r="VBG6" s="304"/>
      <c r="VBH6" s="304"/>
      <c r="VBI6" s="304"/>
      <c r="VBJ6" s="304"/>
      <c r="VBK6" s="304"/>
      <c r="VBL6" s="304"/>
      <c r="VBM6" s="304"/>
      <c r="VBN6" s="304"/>
      <c r="VBO6" s="304"/>
      <c r="VBP6" s="304"/>
      <c r="VBQ6" s="304"/>
      <c r="VBR6" s="304"/>
      <c r="VBS6" s="304"/>
      <c r="VBT6" s="304"/>
      <c r="VBU6" s="304"/>
      <c r="VBV6" s="304"/>
      <c r="VBW6" s="304"/>
      <c r="VBX6" s="304"/>
      <c r="VBY6" s="304"/>
      <c r="VBZ6" s="304"/>
      <c r="VCA6" s="304"/>
      <c r="VCB6" s="304"/>
      <c r="VCC6" s="304"/>
      <c r="VCD6" s="304"/>
      <c r="VCE6" s="304"/>
      <c r="VCF6" s="304"/>
      <c r="VCG6" s="304"/>
      <c r="VCH6" s="304"/>
      <c r="VCI6" s="304"/>
      <c r="VCJ6" s="304"/>
      <c r="VCK6" s="304"/>
      <c r="VCL6" s="304"/>
      <c r="VCM6" s="304"/>
      <c r="VCN6" s="304"/>
      <c r="VCO6" s="304"/>
      <c r="VCP6" s="304"/>
      <c r="VCQ6" s="304"/>
      <c r="VCR6" s="304"/>
      <c r="VCS6" s="304"/>
      <c r="VCT6" s="304"/>
      <c r="VCU6" s="304"/>
      <c r="VCV6" s="304"/>
      <c r="VCW6" s="304"/>
      <c r="VCX6" s="304"/>
      <c r="VCY6" s="304"/>
      <c r="VCZ6" s="304"/>
      <c r="VDA6" s="304"/>
      <c r="VDB6" s="304"/>
      <c r="VDC6" s="304"/>
      <c r="VDD6" s="304"/>
      <c r="VDE6" s="304"/>
      <c r="VDF6" s="304"/>
      <c r="VDG6" s="304"/>
      <c r="VDH6" s="304"/>
      <c r="VDI6" s="304"/>
      <c r="VDJ6" s="304"/>
      <c r="VDK6" s="304"/>
      <c r="VDL6" s="304"/>
      <c r="VDM6" s="304"/>
      <c r="VDN6" s="304"/>
      <c r="VDO6" s="304"/>
      <c r="VDP6" s="304"/>
      <c r="VDQ6" s="304"/>
      <c r="VDR6" s="304"/>
      <c r="VDS6" s="304"/>
      <c r="VDT6" s="304"/>
      <c r="VDU6" s="304"/>
      <c r="VDV6" s="304"/>
      <c r="VDW6" s="304"/>
      <c r="VDX6" s="304"/>
      <c r="VDY6" s="304"/>
      <c r="VDZ6" s="304"/>
      <c r="VEA6" s="304"/>
      <c r="VEB6" s="304"/>
      <c r="VEC6" s="304"/>
      <c r="VED6" s="304"/>
      <c r="VEE6" s="304"/>
      <c r="VEF6" s="304"/>
      <c r="VEG6" s="304"/>
      <c r="VEH6" s="304"/>
      <c r="VEI6" s="304"/>
      <c r="VEJ6" s="304"/>
      <c r="VEK6" s="304"/>
      <c r="VEL6" s="304"/>
      <c r="VEM6" s="304"/>
      <c r="VEN6" s="304"/>
      <c r="VEO6" s="304"/>
      <c r="VEP6" s="304"/>
      <c r="VEQ6" s="304"/>
      <c r="VER6" s="304"/>
      <c r="VES6" s="304"/>
      <c r="VET6" s="304"/>
      <c r="VEU6" s="304"/>
      <c r="VEV6" s="304"/>
      <c r="VEW6" s="304"/>
      <c r="VEX6" s="304"/>
      <c r="VEY6" s="304"/>
      <c r="VEZ6" s="304"/>
      <c r="VFA6" s="304"/>
      <c r="VFB6" s="304"/>
      <c r="VFC6" s="304"/>
      <c r="VFD6" s="304"/>
      <c r="VFE6" s="304"/>
      <c r="VFF6" s="304"/>
      <c r="VFG6" s="304"/>
      <c r="VFH6" s="304"/>
      <c r="VFI6" s="304"/>
      <c r="VFJ6" s="304"/>
      <c r="VFK6" s="304"/>
      <c r="VFL6" s="304"/>
      <c r="VFM6" s="304"/>
      <c r="VFN6" s="304"/>
      <c r="VFO6" s="304"/>
      <c r="VFP6" s="304"/>
      <c r="VFQ6" s="304"/>
      <c r="VFR6" s="304"/>
      <c r="VFS6" s="304"/>
      <c r="VFT6" s="304"/>
      <c r="VFU6" s="304"/>
      <c r="VFV6" s="304"/>
      <c r="VFW6" s="304"/>
      <c r="VFX6" s="304"/>
      <c r="VFY6" s="304"/>
      <c r="VFZ6" s="304"/>
      <c r="VGA6" s="304"/>
      <c r="VGB6" s="304"/>
      <c r="VGC6" s="304"/>
      <c r="VGD6" s="304"/>
      <c r="VGE6" s="304"/>
      <c r="VGF6" s="304"/>
      <c r="VGG6" s="304"/>
      <c r="VGH6" s="304"/>
      <c r="VGI6" s="304"/>
      <c r="VGJ6" s="304"/>
      <c r="VGK6" s="304"/>
      <c r="VGL6" s="304"/>
      <c r="VGM6" s="304"/>
      <c r="VGN6" s="304"/>
      <c r="VGO6" s="304"/>
      <c r="VGP6" s="304"/>
      <c r="VGQ6" s="304"/>
      <c r="VGR6" s="304"/>
      <c r="VGS6" s="304"/>
      <c r="VGT6" s="304"/>
      <c r="VGU6" s="304"/>
      <c r="VGV6" s="304"/>
      <c r="VGW6" s="304"/>
      <c r="VGX6" s="304"/>
      <c r="VGY6" s="304"/>
      <c r="VGZ6" s="304"/>
      <c r="VHA6" s="304"/>
      <c r="VHB6" s="304"/>
      <c r="VHC6" s="304"/>
      <c r="VHD6" s="304"/>
      <c r="VHE6" s="304"/>
      <c r="VHF6" s="304"/>
      <c r="VHG6" s="304"/>
      <c r="VHH6" s="304"/>
      <c r="VHI6" s="304"/>
      <c r="VHJ6" s="304"/>
      <c r="VHK6" s="304"/>
      <c r="VHL6" s="304"/>
      <c r="VHM6" s="304"/>
      <c r="VHN6" s="304"/>
      <c r="VHO6" s="304"/>
      <c r="VHP6" s="304"/>
      <c r="VHQ6" s="304"/>
      <c r="VHR6" s="304"/>
      <c r="VHS6" s="304"/>
      <c r="VHT6" s="304"/>
      <c r="VHU6" s="304"/>
      <c r="VHV6" s="304"/>
      <c r="VHW6" s="304"/>
      <c r="VHX6" s="304"/>
      <c r="VHY6" s="304"/>
      <c r="VHZ6" s="304"/>
      <c r="VIA6" s="304"/>
      <c r="VIB6" s="304"/>
      <c r="VIC6" s="304"/>
      <c r="VID6" s="304"/>
      <c r="VIE6" s="304"/>
      <c r="VIF6" s="304"/>
      <c r="VIG6" s="304"/>
      <c r="VIH6" s="304"/>
      <c r="VII6" s="304"/>
      <c r="VIJ6" s="304"/>
      <c r="VIK6" s="304"/>
      <c r="VIL6" s="304"/>
      <c r="VIM6" s="304"/>
      <c r="VIN6" s="304"/>
      <c r="VIO6" s="304"/>
      <c r="VIP6" s="304"/>
      <c r="VIQ6" s="304"/>
      <c r="VIR6" s="304"/>
      <c r="VIS6" s="304"/>
      <c r="VIT6" s="304"/>
      <c r="VIU6" s="304"/>
      <c r="VIV6" s="304"/>
      <c r="VIW6" s="304"/>
      <c r="VIX6" s="304"/>
      <c r="VIY6" s="304"/>
      <c r="VIZ6" s="304"/>
      <c r="VJA6" s="304"/>
      <c r="VJB6" s="304"/>
      <c r="VJC6" s="304"/>
      <c r="VJD6" s="304"/>
      <c r="VJE6" s="304"/>
      <c r="VJF6" s="304"/>
      <c r="VJG6" s="304"/>
      <c r="VJH6" s="304"/>
      <c r="VJI6" s="304"/>
      <c r="VJJ6" s="304"/>
      <c r="VJK6" s="304"/>
      <c r="VJL6" s="304"/>
      <c r="VJM6" s="304"/>
      <c r="VJN6" s="304"/>
      <c r="VJO6" s="304"/>
      <c r="VJP6" s="304"/>
      <c r="VJQ6" s="304"/>
      <c r="VJR6" s="304"/>
      <c r="VJS6" s="304"/>
      <c r="VJT6" s="304"/>
      <c r="VJU6" s="304"/>
      <c r="VJV6" s="304"/>
      <c r="VJW6" s="304"/>
      <c r="VJX6" s="304"/>
      <c r="VJY6" s="304"/>
      <c r="VJZ6" s="304"/>
      <c r="VKA6" s="304"/>
      <c r="VKB6" s="304"/>
      <c r="VKC6" s="304"/>
      <c r="VKD6" s="304"/>
      <c r="VKE6" s="304"/>
      <c r="VKF6" s="304"/>
      <c r="VKG6" s="304"/>
      <c r="VKH6" s="304"/>
      <c r="VKI6" s="304"/>
      <c r="VKJ6" s="304"/>
      <c r="VKK6" s="304"/>
      <c r="VKL6" s="304"/>
      <c r="VKM6" s="304"/>
      <c r="VKN6" s="304"/>
      <c r="VKO6" s="304"/>
      <c r="VKP6" s="304"/>
      <c r="VKQ6" s="304"/>
      <c r="VKR6" s="304"/>
      <c r="VKS6" s="304"/>
      <c r="VKT6" s="304"/>
      <c r="VKU6" s="304"/>
      <c r="VKV6" s="304"/>
      <c r="VKW6" s="304"/>
      <c r="VKX6" s="304"/>
      <c r="VKY6" s="304"/>
      <c r="VKZ6" s="304"/>
      <c r="VLA6" s="304"/>
      <c r="VLB6" s="304"/>
      <c r="VLC6" s="304"/>
      <c r="VLD6" s="304"/>
      <c r="VLE6" s="304"/>
      <c r="VLF6" s="304"/>
      <c r="VLG6" s="304"/>
      <c r="VLH6" s="304"/>
      <c r="VLI6" s="304"/>
      <c r="VLJ6" s="304"/>
      <c r="VLK6" s="304"/>
      <c r="VLL6" s="304"/>
      <c r="VLM6" s="304"/>
      <c r="VLN6" s="304"/>
      <c r="VLO6" s="304"/>
      <c r="VLP6" s="304"/>
      <c r="VLQ6" s="304"/>
      <c r="VLR6" s="304"/>
      <c r="VLS6" s="304"/>
      <c r="VLT6" s="304"/>
      <c r="VLU6" s="304"/>
      <c r="VLV6" s="304"/>
      <c r="VLW6" s="304"/>
      <c r="VLX6" s="304"/>
      <c r="VLY6" s="304"/>
      <c r="VLZ6" s="304"/>
      <c r="VMA6" s="304"/>
      <c r="VMB6" s="304"/>
      <c r="VMC6" s="304"/>
      <c r="VMD6" s="304"/>
      <c r="VME6" s="304"/>
      <c r="VMF6" s="304"/>
      <c r="VMG6" s="304"/>
      <c r="VMH6" s="304"/>
      <c r="VMI6" s="304"/>
      <c r="VMJ6" s="304"/>
      <c r="VMK6" s="304"/>
      <c r="VML6" s="304"/>
      <c r="VMM6" s="304"/>
      <c r="VMN6" s="304"/>
      <c r="VMO6" s="304"/>
      <c r="VMP6" s="304"/>
      <c r="VMQ6" s="304"/>
      <c r="VMR6" s="304"/>
      <c r="VMS6" s="304"/>
      <c r="VMT6" s="304"/>
      <c r="VMU6" s="304"/>
      <c r="VMV6" s="304"/>
      <c r="VMW6" s="304"/>
      <c r="VMX6" s="304"/>
      <c r="VMY6" s="304"/>
      <c r="VMZ6" s="304"/>
      <c r="VNA6" s="304"/>
      <c r="VNB6" s="304"/>
      <c r="VNC6" s="304"/>
      <c r="VND6" s="304"/>
      <c r="VNE6" s="304"/>
      <c r="VNF6" s="304"/>
      <c r="VNG6" s="304"/>
      <c r="VNH6" s="304"/>
      <c r="VNI6" s="304"/>
      <c r="VNJ6" s="304"/>
      <c r="VNK6" s="304"/>
      <c r="VNL6" s="304"/>
      <c r="VNM6" s="304"/>
      <c r="VNN6" s="304"/>
      <c r="VNO6" s="304"/>
      <c r="VNP6" s="304"/>
      <c r="VNQ6" s="304"/>
      <c r="VNR6" s="304"/>
      <c r="VNS6" s="304"/>
      <c r="VNT6" s="304"/>
      <c r="VNU6" s="304"/>
      <c r="VNV6" s="304"/>
      <c r="VNW6" s="304"/>
      <c r="VNX6" s="304"/>
      <c r="VNY6" s="304"/>
      <c r="VNZ6" s="304"/>
      <c r="VOA6" s="304"/>
      <c r="VOB6" s="304"/>
      <c r="VOC6" s="304"/>
      <c r="VOD6" s="304"/>
      <c r="VOE6" s="304"/>
      <c r="VOF6" s="304"/>
      <c r="VOG6" s="304"/>
      <c r="VOH6" s="304"/>
      <c r="VOI6" s="304"/>
      <c r="VOJ6" s="304"/>
      <c r="VOK6" s="304"/>
      <c r="VOL6" s="304"/>
      <c r="VOM6" s="304"/>
      <c r="VON6" s="304"/>
      <c r="VOO6" s="304"/>
      <c r="VOP6" s="304"/>
      <c r="VOQ6" s="304"/>
      <c r="VOR6" s="304"/>
      <c r="VOS6" s="304"/>
      <c r="VOT6" s="304"/>
      <c r="VOU6" s="304"/>
      <c r="VOV6" s="304"/>
      <c r="VOW6" s="304"/>
      <c r="VOX6" s="304"/>
      <c r="VOY6" s="304"/>
      <c r="VOZ6" s="304"/>
      <c r="VPA6" s="304"/>
      <c r="VPB6" s="304"/>
      <c r="VPC6" s="304"/>
      <c r="VPD6" s="304"/>
      <c r="VPE6" s="304"/>
      <c r="VPF6" s="304"/>
      <c r="VPG6" s="304"/>
      <c r="VPH6" s="304"/>
      <c r="VPI6" s="304"/>
      <c r="VPJ6" s="304"/>
      <c r="VPK6" s="304"/>
      <c r="VPL6" s="304"/>
      <c r="VPM6" s="304"/>
      <c r="VPN6" s="304"/>
      <c r="VPO6" s="304"/>
      <c r="VPP6" s="304"/>
      <c r="VPQ6" s="304"/>
      <c r="VPR6" s="304"/>
      <c r="VPS6" s="304"/>
      <c r="VPT6" s="304"/>
      <c r="VPU6" s="304"/>
      <c r="VPV6" s="304"/>
      <c r="VPW6" s="304"/>
      <c r="VPX6" s="304"/>
      <c r="VPY6" s="304"/>
      <c r="VPZ6" s="304"/>
      <c r="VQA6" s="304"/>
      <c r="VQB6" s="304"/>
      <c r="VQC6" s="304"/>
      <c r="VQD6" s="304"/>
      <c r="VQE6" s="304"/>
      <c r="VQF6" s="304"/>
      <c r="VQG6" s="304"/>
      <c r="VQH6" s="304"/>
      <c r="VQI6" s="304"/>
      <c r="VQJ6" s="304"/>
      <c r="VQK6" s="304"/>
      <c r="VQL6" s="304"/>
      <c r="VQM6" s="304"/>
      <c r="VQN6" s="304"/>
      <c r="VQO6" s="304"/>
      <c r="VQP6" s="304"/>
      <c r="VQQ6" s="304"/>
      <c r="VQR6" s="304"/>
      <c r="VQS6" s="304"/>
      <c r="VQT6" s="304"/>
      <c r="VQU6" s="304"/>
      <c r="VQV6" s="304"/>
      <c r="VQW6" s="304"/>
      <c r="VQX6" s="304"/>
      <c r="VQY6" s="304"/>
      <c r="VQZ6" s="304"/>
      <c r="VRA6" s="304"/>
      <c r="VRB6" s="304"/>
      <c r="VRC6" s="304"/>
      <c r="VRD6" s="304"/>
      <c r="VRE6" s="304"/>
      <c r="VRF6" s="304"/>
      <c r="VRG6" s="304"/>
      <c r="VRH6" s="304"/>
      <c r="VRI6" s="304"/>
      <c r="VRJ6" s="304"/>
      <c r="VRK6" s="304"/>
      <c r="VRL6" s="304"/>
      <c r="VRM6" s="304"/>
      <c r="VRN6" s="304"/>
      <c r="VRO6" s="304"/>
      <c r="VRP6" s="304"/>
      <c r="VRQ6" s="304"/>
      <c r="VRR6" s="304"/>
      <c r="VRS6" s="304"/>
      <c r="VRT6" s="304"/>
      <c r="VRU6" s="304"/>
      <c r="VRV6" s="304"/>
      <c r="VRW6" s="304"/>
      <c r="VRX6" s="304"/>
      <c r="VRY6" s="304"/>
      <c r="VRZ6" s="304"/>
      <c r="VSA6" s="304"/>
      <c r="VSB6" s="304"/>
      <c r="VSC6" s="304"/>
      <c r="VSD6" s="304"/>
      <c r="VSE6" s="304"/>
      <c r="VSF6" s="304"/>
      <c r="VSG6" s="304"/>
      <c r="VSH6" s="304"/>
      <c r="VSI6" s="304"/>
      <c r="VSJ6" s="304"/>
      <c r="VSK6" s="304"/>
      <c r="VSL6" s="304"/>
      <c r="VSM6" s="304"/>
      <c r="VSN6" s="304"/>
      <c r="VSO6" s="304"/>
      <c r="VSP6" s="304"/>
      <c r="VSQ6" s="304"/>
      <c r="VSR6" s="304"/>
      <c r="VSS6" s="304"/>
      <c r="VST6" s="304"/>
      <c r="VSU6" s="304"/>
      <c r="VSV6" s="304"/>
      <c r="VSW6" s="304"/>
      <c r="VSX6" s="304"/>
      <c r="VSY6" s="304"/>
      <c r="VSZ6" s="304"/>
      <c r="VTA6" s="304"/>
      <c r="VTB6" s="304"/>
      <c r="VTC6" s="304"/>
      <c r="VTD6" s="304"/>
      <c r="VTE6" s="304"/>
      <c r="VTF6" s="304"/>
      <c r="VTG6" s="304"/>
      <c r="VTH6" s="304"/>
      <c r="VTI6" s="304"/>
      <c r="VTJ6" s="304"/>
      <c r="VTK6" s="304"/>
      <c r="VTL6" s="304"/>
      <c r="VTM6" s="304"/>
      <c r="VTN6" s="304"/>
      <c r="VTO6" s="304"/>
      <c r="VTP6" s="304"/>
      <c r="VTQ6" s="304"/>
      <c r="VTR6" s="304"/>
      <c r="VTS6" s="304"/>
      <c r="VTT6" s="304"/>
      <c r="VTU6" s="304"/>
      <c r="VTV6" s="304"/>
      <c r="VTW6" s="304"/>
      <c r="VTX6" s="304"/>
      <c r="VTY6" s="304"/>
      <c r="VTZ6" s="304"/>
      <c r="VUA6" s="304"/>
      <c r="VUB6" s="304"/>
      <c r="VUC6" s="304"/>
      <c r="VUD6" s="304"/>
      <c r="VUE6" s="304"/>
      <c r="VUF6" s="304"/>
      <c r="VUG6" s="304"/>
      <c r="VUH6" s="304"/>
      <c r="VUI6" s="304"/>
      <c r="VUJ6" s="304"/>
      <c r="VUK6" s="304"/>
      <c r="VUL6" s="304"/>
      <c r="VUM6" s="304"/>
      <c r="VUN6" s="304"/>
      <c r="VUO6" s="304"/>
      <c r="VUP6" s="304"/>
      <c r="VUQ6" s="304"/>
      <c r="VUR6" s="304"/>
      <c r="VUS6" s="304"/>
      <c r="VUT6" s="304"/>
      <c r="VUU6" s="304"/>
      <c r="VUV6" s="304"/>
      <c r="VUW6" s="304"/>
      <c r="VUX6" s="304"/>
      <c r="VUY6" s="304"/>
      <c r="VUZ6" s="304"/>
      <c r="VVA6" s="304"/>
      <c r="VVB6" s="304"/>
      <c r="VVC6" s="304"/>
      <c r="VVD6" s="304"/>
      <c r="VVE6" s="304"/>
      <c r="VVF6" s="304"/>
      <c r="VVG6" s="304"/>
      <c r="VVH6" s="304"/>
      <c r="VVI6" s="304"/>
      <c r="VVJ6" s="304"/>
      <c r="VVK6" s="304"/>
      <c r="VVL6" s="304"/>
      <c r="VVM6" s="304"/>
      <c r="VVN6" s="304"/>
      <c r="VVO6" s="304"/>
      <c r="VVP6" s="304"/>
      <c r="VVQ6" s="304"/>
      <c r="VVR6" s="304"/>
      <c r="VVS6" s="304"/>
      <c r="VVT6" s="304"/>
      <c r="VVU6" s="304"/>
      <c r="VVV6" s="304"/>
      <c r="VVW6" s="304"/>
      <c r="VVX6" s="304"/>
      <c r="VVY6" s="304"/>
      <c r="VVZ6" s="304"/>
      <c r="VWA6" s="304"/>
      <c r="VWB6" s="304"/>
      <c r="VWC6" s="304"/>
      <c r="VWD6" s="304"/>
      <c r="VWE6" s="304"/>
      <c r="VWF6" s="304"/>
      <c r="VWG6" s="304"/>
      <c r="VWH6" s="304"/>
      <c r="VWI6" s="304"/>
      <c r="VWJ6" s="304"/>
      <c r="VWK6" s="304"/>
      <c r="VWL6" s="304"/>
      <c r="VWM6" s="304"/>
      <c r="VWN6" s="304"/>
      <c r="VWO6" s="304"/>
      <c r="VWP6" s="304"/>
      <c r="VWQ6" s="304"/>
      <c r="VWR6" s="304"/>
      <c r="VWS6" s="304"/>
      <c r="VWT6" s="304"/>
      <c r="VWU6" s="304"/>
      <c r="VWV6" s="304"/>
      <c r="VWW6" s="304"/>
      <c r="VWX6" s="304"/>
      <c r="VWY6" s="304"/>
      <c r="VWZ6" s="304"/>
      <c r="VXA6" s="304"/>
      <c r="VXB6" s="304"/>
      <c r="VXC6" s="304"/>
      <c r="VXD6" s="304"/>
      <c r="VXE6" s="304"/>
      <c r="VXF6" s="304"/>
      <c r="VXG6" s="304"/>
      <c r="VXH6" s="304"/>
      <c r="VXI6" s="304"/>
      <c r="VXJ6" s="304"/>
      <c r="VXK6" s="304"/>
      <c r="VXL6" s="304"/>
      <c r="VXM6" s="304"/>
      <c r="VXN6" s="304"/>
      <c r="VXO6" s="304"/>
      <c r="VXP6" s="304"/>
      <c r="VXQ6" s="304"/>
      <c r="VXR6" s="304"/>
      <c r="VXS6" s="304"/>
      <c r="VXT6" s="304"/>
      <c r="VXU6" s="304"/>
      <c r="VXV6" s="304"/>
      <c r="VXW6" s="304"/>
      <c r="VXX6" s="304"/>
      <c r="VXY6" s="304"/>
      <c r="VXZ6" s="304"/>
      <c r="VYA6" s="304"/>
      <c r="VYB6" s="304"/>
      <c r="VYC6" s="304"/>
      <c r="VYD6" s="304"/>
      <c r="VYE6" s="304"/>
      <c r="VYF6" s="304"/>
      <c r="VYG6" s="304"/>
      <c r="VYH6" s="304"/>
      <c r="VYI6" s="304"/>
      <c r="VYJ6" s="304"/>
      <c r="VYK6" s="304"/>
      <c r="VYL6" s="304"/>
      <c r="VYM6" s="304"/>
      <c r="VYN6" s="304"/>
      <c r="VYO6" s="304"/>
      <c r="VYP6" s="304"/>
      <c r="VYQ6" s="304"/>
      <c r="VYR6" s="304"/>
      <c r="VYS6" s="304"/>
      <c r="VYT6" s="304"/>
      <c r="VYU6" s="304"/>
      <c r="VYV6" s="304"/>
      <c r="VYW6" s="304"/>
      <c r="VYX6" s="304"/>
      <c r="VYY6" s="304"/>
      <c r="VYZ6" s="304"/>
      <c r="VZA6" s="304"/>
      <c r="VZB6" s="304"/>
      <c r="VZC6" s="304"/>
      <c r="VZD6" s="304"/>
      <c r="VZE6" s="304"/>
      <c r="VZF6" s="304"/>
      <c r="VZG6" s="304"/>
      <c r="VZH6" s="304"/>
      <c r="VZI6" s="304"/>
      <c r="VZJ6" s="304"/>
      <c r="VZK6" s="304"/>
      <c r="VZL6" s="304"/>
      <c r="VZM6" s="304"/>
      <c r="VZN6" s="304"/>
      <c r="VZO6" s="304"/>
      <c r="VZP6" s="304"/>
      <c r="VZQ6" s="304"/>
      <c r="VZR6" s="304"/>
      <c r="VZS6" s="304"/>
      <c r="VZT6" s="304"/>
      <c r="VZU6" s="304"/>
      <c r="VZV6" s="304"/>
      <c r="VZW6" s="304"/>
      <c r="VZX6" s="304"/>
      <c r="VZY6" s="304"/>
      <c r="VZZ6" s="304"/>
      <c r="WAA6" s="304"/>
      <c r="WAB6" s="304"/>
      <c r="WAC6" s="304"/>
      <c r="WAD6" s="304"/>
      <c r="WAE6" s="304"/>
      <c r="WAF6" s="304"/>
      <c r="WAG6" s="304"/>
      <c r="WAH6" s="304"/>
      <c r="WAI6" s="304"/>
      <c r="WAJ6" s="304"/>
      <c r="WAK6" s="304"/>
      <c r="WAL6" s="304"/>
      <c r="WAM6" s="304"/>
      <c r="WAN6" s="304"/>
      <c r="WAO6" s="304"/>
      <c r="WAP6" s="304"/>
      <c r="WAQ6" s="304"/>
      <c r="WAR6" s="304"/>
      <c r="WAS6" s="304"/>
      <c r="WAT6" s="304"/>
      <c r="WAU6" s="304"/>
      <c r="WAV6" s="304"/>
      <c r="WAW6" s="304"/>
      <c r="WAX6" s="304"/>
      <c r="WAY6" s="304"/>
      <c r="WAZ6" s="304"/>
      <c r="WBA6" s="304"/>
      <c r="WBB6" s="304"/>
      <c r="WBC6" s="304"/>
      <c r="WBD6" s="304"/>
      <c r="WBE6" s="304"/>
      <c r="WBF6" s="304"/>
      <c r="WBG6" s="304"/>
      <c r="WBH6" s="304"/>
      <c r="WBI6" s="304"/>
      <c r="WBJ6" s="304"/>
      <c r="WBK6" s="304"/>
      <c r="WBL6" s="304"/>
      <c r="WBM6" s="304"/>
      <c r="WBN6" s="304"/>
      <c r="WBO6" s="304"/>
      <c r="WBP6" s="304"/>
      <c r="WBQ6" s="304"/>
      <c r="WBR6" s="304"/>
      <c r="WBS6" s="304"/>
      <c r="WBT6" s="304"/>
      <c r="WBU6" s="304"/>
      <c r="WBV6" s="304"/>
      <c r="WBW6" s="304"/>
      <c r="WBX6" s="304"/>
      <c r="WBY6" s="304"/>
      <c r="WBZ6" s="304"/>
      <c r="WCA6" s="304"/>
      <c r="WCB6" s="304"/>
      <c r="WCC6" s="304"/>
      <c r="WCD6" s="304"/>
      <c r="WCE6" s="304"/>
      <c r="WCF6" s="304"/>
      <c r="WCG6" s="304"/>
      <c r="WCH6" s="304"/>
      <c r="WCI6" s="304"/>
      <c r="WCJ6" s="304"/>
      <c r="WCK6" s="304"/>
      <c r="WCL6" s="304"/>
      <c r="WCM6" s="304"/>
      <c r="WCN6" s="304"/>
      <c r="WCO6" s="304"/>
      <c r="WCP6" s="304"/>
      <c r="WCQ6" s="304"/>
      <c r="WCR6" s="304"/>
      <c r="WCS6" s="304"/>
      <c r="WCT6" s="304"/>
      <c r="WCU6" s="304"/>
      <c r="WCV6" s="304"/>
      <c r="WCW6" s="304"/>
      <c r="WCX6" s="304"/>
      <c r="WCY6" s="304"/>
      <c r="WCZ6" s="304"/>
      <c r="WDA6" s="304"/>
      <c r="WDB6" s="304"/>
      <c r="WDC6" s="304"/>
      <c r="WDD6" s="304"/>
      <c r="WDE6" s="304"/>
      <c r="WDF6" s="304"/>
      <c r="WDG6" s="304"/>
      <c r="WDH6" s="304"/>
      <c r="WDI6" s="304"/>
      <c r="WDJ6" s="304"/>
      <c r="WDK6" s="304"/>
      <c r="WDL6" s="304"/>
      <c r="WDM6" s="304"/>
      <c r="WDN6" s="304"/>
      <c r="WDO6" s="304"/>
      <c r="WDP6" s="304"/>
      <c r="WDQ6" s="304"/>
      <c r="WDR6" s="304"/>
      <c r="WDS6" s="304"/>
      <c r="WDT6" s="304"/>
      <c r="WDU6" s="304"/>
      <c r="WDV6" s="304"/>
      <c r="WDW6" s="304"/>
      <c r="WDX6" s="304"/>
      <c r="WDY6" s="304"/>
      <c r="WDZ6" s="304"/>
      <c r="WEA6" s="304"/>
      <c r="WEB6" s="304"/>
      <c r="WEC6" s="304"/>
      <c r="WED6" s="304"/>
      <c r="WEE6" s="304"/>
      <c r="WEF6" s="304"/>
      <c r="WEG6" s="304"/>
      <c r="WEH6" s="304"/>
      <c r="WEI6" s="304"/>
      <c r="WEJ6" s="304"/>
      <c r="WEK6" s="304"/>
      <c r="WEL6" s="304"/>
      <c r="WEM6" s="304"/>
      <c r="WEN6" s="304"/>
      <c r="WEO6" s="304"/>
      <c r="WEP6" s="304"/>
      <c r="WEQ6" s="304"/>
      <c r="WER6" s="304"/>
      <c r="WES6" s="304"/>
      <c r="WET6" s="304"/>
      <c r="WEU6" s="304"/>
      <c r="WEV6" s="304"/>
      <c r="WEW6" s="304"/>
      <c r="WEX6" s="304"/>
      <c r="WEY6" s="304"/>
      <c r="WEZ6" s="304"/>
      <c r="WFA6" s="304"/>
      <c r="WFB6" s="304"/>
      <c r="WFC6" s="304"/>
      <c r="WFD6" s="304"/>
      <c r="WFE6" s="304"/>
      <c r="WFF6" s="304"/>
      <c r="WFG6" s="304"/>
      <c r="WFH6" s="304"/>
      <c r="WFI6" s="304"/>
      <c r="WFJ6" s="304"/>
      <c r="WFK6" s="304"/>
      <c r="WFL6" s="304"/>
      <c r="WFM6" s="304"/>
      <c r="WFN6" s="304"/>
      <c r="WFO6" s="304"/>
      <c r="WFP6" s="304"/>
      <c r="WFQ6" s="304"/>
      <c r="WFR6" s="304"/>
      <c r="WFS6" s="304"/>
      <c r="WFT6" s="304"/>
      <c r="WFU6" s="304"/>
      <c r="WFV6" s="304"/>
      <c r="WFW6" s="304"/>
      <c r="WFX6" s="304"/>
      <c r="WFY6" s="304"/>
      <c r="WFZ6" s="304"/>
      <c r="WGA6" s="304"/>
      <c r="WGB6" s="304"/>
      <c r="WGC6" s="304"/>
      <c r="WGD6" s="304"/>
      <c r="WGE6" s="304"/>
      <c r="WGF6" s="304"/>
      <c r="WGG6" s="304"/>
      <c r="WGH6" s="304"/>
      <c r="WGI6" s="304"/>
      <c r="WGJ6" s="304"/>
      <c r="WGK6" s="304"/>
      <c r="WGL6" s="304"/>
      <c r="WGM6" s="304"/>
      <c r="WGN6" s="304"/>
      <c r="WGO6" s="304"/>
      <c r="WGP6" s="304"/>
      <c r="WGQ6" s="304"/>
      <c r="WGR6" s="304"/>
      <c r="WGS6" s="304"/>
      <c r="WGT6" s="304"/>
      <c r="WGU6" s="304"/>
      <c r="WGV6" s="304"/>
      <c r="WGW6" s="304"/>
      <c r="WGX6" s="304"/>
      <c r="WGY6" s="304"/>
      <c r="WGZ6" s="304"/>
      <c r="WHA6" s="304"/>
      <c r="WHB6" s="304"/>
      <c r="WHC6" s="304"/>
      <c r="WHD6" s="304"/>
      <c r="WHE6" s="304"/>
      <c r="WHF6" s="304"/>
      <c r="WHG6" s="304"/>
      <c r="WHH6" s="304"/>
      <c r="WHI6" s="304"/>
      <c r="WHJ6" s="304"/>
      <c r="WHK6" s="304"/>
      <c r="WHL6" s="304"/>
      <c r="WHM6" s="304"/>
      <c r="WHN6" s="304"/>
      <c r="WHO6" s="304"/>
      <c r="WHP6" s="304"/>
      <c r="WHQ6" s="304"/>
      <c r="WHR6" s="304"/>
      <c r="WHS6" s="304"/>
      <c r="WHT6" s="304"/>
      <c r="WHU6" s="304"/>
      <c r="WHV6" s="304"/>
      <c r="WHW6" s="304"/>
      <c r="WHX6" s="304"/>
      <c r="WHY6" s="304"/>
      <c r="WHZ6" s="304"/>
      <c r="WIA6" s="304"/>
      <c r="WIB6" s="304"/>
      <c r="WIC6" s="304"/>
      <c r="WID6" s="304"/>
      <c r="WIE6" s="304"/>
      <c r="WIF6" s="304"/>
      <c r="WIG6" s="304"/>
      <c r="WIH6" s="304"/>
      <c r="WII6" s="304"/>
      <c r="WIJ6" s="304"/>
      <c r="WIK6" s="304"/>
      <c r="WIL6" s="304"/>
      <c r="WIM6" s="304"/>
      <c r="WIN6" s="304"/>
      <c r="WIO6" s="304"/>
      <c r="WIP6" s="304"/>
      <c r="WIQ6" s="304"/>
      <c r="WIR6" s="304"/>
      <c r="WIS6" s="304"/>
      <c r="WIT6" s="304"/>
      <c r="WIU6" s="304"/>
      <c r="WIV6" s="304"/>
      <c r="WIW6" s="304"/>
      <c r="WIX6" s="304"/>
      <c r="WIY6" s="304"/>
      <c r="WIZ6" s="304"/>
      <c r="WJA6" s="304"/>
      <c r="WJB6" s="304"/>
      <c r="WJC6" s="304"/>
      <c r="WJD6" s="304"/>
      <c r="WJE6" s="304"/>
      <c r="WJF6" s="304"/>
      <c r="WJG6" s="304"/>
      <c r="WJH6" s="304"/>
      <c r="WJI6" s="304"/>
      <c r="WJJ6" s="304"/>
      <c r="WJK6" s="304"/>
      <c r="WJL6" s="304"/>
      <c r="WJM6" s="304"/>
      <c r="WJN6" s="304"/>
      <c r="WJO6" s="304"/>
      <c r="WJP6" s="304"/>
      <c r="WJQ6" s="304"/>
      <c r="WJR6" s="304"/>
      <c r="WJS6" s="304"/>
      <c r="WJT6" s="304"/>
      <c r="WJU6" s="304"/>
      <c r="WJV6" s="304"/>
      <c r="WJW6" s="304"/>
      <c r="WJX6" s="304"/>
      <c r="WJY6" s="304"/>
      <c r="WJZ6" s="304"/>
      <c r="WKA6" s="304"/>
      <c r="WKB6" s="304"/>
      <c r="WKC6" s="304"/>
      <c r="WKD6" s="304"/>
      <c r="WKE6" s="304"/>
      <c r="WKF6" s="304"/>
      <c r="WKG6" s="304"/>
      <c r="WKH6" s="304"/>
      <c r="WKI6" s="304"/>
      <c r="WKJ6" s="304"/>
      <c r="WKK6" s="304"/>
      <c r="WKL6" s="304"/>
      <c r="WKM6" s="304"/>
      <c r="WKN6" s="304"/>
      <c r="WKO6" s="304"/>
      <c r="WKP6" s="304"/>
      <c r="WKQ6" s="304"/>
      <c r="WKR6" s="304"/>
      <c r="WKS6" s="304"/>
      <c r="WKT6" s="304"/>
      <c r="WKU6" s="304"/>
      <c r="WKV6" s="304"/>
      <c r="WKW6" s="304"/>
      <c r="WKX6" s="304"/>
      <c r="WKY6" s="304"/>
      <c r="WKZ6" s="304"/>
      <c r="WLA6" s="304"/>
      <c r="WLB6" s="304"/>
      <c r="WLC6" s="304"/>
      <c r="WLD6" s="304"/>
      <c r="WLE6" s="304"/>
      <c r="WLF6" s="304"/>
      <c r="WLG6" s="304"/>
      <c r="WLH6" s="304"/>
      <c r="WLI6" s="304"/>
      <c r="WLJ6" s="304"/>
      <c r="WLK6" s="304"/>
      <c r="WLL6" s="304"/>
      <c r="WLM6" s="304"/>
      <c r="WLN6" s="304"/>
      <c r="WLO6" s="304"/>
      <c r="WLP6" s="304"/>
      <c r="WLQ6" s="304"/>
      <c r="WLR6" s="304"/>
      <c r="WLS6" s="304"/>
      <c r="WLT6" s="304"/>
      <c r="WLU6" s="304"/>
      <c r="WLV6" s="304"/>
      <c r="WLW6" s="304"/>
      <c r="WLX6" s="304"/>
      <c r="WLY6" s="304"/>
      <c r="WLZ6" s="304"/>
      <c r="WMA6" s="304"/>
      <c r="WMB6" s="304"/>
      <c r="WMC6" s="304"/>
      <c r="WMD6" s="304"/>
      <c r="WME6" s="304"/>
      <c r="WMF6" s="304"/>
      <c r="WMG6" s="304"/>
      <c r="WMH6" s="304"/>
      <c r="WMI6" s="304"/>
      <c r="WMJ6" s="304"/>
      <c r="WMK6" s="304"/>
      <c r="WML6" s="304"/>
      <c r="WMM6" s="304"/>
      <c r="WMN6" s="304"/>
      <c r="WMO6" s="304"/>
      <c r="WMP6" s="304"/>
      <c r="WMQ6" s="304"/>
      <c r="WMR6" s="304"/>
      <c r="WMS6" s="304"/>
      <c r="WMT6" s="304"/>
      <c r="WMU6" s="304"/>
      <c r="WMV6" s="304"/>
      <c r="WMW6" s="304"/>
      <c r="WMX6" s="304"/>
      <c r="WMY6" s="304"/>
      <c r="WMZ6" s="304"/>
      <c r="WNA6" s="304"/>
      <c r="WNB6" s="304"/>
      <c r="WNC6" s="304"/>
      <c r="WND6" s="304"/>
      <c r="WNE6" s="304"/>
      <c r="WNF6" s="304"/>
      <c r="WNG6" s="304"/>
      <c r="WNH6" s="304"/>
      <c r="WNI6" s="304"/>
      <c r="WNJ6" s="304"/>
      <c r="WNK6" s="304"/>
      <c r="WNL6" s="304"/>
      <c r="WNM6" s="304"/>
      <c r="WNN6" s="304"/>
      <c r="WNO6" s="304"/>
      <c r="WNP6" s="304"/>
      <c r="WNQ6" s="304"/>
      <c r="WNR6" s="304"/>
      <c r="WNS6" s="304"/>
      <c r="WNT6" s="304"/>
      <c r="WNU6" s="304"/>
      <c r="WNV6" s="304"/>
      <c r="WNW6" s="304"/>
      <c r="WNX6" s="304"/>
      <c r="WNY6" s="304"/>
      <c r="WNZ6" s="304"/>
      <c r="WOA6" s="304"/>
      <c r="WOB6" s="304"/>
      <c r="WOC6" s="304"/>
      <c r="WOD6" s="304"/>
      <c r="WOE6" s="304"/>
      <c r="WOF6" s="304"/>
      <c r="WOG6" s="304"/>
      <c r="WOH6" s="304"/>
      <c r="WOI6" s="304"/>
      <c r="WOJ6" s="304"/>
      <c r="WOK6" s="304"/>
      <c r="WOL6" s="304"/>
      <c r="WOM6" s="304"/>
      <c r="WON6" s="304"/>
      <c r="WOO6" s="304"/>
      <c r="WOP6" s="304"/>
      <c r="WOQ6" s="304"/>
      <c r="WOR6" s="304"/>
      <c r="WOS6" s="304"/>
      <c r="WOT6" s="304"/>
      <c r="WOU6" s="304"/>
      <c r="WOV6" s="304"/>
      <c r="WOW6" s="304"/>
      <c r="WOX6" s="304"/>
      <c r="WOY6" s="304"/>
      <c r="WOZ6" s="304"/>
      <c r="WPA6" s="304"/>
      <c r="WPB6" s="304"/>
      <c r="WPC6" s="304"/>
      <c r="WPD6" s="304"/>
      <c r="WPE6" s="304"/>
      <c r="WPF6" s="304"/>
      <c r="WPG6" s="304"/>
      <c r="WPH6" s="304"/>
      <c r="WPI6" s="304"/>
      <c r="WPJ6" s="304"/>
      <c r="WPK6" s="304"/>
      <c r="WPL6" s="304"/>
      <c r="WPM6" s="304"/>
      <c r="WPN6" s="304"/>
      <c r="WPO6" s="304"/>
      <c r="WPP6" s="304"/>
      <c r="WPQ6" s="304"/>
      <c r="WPR6" s="304"/>
      <c r="WPS6" s="304"/>
      <c r="WPT6" s="304"/>
      <c r="WPU6" s="304"/>
      <c r="WPV6" s="304"/>
      <c r="WPW6" s="304"/>
      <c r="WPX6" s="304"/>
      <c r="WPY6" s="304"/>
      <c r="WPZ6" s="304"/>
      <c r="WQA6" s="304"/>
      <c r="WQB6" s="304"/>
      <c r="WQC6" s="304"/>
      <c r="WQD6" s="304"/>
      <c r="WQE6" s="304"/>
      <c r="WQF6" s="304"/>
      <c r="WQG6" s="304"/>
      <c r="WQH6" s="304"/>
      <c r="WQI6" s="304"/>
      <c r="WQJ6" s="304"/>
      <c r="WQK6" s="304"/>
      <c r="WQL6" s="304"/>
      <c r="WQM6" s="304"/>
      <c r="WQN6" s="304"/>
      <c r="WQO6" s="304"/>
      <c r="WQP6" s="304"/>
      <c r="WQQ6" s="304"/>
      <c r="WQR6" s="304"/>
      <c r="WQS6" s="304"/>
      <c r="WQT6" s="304"/>
      <c r="WQU6" s="304"/>
      <c r="WQV6" s="304"/>
      <c r="WQW6" s="304"/>
      <c r="WQX6" s="304"/>
      <c r="WQY6" s="304"/>
      <c r="WQZ6" s="304"/>
      <c r="WRA6" s="304"/>
      <c r="WRB6" s="304"/>
      <c r="WRC6" s="304"/>
      <c r="WRD6" s="304"/>
      <c r="WRE6" s="304"/>
      <c r="WRF6" s="304"/>
      <c r="WRG6" s="304"/>
      <c r="WRH6" s="304"/>
      <c r="WRI6" s="304"/>
      <c r="WRJ6" s="304"/>
      <c r="WRK6" s="304"/>
      <c r="WRL6" s="304"/>
      <c r="WRM6" s="304"/>
      <c r="WRN6" s="304"/>
      <c r="WRO6" s="304"/>
      <c r="WRP6" s="304"/>
      <c r="WRQ6" s="304"/>
      <c r="WRR6" s="304"/>
      <c r="WRS6" s="304"/>
      <c r="WRT6" s="304"/>
      <c r="WRU6" s="304"/>
      <c r="WRV6" s="304"/>
      <c r="WRW6" s="304"/>
      <c r="WRX6" s="304"/>
      <c r="WRY6" s="304"/>
      <c r="WRZ6" s="304"/>
      <c r="WSA6" s="304"/>
      <c r="WSB6" s="304"/>
      <c r="WSC6" s="304"/>
      <c r="WSD6" s="304"/>
      <c r="WSE6" s="304"/>
      <c r="WSF6" s="304"/>
      <c r="WSG6" s="304"/>
      <c r="WSH6" s="304"/>
      <c r="WSI6" s="304"/>
      <c r="WSJ6" s="304"/>
      <c r="WSK6" s="304"/>
      <c r="WSL6" s="304"/>
      <c r="WSM6" s="304"/>
      <c r="WSN6" s="304"/>
      <c r="WSO6" s="304"/>
      <c r="WSP6" s="304"/>
      <c r="WSQ6" s="304"/>
      <c r="WSR6" s="304"/>
      <c r="WSS6" s="304"/>
      <c r="WST6" s="304"/>
      <c r="WSU6" s="304"/>
      <c r="WSV6" s="304"/>
      <c r="WSW6" s="304"/>
      <c r="WSX6" s="304"/>
      <c r="WSY6" s="304"/>
      <c r="WSZ6" s="304"/>
      <c r="WTA6" s="304"/>
      <c r="WTB6" s="304"/>
      <c r="WTC6" s="304"/>
      <c r="WTD6" s="304"/>
      <c r="WTE6" s="304"/>
      <c r="WTF6" s="304"/>
      <c r="WTG6" s="304"/>
      <c r="WTH6" s="304"/>
      <c r="WTI6" s="304"/>
      <c r="WTJ6" s="304"/>
      <c r="WTK6" s="304"/>
      <c r="WTL6" s="304"/>
      <c r="WTM6" s="304"/>
      <c r="WTN6" s="304"/>
      <c r="WTO6" s="304"/>
      <c r="WTP6" s="304"/>
      <c r="WTQ6" s="304"/>
      <c r="WTR6" s="304"/>
      <c r="WTS6" s="304"/>
      <c r="WTT6" s="304"/>
      <c r="WTU6" s="304"/>
      <c r="WTV6" s="304"/>
      <c r="WTW6" s="304"/>
      <c r="WTX6" s="304"/>
      <c r="WTY6" s="304"/>
      <c r="WTZ6" s="304"/>
      <c r="WUA6" s="304"/>
      <c r="WUB6" s="304"/>
      <c r="WUC6" s="304"/>
      <c r="WUD6" s="304"/>
      <c r="WUE6" s="304"/>
      <c r="WUF6" s="304"/>
      <c r="WUG6" s="304"/>
      <c r="WUH6" s="304"/>
      <c r="WUI6" s="304"/>
      <c r="WUJ6" s="304"/>
      <c r="WUK6" s="304"/>
      <c r="WUL6" s="304"/>
      <c r="WUM6" s="304"/>
      <c r="WUN6" s="304"/>
      <c r="WUO6" s="304"/>
      <c r="WUP6" s="304"/>
      <c r="WUQ6" s="304"/>
      <c r="WUR6" s="304"/>
      <c r="WUS6" s="304"/>
      <c r="WUT6" s="304"/>
      <c r="WUU6" s="304"/>
      <c r="WUV6" s="304"/>
      <c r="WUW6" s="304"/>
      <c r="WUX6" s="304"/>
      <c r="WUY6" s="304"/>
      <c r="WUZ6" s="304"/>
      <c r="WVA6" s="304"/>
      <c r="WVB6" s="304"/>
      <c r="WVC6" s="304"/>
      <c r="WVD6" s="304"/>
      <c r="WVE6" s="304"/>
      <c r="WVF6" s="304"/>
      <c r="WVG6" s="304"/>
      <c r="WVH6" s="304"/>
      <c r="WVI6" s="304"/>
      <c r="WVJ6" s="304"/>
      <c r="WVK6" s="304"/>
      <c r="WVL6" s="304"/>
      <c r="WVM6" s="304"/>
      <c r="WVN6" s="304"/>
      <c r="WVO6" s="304"/>
      <c r="WVP6" s="304"/>
      <c r="WVQ6" s="304"/>
      <c r="WVR6" s="304"/>
      <c r="WVS6" s="304"/>
      <c r="WVT6" s="304"/>
      <c r="WVU6" s="304"/>
      <c r="WVV6" s="304"/>
      <c r="WVW6" s="304"/>
      <c r="WVX6" s="304"/>
      <c r="WVY6" s="304"/>
      <c r="WVZ6" s="304"/>
      <c r="WWA6" s="304"/>
      <c r="WWB6" s="304"/>
      <c r="WWC6" s="304"/>
      <c r="WWD6" s="304"/>
      <c r="WWE6" s="304"/>
      <c r="WWF6" s="304"/>
      <c r="WWG6" s="304"/>
      <c r="WWH6" s="304"/>
      <c r="WWI6" s="304"/>
      <c r="WWJ6" s="304"/>
      <c r="WWK6" s="304"/>
      <c r="WWL6" s="304"/>
      <c r="WWM6" s="304"/>
      <c r="WWN6" s="304"/>
      <c r="WWO6" s="304"/>
      <c r="WWP6" s="304"/>
      <c r="WWQ6" s="304"/>
      <c r="WWR6" s="304"/>
      <c r="WWS6" s="304"/>
      <c r="WWT6" s="304"/>
      <c r="WWU6" s="304"/>
      <c r="WWV6" s="304"/>
      <c r="WWW6" s="304"/>
      <c r="WWX6" s="304"/>
      <c r="WWY6" s="304"/>
      <c r="WWZ6" s="304"/>
      <c r="WXA6" s="304"/>
      <c r="WXB6" s="304"/>
      <c r="WXC6" s="304"/>
      <c r="WXD6" s="304"/>
      <c r="WXE6" s="304"/>
      <c r="WXF6" s="304"/>
      <c r="WXG6" s="304"/>
      <c r="WXH6" s="304"/>
      <c r="WXI6" s="304"/>
      <c r="WXJ6" s="304"/>
      <c r="WXK6" s="304"/>
      <c r="WXL6" s="304"/>
      <c r="WXM6" s="304"/>
      <c r="WXN6" s="304"/>
      <c r="WXO6" s="304"/>
      <c r="WXP6" s="304"/>
      <c r="WXQ6" s="304"/>
      <c r="WXR6" s="304"/>
      <c r="WXS6" s="304"/>
      <c r="WXT6" s="304"/>
      <c r="WXU6" s="304"/>
      <c r="WXV6" s="304"/>
      <c r="WXW6" s="304"/>
      <c r="WXX6" s="304"/>
      <c r="WXY6" s="304"/>
      <c r="WXZ6" s="304"/>
      <c r="WYA6" s="304"/>
      <c r="WYB6" s="304"/>
      <c r="WYC6" s="304"/>
      <c r="WYD6" s="304"/>
      <c r="WYE6" s="304"/>
      <c r="WYF6" s="304"/>
      <c r="WYG6" s="304"/>
      <c r="WYH6" s="304"/>
      <c r="WYI6" s="304"/>
      <c r="WYJ6" s="304"/>
      <c r="WYK6" s="304"/>
      <c r="WYL6" s="304"/>
      <c r="WYM6" s="304"/>
      <c r="WYN6" s="304"/>
      <c r="WYO6" s="304"/>
      <c r="WYP6" s="304"/>
      <c r="WYQ6" s="304"/>
      <c r="WYR6" s="304"/>
      <c r="WYS6" s="304"/>
      <c r="WYT6" s="304"/>
      <c r="WYU6" s="304"/>
      <c r="WYV6" s="304"/>
      <c r="WYW6" s="304"/>
      <c r="WYX6" s="304"/>
      <c r="WYY6" s="304"/>
      <c r="WYZ6" s="304"/>
      <c r="WZA6" s="304"/>
      <c r="WZB6" s="304"/>
      <c r="WZC6" s="304"/>
      <c r="WZD6" s="304"/>
      <c r="WZE6" s="304"/>
      <c r="WZF6" s="304"/>
      <c r="WZG6" s="304"/>
      <c r="WZH6" s="304"/>
      <c r="WZI6" s="304"/>
      <c r="WZJ6" s="304"/>
      <c r="WZK6" s="304"/>
      <c r="WZL6" s="304"/>
      <c r="WZM6" s="304"/>
      <c r="WZN6" s="304"/>
      <c r="WZO6" s="304"/>
      <c r="WZP6" s="304"/>
      <c r="WZQ6" s="304"/>
      <c r="WZR6" s="304"/>
      <c r="WZS6" s="304"/>
      <c r="WZT6" s="304"/>
      <c r="WZU6" s="304"/>
      <c r="WZV6" s="304"/>
      <c r="WZW6" s="304"/>
      <c r="WZX6" s="304"/>
      <c r="WZY6" s="304"/>
      <c r="WZZ6" s="304"/>
      <c r="XAA6" s="304"/>
      <c r="XAB6" s="304"/>
      <c r="XAC6" s="304"/>
      <c r="XAD6" s="304"/>
      <c r="XAE6" s="304"/>
      <c r="XAF6" s="304"/>
      <c r="XAG6" s="304"/>
      <c r="XAH6" s="304"/>
      <c r="XAI6" s="304"/>
      <c r="XAJ6" s="304"/>
      <c r="XAK6" s="304"/>
      <c r="XAL6" s="304"/>
      <c r="XAM6" s="304"/>
      <c r="XAN6" s="304"/>
      <c r="XAO6" s="304"/>
      <c r="XAP6" s="304"/>
      <c r="XAQ6" s="304"/>
      <c r="XAR6" s="304"/>
      <c r="XAS6" s="304"/>
      <c r="XAT6" s="304"/>
      <c r="XAU6" s="304"/>
      <c r="XAV6" s="304"/>
      <c r="XAW6" s="304"/>
      <c r="XAX6" s="304"/>
      <c r="XAY6" s="304"/>
      <c r="XAZ6" s="304"/>
      <c r="XBA6" s="304"/>
      <c r="XBB6" s="304"/>
      <c r="XBC6" s="304"/>
      <c r="XBD6" s="304"/>
      <c r="XBE6" s="304"/>
      <c r="XBF6" s="304"/>
      <c r="XBG6" s="304"/>
      <c r="XBH6" s="304"/>
      <c r="XBI6" s="304"/>
      <c r="XBJ6" s="304"/>
      <c r="XBK6" s="304"/>
      <c r="XBL6" s="304"/>
      <c r="XBM6" s="304"/>
      <c r="XBN6" s="304"/>
      <c r="XBO6" s="304"/>
      <c r="XBP6" s="304"/>
      <c r="XBQ6" s="304"/>
      <c r="XBR6" s="304"/>
      <c r="XBS6" s="304"/>
      <c r="XBT6" s="304"/>
      <c r="XBU6" s="304"/>
      <c r="XBV6" s="304"/>
      <c r="XBW6" s="304"/>
      <c r="XBX6" s="304"/>
      <c r="XBY6" s="304"/>
      <c r="XBZ6" s="304"/>
      <c r="XCA6" s="304"/>
      <c r="XCB6" s="304"/>
      <c r="XCC6" s="304"/>
      <c r="XCD6" s="304"/>
      <c r="XCE6" s="304"/>
      <c r="XCF6" s="304"/>
      <c r="XCG6" s="304"/>
      <c r="XCH6" s="304"/>
      <c r="XCI6" s="304"/>
      <c r="XCJ6" s="304"/>
      <c r="XCK6" s="304"/>
      <c r="XCL6" s="304"/>
      <c r="XCM6" s="304"/>
      <c r="XCN6" s="304"/>
      <c r="XCO6" s="304"/>
      <c r="XCP6" s="304"/>
      <c r="XCQ6" s="304"/>
      <c r="XCR6" s="304"/>
      <c r="XCS6" s="304"/>
      <c r="XCT6" s="304"/>
      <c r="XCU6" s="304"/>
      <c r="XCV6" s="304"/>
      <c r="XCW6" s="304"/>
      <c r="XCX6" s="304"/>
      <c r="XCY6" s="304"/>
      <c r="XCZ6" s="304"/>
      <c r="XDA6" s="304"/>
      <c r="XDB6" s="304"/>
      <c r="XDC6" s="304"/>
      <c r="XDD6" s="304"/>
      <c r="XDE6" s="304"/>
      <c r="XDF6" s="304"/>
      <c r="XDG6" s="304"/>
      <c r="XDH6" s="304"/>
      <c r="XDI6" s="304"/>
      <c r="XDJ6" s="304"/>
      <c r="XDK6" s="304"/>
      <c r="XDL6" s="304"/>
      <c r="XDM6" s="304"/>
      <c r="XDN6" s="304"/>
      <c r="XDO6" s="304"/>
      <c r="XDP6" s="304"/>
      <c r="XDQ6" s="304"/>
      <c r="XDR6" s="304"/>
      <c r="XDS6" s="304"/>
      <c r="XDT6" s="304"/>
      <c r="XDU6" s="304"/>
      <c r="XDV6" s="304"/>
      <c r="XDW6" s="304"/>
      <c r="XDX6" s="304"/>
      <c r="XDY6" s="304"/>
      <c r="XDZ6" s="304"/>
      <c r="XEA6" s="304"/>
      <c r="XEB6" s="304"/>
      <c r="XEC6" s="304"/>
      <c r="XED6" s="304"/>
      <c r="XEE6" s="304"/>
      <c r="XEF6" s="304"/>
      <c r="XEG6" s="304"/>
    </row>
    <row r="7" s="294" customFormat="1" ht="16" customHeight="1" spans="1:3">
      <c r="A7" s="305"/>
      <c r="B7" s="306" t="s">
        <v>94</v>
      </c>
      <c r="C7" s="307">
        <v>592393</v>
      </c>
    </row>
    <row r="8" s="295" customFormat="1" ht="16" customHeight="1" spans="1:3">
      <c r="A8" s="305">
        <v>201</v>
      </c>
      <c r="B8" s="305" t="s">
        <v>163</v>
      </c>
      <c r="C8" s="307">
        <v>28110.321</v>
      </c>
    </row>
    <row r="9" s="296" customFormat="1" ht="16" customHeight="1" spans="1:3">
      <c r="A9" s="305">
        <v>20101</v>
      </c>
      <c r="B9" s="305" t="s">
        <v>164</v>
      </c>
      <c r="C9" s="307">
        <v>1012.49</v>
      </c>
    </row>
    <row r="10" s="296" customFormat="1" ht="16" customHeight="1" spans="1:3">
      <c r="A10" s="308">
        <v>2010101</v>
      </c>
      <c r="B10" s="308" t="s">
        <v>165</v>
      </c>
      <c r="C10" s="309">
        <v>633.25</v>
      </c>
    </row>
    <row r="11" s="296" customFormat="1" ht="16" customHeight="1" spans="1:3">
      <c r="A11" s="308">
        <v>2010102</v>
      </c>
      <c r="B11" s="308" t="s">
        <v>166</v>
      </c>
      <c r="C11" s="309">
        <v>82.4</v>
      </c>
    </row>
    <row r="12" s="296" customFormat="1" customHeight="1" spans="1:3">
      <c r="A12" s="308">
        <v>2010103</v>
      </c>
      <c r="B12" s="310" t="s">
        <v>167</v>
      </c>
      <c r="C12" s="309"/>
    </row>
    <row r="13" s="296" customFormat="1" ht="16" customHeight="1" spans="1:3">
      <c r="A13" s="308">
        <v>2010104</v>
      </c>
      <c r="B13" s="308" t="s">
        <v>168</v>
      </c>
      <c r="C13" s="309">
        <v>100</v>
      </c>
    </row>
    <row r="14" s="296" customFormat="1" customHeight="1" spans="1:3">
      <c r="A14" s="308">
        <v>2010105</v>
      </c>
      <c r="B14" s="308" t="s">
        <v>169</v>
      </c>
      <c r="C14" s="309"/>
    </row>
    <row r="15" s="296" customFormat="1" customHeight="1" spans="1:3">
      <c r="A15" s="308">
        <v>2010106</v>
      </c>
      <c r="B15" s="308" t="s">
        <v>170</v>
      </c>
      <c r="C15" s="309"/>
    </row>
    <row r="16" s="296" customFormat="1" customHeight="1" spans="1:3">
      <c r="A16" s="308">
        <v>2010107</v>
      </c>
      <c r="B16" s="308" t="s">
        <v>171</v>
      </c>
      <c r="C16" s="309"/>
    </row>
    <row r="17" s="296" customFormat="1" ht="16" customHeight="1" spans="1:3">
      <c r="A17" s="308">
        <v>2010108</v>
      </c>
      <c r="B17" s="308" t="s">
        <v>172</v>
      </c>
      <c r="C17" s="309">
        <v>28</v>
      </c>
    </row>
    <row r="18" s="296" customFormat="1" customHeight="1" spans="1:3">
      <c r="A18" s="308">
        <v>2010109</v>
      </c>
      <c r="B18" s="308" t="s">
        <v>173</v>
      </c>
      <c r="C18" s="309"/>
    </row>
    <row r="19" s="296" customFormat="1" customHeight="1" spans="1:3">
      <c r="A19" s="308">
        <v>2010150</v>
      </c>
      <c r="B19" s="308" t="s">
        <v>174</v>
      </c>
      <c r="C19" s="309"/>
    </row>
    <row r="20" s="296" customFormat="1" ht="16" customHeight="1" spans="1:3">
      <c r="A20" s="308">
        <v>2010199</v>
      </c>
      <c r="B20" s="308" t="s">
        <v>175</v>
      </c>
      <c r="C20" s="309">
        <v>168.84</v>
      </c>
    </row>
    <row r="21" s="296" customFormat="1" ht="16" customHeight="1" spans="1:3">
      <c r="A21" s="305">
        <v>20102</v>
      </c>
      <c r="B21" s="305" t="s">
        <v>176</v>
      </c>
      <c r="C21" s="307">
        <v>742.39</v>
      </c>
    </row>
    <row r="22" s="296" customFormat="1" ht="16" customHeight="1" spans="1:3">
      <c r="A22" s="308">
        <v>2010201</v>
      </c>
      <c r="B22" s="308" t="s">
        <v>165</v>
      </c>
      <c r="C22" s="309">
        <v>543.23</v>
      </c>
    </row>
    <row r="23" s="296" customFormat="1" ht="16" customHeight="1" spans="1:3">
      <c r="A23" s="308">
        <v>2010202</v>
      </c>
      <c r="B23" s="308" t="s">
        <v>166</v>
      </c>
      <c r="C23" s="309">
        <v>32</v>
      </c>
    </row>
    <row r="24" s="296" customFormat="1" customHeight="1" spans="1:3">
      <c r="A24" s="308">
        <v>2010203</v>
      </c>
      <c r="B24" s="308" t="s">
        <v>167</v>
      </c>
      <c r="C24" s="309"/>
    </row>
    <row r="25" s="296" customFormat="1" ht="16" customHeight="1" spans="1:3">
      <c r="A25" s="308">
        <v>2010204</v>
      </c>
      <c r="B25" s="308" t="s">
        <v>177</v>
      </c>
      <c r="C25" s="309">
        <v>83</v>
      </c>
    </row>
    <row r="26" s="296" customFormat="1" customHeight="1" spans="1:3">
      <c r="A26" s="308">
        <v>2010205</v>
      </c>
      <c r="B26" s="308" t="s">
        <v>178</v>
      </c>
      <c r="C26" s="309"/>
    </row>
    <row r="27" s="296" customFormat="1" customHeight="1" spans="1:3">
      <c r="A27" s="308">
        <v>2010206</v>
      </c>
      <c r="B27" s="308" t="s">
        <v>179</v>
      </c>
      <c r="C27" s="309"/>
    </row>
    <row r="28" s="296" customFormat="1" customHeight="1" spans="1:3">
      <c r="A28" s="308">
        <v>2010250</v>
      </c>
      <c r="B28" s="308" t="s">
        <v>174</v>
      </c>
      <c r="C28" s="309"/>
    </row>
    <row r="29" s="296" customFormat="1" ht="16" customHeight="1" spans="1:3">
      <c r="A29" s="308">
        <v>2010299</v>
      </c>
      <c r="B29" s="308" t="s">
        <v>180</v>
      </c>
      <c r="C29" s="309">
        <v>84.16</v>
      </c>
    </row>
    <row r="30" s="296" customFormat="1" ht="16" customHeight="1" spans="1:3">
      <c r="A30" s="305">
        <v>20103</v>
      </c>
      <c r="B30" s="305" t="s">
        <v>181</v>
      </c>
      <c r="C30" s="307">
        <v>4057.75</v>
      </c>
    </row>
    <row r="31" s="296" customFormat="1" ht="16" customHeight="1" spans="1:3">
      <c r="A31" s="308">
        <v>2010301</v>
      </c>
      <c r="B31" s="308" t="s">
        <v>165</v>
      </c>
      <c r="C31" s="309">
        <v>1159.15</v>
      </c>
    </row>
    <row r="32" s="296" customFormat="1" ht="16" customHeight="1" spans="1:3">
      <c r="A32" s="308">
        <v>2010302</v>
      </c>
      <c r="B32" s="308" t="s">
        <v>166</v>
      </c>
      <c r="C32" s="309">
        <v>143</v>
      </c>
    </row>
    <row r="33" s="296" customFormat="1" ht="16" customHeight="1" spans="1:3">
      <c r="A33" s="308">
        <v>2010303</v>
      </c>
      <c r="B33" s="308" t="s">
        <v>167</v>
      </c>
      <c r="C33" s="309">
        <v>200</v>
      </c>
    </row>
    <row r="34" s="296" customFormat="1" customHeight="1" spans="1:3">
      <c r="A34" s="308">
        <v>2010304</v>
      </c>
      <c r="B34" s="308" t="s">
        <v>182</v>
      </c>
      <c r="C34" s="309"/>
    </row>
    <row r="35" s="296" customFormat="1" ht="16" customHeight="1" spans="1:3">
      <c r="A35" s="308">
        <v>2010305</v>
      </c>
      <c r="B35" s="308" t="s">
        <v>183</v>
      </c>
      <c r="C35" s="309">
        <v>1198</v>
      </c>
    </row>
    <row r="36" s="296" customFormat="1" customHeight="1" spans="1:3">
      <c r="A36" s="308">
        <v>2010306</v>
      </c>
      <c r="B36" s="308" t="s">
        <v>184</v>
      </c>
      <c r="C36" s="309"/>
    </row>
    <row r="37" s="296" customFormat="1" customHeight="1" spans="1:3">
      <c r="A37" s="308">
        <v>2010308</v>
      </c>
      <c r="B37" s="308" t="s">
        <v>185</v>
      </c>
      <c r="C37" s="309"/>
    </row>
    <row r="38" s="296" customFormat="1" customHeight="1" spans="1:3">
      <c r="A38" s="308">
        <v>2010309</v>
      </c>
      <c r="B38" s="308" t="s">
        <v>186</v>
      </c>
      <c r="C38" s="309"/>
    </row>
    <row r="39" s="296" customFormat="1" ht="16" customHeight="1" spans="1:3">
      <c r="A39" s="308">
        <v>2010350</v>
      </c>
      <c r="B39" s="308" t="s">
        <v>174</v>
      </c>
      <c r="C39" s="309">
        <v>697.28</v>
      </c>
    </row>
    <row r="40" s="296" customFormat="1" ht="16" customHeight="1" spans="1:3">
      <c r="A40" s="308">
        <v>2010399</v>
      </c>
      <c r="B40" s="308" t="s">
        <v>187</v>
      </c>
      <c r="C40" s="309">
        <v>660.32</v>
      </c>
    </row>
    <row r="41" s="295" customFormat="1" ht="16" customHeight="1" spans="1:3">
      <c r="A41" s="305">
        <v>20104</v>
      </c>
      <c r="B41" s="305" t="s">
        <v>188</v>
      </c>
      <c r="C41" s="307">
        <v>837.31</v>
      </c>
    </row>
    <row r="42" s="296" customFormat="1" ht="16" customHeight="1" spans="1:3">
      <c r="A42" s="308">
        <v>2010401</v>
      </c>
      <c r="B42" s="308" t="s">
        <v>165</v>
      </c>
      <c r="C42" s="309">
        <v>657.31</v>
      </c>
    </row>
    <row r="43" s="296" customFormat="1" customHeight="1" spans="1:3">
      <c r="A43" s="308">
        <v>2010402</v>
      </c>
      <c r="B43" s="308" t="s">
        <v>166</v>
      </c>
      <c r="C43" s="309"/>
    </row>
    <row r="44" s="296" customFormat="1" customHeight="1" spans="1:3">
      <c r="A44" s="308">
        <v>2010403</v>
      </c>
      <c r="B44" s="308" t="s">
        <v>167</v>
      </c>
      <c r="C44" s="309"/>
    </row>
    <row r="45" s="296" customFormat="1" customHeight="1" spans="1:3">
      <c r="A45" s="308">
        <v>2010404</v>
      </c>
      <c r="B45" s="308" t="s">
        <v>189</v>
      </c>
      <c r="C45" s="309"/>
    </row>
    <row r="46" s="296" customFormat="1" customHeight="1" spans="1:3">
      <c r="A46" s="308">
        <v>2010405</v>
      </c>
      <c r="B46" s="308" t="s">
        <v>190</v>
      </c>
      <c r="C46" s="309"/>
    </row>
    <row r="47" s="296" customFormat="1" customHeight="1" spans="1:3">
      <c r="A47" s="308">
        <v>2010406</v>
      </c>
      <c r="B47" s="308" t="s">
        <v>191</v>
      </c>
      <c r="C47" s="309"/>
    </row>
    <row r="48" s="296" customFormat="1" customHeight="1" spans="1:3">
      <c r="A48" s="308">
        <v>2010407</v>
      </c>
      <c r="B48" s="308" t="s">
        <v>192</v>
      </c>
      <c r="C48" s="309"/>
    </row>
    <row r="49" s="296" customFormat="1" customHeight="1" spans="1:3">
      <c r="A49" s="308">
        <v>2010408</v>
      </c>
      <c r="B49" s="308" t="s">
        <v>193</v>
      </c>
      <c r="C49" s="309"/>
    </row>
    <row r="50" s="296" customFormat="1" customHeight="1" spans="1:3">
      <c r="A50" s="308">
        <v>2010450</v>
      </c>
      <c r="B50" s="308" t="s">
        <v>174</v>
      </c>
      <c r="C50" s="309"/>
    </row>
    <row r="51" s="296" customFormat="1" ht="16" customHeight="1" spans="1:3">
      <c r="A51" s="308">
        <v>2010499</v>
      </c>
      <c r="B51" s="308" t="s">
        <v>194</v>
      </c>
      <c r="C51" s="309">
        <v>180</v>
      </c>
    </row>
    <row r="52" s="295" customFormat="1" ht="16" customHeight="1" spans="1:3">
      <c r="A52" s="305">
        <v>20105</v>
      </c>
      <c r="B52" s="305" t="s">
        <v>195</v>
      </c>
      <c r="C52" s="307">
        <v>364.79</v>
      </c>
    </row>
    <row r="53" s="296" customFormat="1" ht="16" customHeight="1" spans="1:3">
      <c r="A53" s="308">
        <v>2010501</v>
      </c>
      <c r="B53" s="308" t="s">
        <v>165</v>
      </c>
      <c r="C53" s="309">
        <v>183.29</v>
      </c>
    </row>
    <row r="54" s="296" customFormat="1" customHeight="1" spans="1:3">
      <c r="A54" s="308">
        <v>2010502</v>
      </c>
      <c r="B54" s="308" t="s">
        <v>166</v>
      </c>
      <c r="C54" s="309"/>
    </row>
    <row r="55" s="296" customFormat="1" customHeight="1" spans="1:3">
      <c r="A55" s="308">
        <v>2010503</v>
      </c>
      <c r="B55" s="308" t="s">
        <v>167</v>
      </c>
      <c r="C55" s="309"/>
    </row>
    <row r="56" s="296" customFormat="1" customHeight="1" spans="1:3">
      <c r="A56" s="308">
        <v>2010504</v>
      </c>
      <c r="B56" s="308" t="s">
        <v>196</v>
      </c>
      <c r="C56" s="309"/>
    </row>
    <row r="57" s="296" customFormat="1" customHeight="1" spans="1:3">
      <c r="A57" s="308">
        <v>2010505</v>
      </c>
      <c r="B57" s="308" t="s">
        <v>197</v>
      </c>
      <c r="C57" s="309"/>
    </row>
    <row r="58" s="296" customFormat="1" customHeight="1" spans="1:3">
      <c r="A58" s="308">
        <v>2010506</v>
      </c>
      <c r="B58" s="308" t="s">
        <v>198</v>
      </c>
      <c r="C58" s="309"/>
    </row>
    <row r="59" s="296" customFormat="1" ht="16" customHeight="1" spans="1:3">
      <c r="A59" s="308">
        <v>2010507</v>
      </c>
      <c r="B59" s="308" t="s">
        <v>199</v>
      </c>
      <c r="C59" s="309">
        <v>165.5</v>
      </c>
    </row>
    <row r="60" s="296" customFormat="1" customHeight="1" spans="1:3">
      <c r="A60" s="308">
        <v>2010508</v>
      </c>
      <c r="B60" s="308" t="s">
        <v>200</v>
      </c>
      <c r="C60" s="309"/>
    </row>
    <row r="61" s="296" customFormat="1" customHeight="1" spans="1:3">
      <c r="A61" s="308">
        <v>2010550</v>
      </c>
      <c r="B61" s="308" t="s">
        <v>174</v>
      </c>
      <c r="C61" s="309"/>
    </row>
    <row r="62" s="296" customFormat="1" ht="16" customHeight="1" spans="1:3">
      <c r="A62" s="308">
        <v>2010599</v>
      </c>
      <c r="B62" s="308" t="s">
        <v>201</v>
      </c>
      <c r="C62" s="309">
        <v>16</v>
      </c>
    </row>
    <row r="63" s="295" customFormat="1" ht="16" customHeight="1" spans="1:3">
      <c r="A63" s="305">
        <v>20106</v>
      </c>
      <c r="B63" s="305" t="s">
        <v>202</v>
      </c>
      <c r="C63" s="307">
        <v>2118.74</v>
      </c>
    </row>
    <row r="64" s="296" customFormat="1" ht="16" customHeight="1" spans="1:3">
      <c r="A64" s="308">
        <v>2010601</v>
      </c>
      <c r="B64" s="308" t="s">
        <v>165</v>
      </c>
      <c r="C64" s="309">
        <v>1254.74</v>
      </c>
    </row>
    <row r="65" s="296" customFormat="1" ht="16" customHeight="1" spans="1:3">
      <c r="A65" s="308">
        <v>2010602</v>
      </c>
      <c r="B65" s="308" t="s">
        <v>166</v>
      </c>
      <c r="C65" s="309">
        <v>386</v>
      </c>
    </row>
    <row r="66" s="296" customFormat="1" customHeight="1" spans="1:3">
      <c r="A66" s="308">
        <v>2010603</v>
      </c>
      <c r="B66" s="308" t="s">
        <v>167</v>
      </c>
      <c r="C66" s="309"/>
    </row>
    <row r="67" s="296" customFormat="1" customHeight="1" spans="1:3">
      <c r="A67" s="308">
        <v>2010604</v>
      </c>
      <c r="B67" s="308" t="s">
        <v>203</v>
      </c>
      <c r="C67" s="309"/>
    </row>
    <row r="68" s="296" customFormat="1" ht="16" customHeight="1" spans="1:3">
      <c r="A68" s="308">
        <v>2010605</v>
      </c>
      <c r="B68" s="308" t="s">
        <v>204</v>
      </c>
      <c r="C68" s="309">
        <v>32</v>
      </c>
    </row>
    <row r="69" s="296" customFormat="1" customHeight="1" spans="1:3">
      <c r="A69" s="308">
        <v>2010606</v>
      </c>
      <c r="B69" s="308" t="s">
        <v>205</v>
      </c>
      <c r="C69" s="309"/>
    </row>
    <row r="70" s="296" customFormat="1" ht="16" customHeight="1" spans="1:3">
      <c r="A70" s="308">
        <v>2010607</v>
      </c>
      <c r="B70" s="308" t="s">
        <v>206</v>
      </c>
      <c r="C70" s="309">
        <v>80</v>
      </c>
    </row>
    <row r="71" s="296" customFormat="1" customHeight="1" spans="1:3">
      <c r="A71" s="308">
        <v>2010608</v>
      </c>
      <c r="B71" s="308" t="s">
        <v>207</v>
      </c>
      <c r="C71" s="309"/>
    </row>
    <row r="72" s="296" customFormat="1" customHeight="1" spans="1:3">
      <c r="A72" s="308">
        <v>2010650</v>
      </c>
      <c r="B72" s="308" t="s">
        <v>174</v>
      </c>
      <c r="C72" s="309"/>
    </row>
    <row r="73" s="296" customFormat="1" ht="16" customHeight="1" spans="1:3">
      <c r="A73" s="308">
        <v>2010699</v>
      </c>
      <c r="B73" s="308" t="s">
        <v>208</v>
      </c>
      <c r="C73" s="309">
        <v>366</v>
      </c>
    </row>
    <row r="74" s="295" customFormat="1" ht="16" customHeight="1" spans="1:3">
      <c r="A74" s="305">
        <v>20107</v>
      </c>
      <c r="B74" s="305" t="s">
        <v>209</v>
      </c>
      <c r="C74" s="307">
        <v>3200</v>
      </c>
    </row>
    <row r="75" s="296" customFormat="1" customHeight="1" spans="1:3">
      <c r="A75" s="308">
        <v>2010701</v>
      </c>
      <c r="B75" s="308" t="s">
        <v>165</v>
      </c>
      <c r="C75" s="309"/>
    </row>
    <row r="76" s="296" customFormat="1" customHeight="1" spans="1:3">
      <c r="A76" s="308">
        <v>2010702</v>
      </c>
      <c r="B76" s="308" t="s">
        <v>166</v>
      </c>
      <c r="C76" s="309"/>
    </row>
    <row r="77" s="296" customFormat="1" customHeight="1" spans="1:3">
      <c r="A77" s="308">
        <v>2010703</v>
      </c>
      <c r="B77" s="308" t="s">
        <v>167</v>
      </c>
      <c r="C77" s="309"/>
    </row>
    <row r="78" s="296" customFormat="1" customHeight="1" spans="1:3">
      <c r="A78" s="308">
        <v>2010709</v>
      </c>
      <c r="B78" s="308" t="s">
        <v>206</v>
      </c>
      <c r="C78" s="309"/>
    </row>
    <row r="79" s="296" customFormat="1" ht="16" customHeight="1" spans="1:3">
      <c r="A79" s="308">
        <v>2010710</v>
      </c>
      <c r="B79" s="308" t="s">
        <v>210</v>
      </c>
      <c r="C79" s="309">
        <v>3200</v>
      </c>
    </row>
    <row r="80" s="296" customFormat="1" customHeight="1" spans="1:3">
      <c r="A80" s="308">
        <v>2010750</v>
      </c>
      <c r="B80" s="308" t="s">
        <v>174</v>
      </c>
      <c r="C80" s="309"/>
    </row>
    <row r="81" s="296" customFormat="1" customHeight="1" spans="1:3">
      <c r="A81" s="308">
        <v>2010799</v>
      </c>
      <c r="B81" s="308" t="s">
        <v>211</v>
      </c>
      <c r="C81" s="309"/>
    </row>
    <row r="82" s="295" customFormat="1" ht="16" customHeight="1" spans="1:3">
      <c r="A82" s="305">
        <v>20108</v>
      </c>
      <c r="B82" s="305" t="s">
        <v>212</v>
      </c>
      <c r="C82" s="307">
        <v>777.68</v>
      </c>
    </row>
    <row r="83" s="296" customFormat="1" ht="16" customHeight="1" spans="1:3">
      <c r="A83" s="308">
        <v>2010801</v>
      </c>
      <c r="B83" s="308" t="s">
        <v>165</v>
      </c>
      <c r="C83" s="309">
        <v>350.48</v>
      </c>
    </row>
    <row r="84" s="296" customFormat="1" ht="16" customHeight="1" spans="1:3">
      <c r="A84" s="308">
        <v>2010802</v>
      </c>
      <c r="B84" s="308" t="s">
        <v>166</v>
      </c>
      <c r="C84" s="309">
        <v>427.2</v>
      </c>
    </row>
    <row r="85" s="296" customFormat="1" customHeight="1" spans="1:3">
      <c r="A85" s="308">
        <v>2010803</v>
      </c>
      <c r="B85" s="308" t="s">
        <v>167</v>
      </c>
      <c r="C85" s="309"/>
    </row>
    <row r="86" s="296" customFormat="1" customHeight="1" spans="1:3">
      <c r="A86" s="308">
        <v>2010804</v>
      </c>
      <c r="B86" s="308" t="s">
        <v>213</v>
      </c>
      <c r="C86" s="309"/>
    </row>
    <row r="87" s="296" customFormat="1" customHeight="1" spans="1:3">
      <c r="A87" s="308">
        <v>2010805</v>
      </c>
      <c r="B87" s="308" t="s">
        <v>214</v>
      </c>
      <c r="C87" s="309"/>
    </row>
    <row r="88" s="296" customFormat="1" customHeight="1" spans="1:3">
      <c r="A88" s="308">
        <v>2010806</v>
      </c>
      <c r="B88" s="308" t="s">
        <v>206</v>
      </c>
      <c r="C88" s="309"/>
    </row>
    <row r="89" s="296" customFormat="1" customHeight="1" spans="1:3">
      <c r="A89" s="308">
        <v>2010850</v>
      </c>
      <c r="B89" s="308" t="s">
        <v>174</v>
      </c>
      <c r="C89" s="309"/>
    </row>
    <row r="90" s="296" customFormat="1" customHeight="1" spans="1:3">
      <c r="A90" s="308">
        <v>2010899</v>
      </c>
      <c r="B90" s="308" t="s">
        <v>215</v>
      </c>
      <c r="C90" s="309"/>
    </row>
    <row r="91" s="295" customFormat="1" customHeight="1" spans="1:3">
      <c r="A91" s="305">
        <v>20109</v>
      </c>
      <c r="B91" s="305" t="s">
        <v>216</v>
      </c>
      <c r="C91" s="307">
        <v>0</v>
      </c>
    </row>
    <row r="92" s="296" customFormat="1" customHeight="1" spans="1:3">
      <c r="A92" s="308">
        <v>2010901</v>
      </c>
      <c r="B92" s="308" t="s">
        <v>165</v>
      </c>
      <c r="C92" s="309"/>
    </row>
    <row r="93" s="296" customFormat="1" customHeight="1" spans="1:3">
      <c r="A93" s="308">
        <v>2010902</v>
      </c>
      <c r="B93" s="308" t="s">
        <v>166</v>
      </c>
      <c r="C93" s="309"/>
    </row>
    <row r="94" s="296" customFormat="1" customHeight="1" spans="1:3">
      <c r="A94" s="308">
        <v>2010903</v>
      </c>
      <c r="B94" s="308" t="s">
        <v>167</v>
      </c>
      <c r="C94" s="309"/>
    </row>
    <row r="95" s="296" customFormat="1" customHeight="1" spans="1:3">
      <c r="A95" s="308">
        <v>2010905</v>
      </c>
      <c r="B95" s="308" t="s">
        <v>217</v>
      </c>
      <c r="C95" s="309"/>
    </row>
    <row r="96" s="296" customFormat="1" customHeight="1" spans="1:3">
      <c r="A96" s="308">
        <v>2010907</v>
      </c>
      <c r="B96" s="308" t="s">
        <v>218</v>
      </c>
      <c r="C96" s="309"/>
    </row>
    <row r="97" s="296" customFormat="1" customHeight="1" spans="1:3">
      <c r="A97" s="308">
        <v>2010908</v>
      </c>
      <c r="B97" s="308" t="s">
        <v>206</v>
      </c>
      <c r="C97" s="309"/>
    </row>
    <row r="98" s="296" customFormat="1" customHeight="1" spans="1:3">
      <c r="A98" s="308">
        <v>2010909</v>
      </c>
      <c r="B98" s="308" t="s">
        <v>219</v>
      </c>
      <c r="C98" s="309"/>
    </row>
    <row r="99" s="296" customFormat="1" customHeight="1" spans="1:3">
      <c r="A99" s="308">
        <v>2010910</v>
      </c>
      <c r="B99" s="308" t="s">
        <v>220</v>
      </c>
      <c r="C99" s="309"/>
    </row>
    <row r="100" s="296" customFormat="1" customHeight="1" spans="1:3">
      <c r="A100" s="308">
        <v>2010911</v>
      </c>
      <c r="B100" s="308" t="s">
        <v>221</v>
      </c>
      <c r="C100" s="309"/>
    </row>
    <row r="101" s="296" customFormat="1" customHeight="1" spans="1:3">
      <c r="A101" s="308">
        <v>2010912</v>
      </c>
      <c r="B101" s="308" t="s">
        <v>222</v>
      </c>
      <c r="C101" s="309"/>
    </row>
    <row r="102" s="296" customFormat="1" customHeight="1" spans="1:3">
      <c r="A102" s="308">
        <v>2010950</v>
      </c>
      <c r="B102" s="308" t="s">
        <v>174</v>
      </c>
      <c r="C102" s="309"/>
    </row>
    <row r="103" s="296" customFormat="1" customHeight="1" spans="1:3">
      <c r="A103" s="308">
        <v>2010999</v>
      </c>
      <c r="B103" s="308" t="s">
        <v>223</v>
      </c>
      <c r="C103" s="309"/>
    </row>
    <row r="104" s="295" customFormat="1" ht="16" customHeight="1" spans="1:3">
      <c r="A104" s="305">
        <v>20111</v>
      </c>
      <c r="B104" s="305" t="s">
        <v>224</v>
      </c>
      <c r="C104" s="307">
        <v>1579.28</v>
      </c>
    </row>
    <row r="105" s="296" customFormat="1" ht="16" customHeight="1" spans="1:3">
      <c r="A105" s="308">
        <v>2011101</v>
      </c>
      <c r="B105" s="308" t="s">
        <v>165</v>
      </c>
      <c r="C105" s="309">
        <v>1408.08</v>
      </c>
    </row>
    <row r="106" s="296" customFormat="1" customHeight="1" spans="1:3">
      <c r="A106" s="308">
        <v>2011102</v>
      </c>
      <c r="B106" s="308" t="s">
        <v>166</v>
      </c>
      <c r="C106" s="309"/>
    </row>
    <row r="107" s="296" customFormat="1" customHeight="1" spans="1:3">
      <c r="A107" s="308">
        <v>2011103</v>
      </c>
      <c r="B107" s="308" t="s">
        <v>167</v>
      </c>
      <c r="C107" s="309"/>
    </row>
    <row r="108" s="296" customFormat="1" customHeight="1" spans="1:3">
      <c r="A108" s="308">
        <v>2011104</v>
      </c>
      <c r="B108" s="308" t="s">
        <v>225</v>
      </c>
      <c r="C108" s="309"/>
    </row>
    <row r="109" s="296" customFormat="1" customHeight="1" spans="1:3">
      <c r="A109" s="308">
        <v>2011105</v>
      </c>
      <c r="B109" s="308" t="s">
        <v>226</v>
      </c>
      <c r="C109" s="309"/>
    </row>
    <row r="110" s="296" customFormat="1" customHeight="1" spans="1:3">
      <c r="A110" s="308">
        <v>2011106</v>
      </c>
      <c r="B110" s="308" t="s">
        <v>227</v>
      </c>
      <c r="C110" s="309"/>
    </row>
    <row r="111" s="296" customFormat="1" customHeight="1" spans="1:3">
      <c r="A111" s="308">
        <v>2011150</v>
      </c>
      <c r="B111" s="308" t="s">
        <v>174</v>
      </c>
      <c r="C111" s="309"/>
    </row>
    <row r="112" s="296" customFormat="1" ht="16" customHeight="1" spans="1:3">
      <c r="A112" s="308">
        <v>2011199</v>
      </c>
      <c r="B112" s="308" t="s">
        <v>228</v>
      </c>
      <c r="C112" s="309">
        <v>171.2</v>
      </c>
    </row>
    <row r="113" s="295" customFormat="1" ht="16" customHeight="1" spans="1:3">
      <c r="A113" s="305">
        <v>20113</v>
      </c>
      <c r="B113" s="305" t="s">
        <v>229</v>
      </c>
      <c r="C113" s="307">
        <v>613.44</v>
      </c>
    </row>
    <row r="114" s="296" customFormat="1" ht="16" customHeight="1" spans="1:3">
      <c r="A114" s="308">
        <v>2011301</v>
      </c>
      <c r="B114" s="308" t="s">
        <v>165</v>
      </c>
      <c r="C114" s="309">
        <v>295.44</v>
      </c>
    </row>
    <row r="115" s="296" customFormat="1" customHeight="1" spans="1:3">
      <c r="A115" s="308">
        <v>2011302</v>
      </c>
      <c r="B115" s="308" t="s">
        <v>166</v>
      </c>
      <c r="C115" s="309"/>
    </row>
    <row r="116" s="296" customFormat="1" customHeight="1" spans="1:3">
      <c r="A116" s="308">
        <v>2011303</v>
      </c>
      <c r="B116" s="308" t="s">
        <v>167</v>
      </c>
      <c r="C116" s="309"/>
    </row>
    <row r="117" s="296" customFormat="1" customHeight="1" spans="1:3">
      <c r="A117" s="308">
        <v>2011304</v>
      </c>
      <c r="B117" s="308" t="s">
        <v>230</v>
      </c>
      <c r="C117" s="309"/>
    </row>
    <row r="118" s="296" customFormat="1" customHeight="1" spans="1:3">
      <c r="A118" s="308">
        <v>2011305</v>
      </c>
      <c r="B118" s="308" t="s">
        <v>231</v>
      </c>
      <c r="C118" s="309"/>
    </row>
    <row r="119" s="296" customFormat="1" customHeight="1" spans="1:3">
      <c r="A119" s="308">
        <v>2011306</v>
      </c>
      <c r="B119" s="308" t="s">
        <v>232</v>
      </c>
      <c r="C119" s="309"/>
    </row>
    <row r="120" s="296" customFormat="1" customHeight="1" spans="1:3">
      <c r="A120" s="308">
        <v>2011307</v>
      </c>
      <c r="B120" s="308" t="s">
        <v>233</v>
      </c>
      <c r="C120" s="309"/>
    </row>
    <row r="121" s="296" customFormat="1" ht="16" customHeight="1" spans="1:3">
      <c r="A121" s="308">
        <v>2011308</v>
      </c>
      <c r="B121" s="308" t="s">
        <v>234</v>
      </c>
      <c r="C121" s="309">
        <v>318</v>
      </c>
    </row>
    <row r="122" s="296" customFormat="1" customHeight="1" spans="1:3">
      <c r="A122" s="308">
        <v>2011350</v>
      </c>
      <c r="B122" s="308" t="s">
        <v>174</v>
      </c>
      <c r="C122" s="309"/>
    </row>
    <row r="123" s="296" customFormat="1" customHeight="1" spans="1:3">
      <c r="A123" s="308">
        <v>2011399</v>
      </c>
      <c r="B123" s="308" t="s">
        <v>235</v>
      </c>
      <c r="C123" s="309"/>
    </row>
    <row r="124" s="295" customFormat="1" customHeight="1" spans="1:3">
      <c r="A124" s="305">
        <v>20114</v>
      </c>
      <c r="B124" s="305" t="s">
        <v>236</v>
      </c>
      <c r="C124" s="307">
        <v>0</v>
      </c>
    </row>
    <row r="125" s="296" customFormat="1" customHeight="1" spans="1:3">
      <c r="A125" s="308">
        <v>2011401</v>
      </c>
      <c r="B125" s="308" t="s">
        <v>165</v>
      </c>
      <c r="C125" s="309"/>
    </row>
    <row r="126" s="296" customFormat="1" customHeight="1" spans="1:3">
      <c r="A126" s="308">
        <v>2011402</v>
      </c>
      <c r="B126" s="308" t="s">
        <v>166</v>
      </c>
      <c r="C126" s="309"/>
    </row>
    <row r="127" s="296" customFormat="1" customHeight="1" spans="1:3">
      <c r="A127" s="308">
        <v>2011403</v>
      </c>
      <c r="B127" s="308" t="s">
        <v>167</v>
      </c>
      <c r="C127" s="309"/>
    </row>
    <row r="128" s="296" customFormat="1" customHeight="1" spans="1:3">
      <c r="A128" s="308">
        <v>2011404</v>
      </c>
      <c r="B128" s="308" t="s">
        <v>237</v>
      </c>
      <c r="C128" s="309"/>
    </row>
    <row r="129" s="296" customFormat="1" customHeight="1" spans="1:3">
      <c r="A129" s="308">
        <v>2011405</v>
      </c>
      <c r="B129" s="308" t="s">
        <v>238</v>
      </c>
      <c r="C129" s="309"/>
    </row>
    <row r="130" s="296" customFormat="1" customHeight="1" spans="1:3">
      <c r="A130" s="308">
        <v>2011408</v>
      </c>
      <c r="B130" s="308" t="s">
        <v>239</v>
      </c>
      <c r="C130" s="309"/>
    </row>
    <row r="131" s="296" customFormat="1" customHeight="1" spans="1:3">
      <c r="A131" s="308">
        <v>2011409</v>
      </c>
      <c r="B131" s="308" t="s">
        <v>240</v>
      </c>
      <c r="C131" s="309"/>
    </row>
    <row r="132" s="296" customFormat="1" customHeight="1" spans="1:3">
      <c r="A132" s="308">
        <v>2011410</v>
      </c>
      <c r="B132" s="308" t="s">
        <v>241</v>
      </c>
      <c r="C132" s="309"/>
    </row>
    <row r="133" s="296" customFormat="1" customHeight="1" spans="1:3">
      <c r="A133" s="308">
        <v>2011411</v>
      </c>
      <c r="B133" s="308" t="s">
        <v>242</v>
      </c>
      <c r="C133" s="309"/>
    </row>
    <row r="134" s="296" customFormat="1" customHeight="1" spans="1:3">
      <c r="A134" s="308">
        <v>2011450</v>
      </c>
      <c r="B134" s="308" t="s">
        <v>174</v>
      </c>
      <c r="C134" s="309"/>
    </row>
    <row r="135" s="296" customFormat="1" customHeight="1" spans="1:3">
      <c r="A135" s="308">
        <v>2011499</v>
      </c>
      <c r="B135" s="308" t="s">
        <v>243</v>
      </c>
      <c r="C135" s="309"/>
    </row>
    <row r="136" s="295" customFormat="1" ht="16" customHeight="1" spans="1:3">
      <c r="A136" s="305">
        <v>20123</v>
      </c>
      <c r="B136" s="305" t="s">
        <v>244</v>
      </c>
      <c r="C136" s="307">
        <v>95</v>
      </c>
    </row>
    <row r="137" s="296" customFormat="1" customHeight="1" spans="1:3">
      <c r="A137" s="308">
        <v>2012301</v>
      </c>
      <c r="B137" s="308" t="s">
        <v>165</v>
      </c>
      <c r="C137" s="309"/>
    </row>
    <row r="138" s="296" customFormat="1" customHeight="1" spans="1:3">
      <c r="A138" s="308">
        <v>2012302</v>
      </c>
      <c r="B138" s="308" t="s">
        <v>166</v>
      </c>
      <c r="C138" s="309"/>
    </row>
    <row r="139" s="296" customFormat="1" customHeight="1" spans="1:3">
      <c r="A139" s="308">
        <v>2012303</v>
      </c>
      <c r="B139" s="308" t="s">
        <v>167</v>
      </c>
      <c r="C139" s="309"/>
    </row>
    <row r="140" s="296" customFormat="1" ht="16" customHeight="1" spans="1:3">
      <c r="A140" s="308">
        <v>2012304</v>
      </c>
      <c r="B140" s="308" t="s">
        <v>245</v>
      </c>
      <c r="C140" s="309">
        <v>95</v>
      </c>
    </row>
    <row r="141" s="296" customFormat="1" customHeight="1" spans="1:3">
      <c r="A141" s="308">
        <v>2012350</v>
      </c>
      <c r="B141" s="308" t="s">
        <v>174</v>
      </c>
      <c r="C141" s="309"/>
    </row>
    <row r="142" s="296" customFormat="1" customHeight="1" spans="1:3">
      <c r="A142" s="308">
        <v>2012399</v>
      </c>
      <c r="B142" s="308" t="s">
        <v>246</v>
      </c>
      <c r="C142" s="309"/>
    </row>
    <row r="143" s="295" customFormat="1" ht="16" customHeight="1" spans="1:3">
      <c r="A143" s="305">
        <v>20125</v>
      </c>
      <c r="B143" s="305" t="s">
        <v>247</v>
      </c>
      <c r="C143" s="307">
        <v>76.69</v>
      </c>
    </row>
    <row r="144" s="296" customFormat="1" ht="16" customHeight="1" spans="1:3">
      <c r="A144" s="308">
        <v>2012501</v>
      </c>
      <c r="B144" s="308" t="s">
        <v>165</v>
      </c>
      <c r="C144" s="309">
        <v>68.69</v>
      </c>
    </row>
    <row r="145" s="296" customFormat="1" customHeight="1" spans="1:3">
      <c r="A145" s="308">
        <v>2012502</v>
      </c>
      <c r="B145" s="308" t="s">
        <v>166</v>
      </c>
      <c r="C145" s="309"/>
    </row>
    <row r="146" s="296" customFormat="1" customHeight="1" spans="1:3">
      <c r="A146" s="308">
        <v>2012503</v>
      </c>
      <c r="B146" s="308" t="s">
        <v>167</v>
      </c>
      <c r="C146" s="309"/>
    </row>
    <row r="147" s="296" customFormat="1" customHeight="1" spans="1:3">
      <c r="A147" s="308">
        <v>2012504</v>
      </c>
      <c r="B147" s="308" t="s">
        <v>248</v>
      </c>
      <c r="C147" s="309"/>
    </row>
    <row r="148" s="296" customFormat="1" ht="16" customHeight="1" spans="1:3">
      <c r="A148" s="308">
        <v>2012505</v>
      </c>
      <c r="B148" s="308" t="s">
        <v>249</v>
      </c>
      <c r="C148" s="309">
        <v>8</v>
      </c>
    </row>
    <row r="149" s="296" customFormat="1" customHeight="1" spans="1:3">
      <c r="A149" s="308">
        <v>2012550</v>
      </c>
      <c r="B149" s="308" t="s">
        <v>174</v>
      </c>
      <c r="C149" s="309"/>
    </row>
    <row r="150" s="296" customFormat="1" customHeight="1" spans="1:3">
      <c r="A150" s="308">
        <v>2012599</v>
      </c>
      <c r="B150" s="308" t="s">
        <v>250</v>
      </c>
      <c r="C150" s="309"/>
    </row>
    <row r="151" s="295" customFormat="1" ht="16" customHeight="1" spans="1:3">
      <c r="A151" s="305">
        <v>20126</v>
      </c>
      <c r="B151" s="305" t="s">
        <v>251</v>
      </c>
      <c r="C151" s="307">
        <v>197.19</v>
      </c>
    </row>
    <row r="152" s="296" customFormat="1" ht="16" customHeight="1" spans="1:3">
      <c r="A152" s="308">
        <v>2012601</v>
      </c>
      <c r="B152" s="308" t="s">
        <v>165</v>
      </c>
      <c r="C152" s="309">
        <v>106.39</v>
      </c>
    </row>
    <row r="153" s="296" customFormat="1" customHeight="1" spans="1:3">
      <c r="A153" s="308">
        <v>2012602</v>
      </c>
      <c r="B153" s="308" t="s">
        <v>166</v>
      </c>
      <c r="C153" s="309"/>
    </row>
    <row r="154" s="296" customFormat="1" customHeight="1" spans="1:3">
      <c r="A154" s="308">
        <v>2012603</v>
      </c>
      <c r="B154" s="308" t="s">
        <v>167</v>
      </c>
      <c r="C154" s="309"/>
    </row>
    <row r="155" s="296" customFormat="1" ht="16" customHeight="1" spans="1:3">
      <c r="A155" s="308">
        <v>2012604</v>
      </c>
      <c r="B155" s="308" t="s">
        <v>252</v>
      </c>
      <c r="C155" s="309">
        <v>88</v>
      </c>
    </row>
    <row r="156" s="296" customFormat="1" ht="16" customHeight="1" spans="1:3">
      <c r="A156" s="308">
        <v>2012699</v>
      </c>
      <c r="B156" s="308" t="s">
        <v>253</v>
      </c>
      <c r="C156" s="309">
        <v>2.8</v>
      </c>
    </row>
    <row r="157" s="295" customFormat="1" ht="16" customHeight="1" spans="1:3">
      <c r="A157" s="305">
        <v>20128</v>
      </c>
      <c r="B157" s="305" t="s">
        <v>254</v>
      </c>
      <c r="C157" s="307">
        <v>89.05</v>
      </c>
    </row>
    <row r="158" s="296" customFormat="1" ht="16" customHeight="1" spans="1:3">
      <c r="A158" s="308">
        <v>2012801</v>
      </c>
      <c r="B158" s="308" t="s">
        <v>165</v>
      </c>
      <c r="C158" s="309">
        <v>88.15</v>
      </c>
    </row>
    <row r="159" s="296" customFormat="1" customHeight="1" spans="1:3">
      <c r="A159" s="308">
        <v>2012802</v>
      </c>
      <c r="B159" s="308" t="s">
        <v>166</v>
      </c>
      <c r="C159" s="309"/>
    </row>
    <row r="160" s="296" customFormat="1" customHeight="1" spans="1:3">
      <c r="A160" s="308">
        <v>2012803</v>
      </c>
      <c r="B160" s="308" t="s">
        <v>167</v>
      </c>
      <c r="C160" s="309"/>
    </row>
    <row r="161" s="296" customFormat="1" customHeight="1" spans="1:3">
      <c r="A161" s="308">
        <v>2012804</v>
      </c>
      <c r="B161" s="308" t="s">
        <v>179</v>
      </c>
      <c r="C161" s="309"/>
    </row>
    <row r="162" s="296" customFormat="1" customHeight="1" spans="1:3">
      <c r="A162" s="308">
        <v>2012850</v>
      </c>
      <c r="B162" s="308" t="s">
        <v>174</v>
      </c>
      <c r="C162" s="309"/>
    </row>
    <row r="163" s="296" customFormat="1" ht="16" customHeight="1" spans="1:3">
      <c r="A163" s="308">
        <v>2012899</v>
      </c>
      <c r="B163" s="308" t="s">
        <v>255</v>
      </c>
      <c r="C163" s="309">
        <v>0.9</v>
      </c>
    </row>
    <row r="164" s="295" customFormat="1" ht="16" customHeight="1" spans="1:3">
      <c r="A164" s="305">
        <v>20129</v>
      </c>
      <c r="B164" s="305" t="s">
        <v>256</v>
      </c>
      <c r="C164" s="307">
        <v>310.59</v>
      </c>
    </row>
    <row r="165" s="296" customFormat="1" ht="16" customHeight="1" spans="1:3">
      <c r="A165" s="308">
        <v>2012901</v>
      </c>
      <c r="B165" s="308" t="s">
        <v>165</v>
      </c>
      <c r="C165" s="309">
        <v>250.79</v>
      </c>
    </row>
    <row r="166" s="296" customFormat="1" ht="16" customHeight="1" spans="1:3">
      <c r="A166" s="308">
        <v>2012902</v>
      </c>
      <c r="B166" s="308" t="s">
        <v>166</v>
      </c>
      <c r="C166" s="309">
        <v>12.8</v>
      </c>
    </row>
    <row r="167" s="296" customFormat="1" customHeight="1" spans="1:3">
      <c r="A167" s="308">
        <v>2012903</v>
      </c>
      <c r="B167" s="308" t="s">
        <v>167</v>
      </c>
      <c r="C167" s="309"/>
    </row>
    <row r="168" s="296" customFormat="1" customHeight="1" spans="1:3">
      <c r="A168" s="308">
        <v>2012906</v>
      </c>
      <c r="B168" s="308" t="s">
        <v>257</v>
      </c>
      <c r="C168" s="309"/>
    </row>
    <row r="169" s="296" customFormat="1" customHeight="1" spans="1:3">
      <c r="A169" s="308">
        <v>2012950</v>
      </c>
      <c r="B169" s="308" t="s">
        <v>174</v>
      </c>
      <c r="C169" s="309"/>
    </row>
    <row r="170" s="296" customFormat="1" ht="16" customHeight="1" spans="1:3">
      <c r="A170" s="308">
        <v>2012999</v>
      </c>
      <c r="B170" s="308" t="s">
        <v>258</v>
      </c>
      <c r="C170" s="309">
        <v>47</v>
      </c>
    </row>
    <row r="171" s="295" customFormat="1" ht="16" customHeight="1" spans="1:3">
      <c r="A171" s="305">
        <v>20131</v>
      </c>
      <c r="B171" s="305" t="s">
        <v>259</v>
      </c>
      <c r="C171" s="307">
        <v>1431.3</v>
      </c>
    </row>
    <row r="172" s="296" customFormat="1" ht="16" customHeight="1" spans="1:3">
      <c r="A172" s="308">
        <v>2013101</v>
      </c>
      <c r="B172" s="308" t="s">
        <v>165</v>
      </c>
      <c r="C172" s="309">
        <v>768.83</v>
      </c>
    </row>
    <row r="173" s="296" customFormat="1" customHeight="1" spans="1:3">
      <c r="A173" s="308">
        <v>2013102</v>
      </c>
      <c r="B173" s="308" t="s">
        <v>166</v>
      </c>
      <c r="C173" s="309"/>
    </row>
    <row r="174" s="296" customFormat="1" customHeight="1" spans="1:3">
      <c r="A174" s="308">
        <v>2013103</v>
      </c>
      <c r="B174" s="308" t="s">
        <v>167</v>
      </c>
      <c r="C174" s="309"/>
    </row>
    <row r="175" s="296" customFormat="1" customHeight="1" spans="1:3">
      <c r="A175" s="308">
        <v>2013105</v>
      </c>
      <c r="B175" s="308" t="s">
        <v>260</v>
      </c>
      <c r="C175" s="309"/>
    </row>
    <row r="176" s="296" customFormat="1" customHeight="1" spans="1:3">
      <c r="A176" s="308">
        <v>2013150</v>
      </c>
      <c r="B176" s="308" t="s">
        <v>174</v>
      </c>
      <c r="C176" s="309"/>
    </row>
    <row r="177" s="296" customFormat="1" ht="16" customHeight="1" spans="1:3">
      <c r="A177" s="308">
        <v>2013199</v>
      </c>
      <c r="B177" s="308" t="s">
        <v>261</v>
      </c>
      <c r="C177" s="309">
        <v>662.47</v>
      </c>
    </row>
    <row r="178" s="295" customFormat="1" ht="16" customHeight="1" spans="1:3">
      <c r="A178" s="305">
        <v>20132</v>
      </c>
      <c r="B178" s="305" t="s">
        <v>262</v>
      </c>
      <c r="C178" s="307">
        <v>1098.48</v>
      </c>
    </row>
    <row r="179" s="296" customFormat="1" ht="16" customHeight="1" spans="1:3">
      <c r="A179" s="308">
        <v>2013201</v>
      </c>
      <c r="B179" s="308" t="s">
        <v>165</v>
      </c>
      <c r="C179" s="309">
        <v>484.86</v>
      </c>
    </row>
    <row r="180" s="296" customFormat="1" customHeight="1" spans="1:3">
      <c r="A180" s="308">
        <v>2013202</v>
      </c>
      <c r="B180" s="308" t="s">
        <v>166</v>
      </c>
      <c r="C180" s="309"/>
    </row>
    <row r="181" s="296" customFormat="1" customHeight="1" spans="1:3">
      <c r="A181" s="308">
        <v>2013203</v>
      </c>
      <c r="B181" s="308" t="s">
        <v>167</v>
      </c>
      <c r="C181" s="309"/>
    </row>
    <row r="182" s="296" customFormat="1" customHeight="1" spans="1:3">
      <c r="A182" s="308">
        <v>2013204</v>
      </c>
      <c r="B182" s="308" t="s">
        <v>263</v>
      </c>
      <c r="C182" s="309"/>
    </row>
    <row r="183" s="296" customFormat="1" customHeight="1" spans="1:3">
      <c r="A183" s="308">
        <v>2013250</v>
      </c>
      <c r="B183" s="308" t="s">
        <v>174</v>
      </c>
      <c r="C183" s="309"/>
    </row>
    <row r="184" s="296" customFormat="1" ht="16" customHeight="1" spans="1:3">
      <c r="A184" s="308">
        <v>2013299</v>
      </c>
      <c r="B184" s="308" t="s">
        <v>264</v>
      </c>
      <c r="C184" s="309">
        <v>613.62</v>
      </c>
    </row>
    <row r="185" s="295" customFormat="1" ht="16" customHeight="1" spans="1:3">
      <c r="A185" s="305">
        <v>20133</v>
      </c>
      <c r="B185" s="305" t="s">
        <v>265</v>
      </c>
      <c r="C185" s="307">
        <v>522.3</v>
      </c>
    </row>
    <row r="186" s="296" customFormat="1" ht="16" customHeight="1" spans="1:3">
      <c r="A186" s="308">
        <v>2013301</v>
      </c>
      <c r="B186" s="308" t="s">
        <v>165</v>
      </c>
      <c r="C186" s="309">
        <v>206.3</v>
      </c>
    </row>
    <row r="187" s="296" customFormat="1" customHeight="1" spans="1:3">
      <c r="A187" s="308">
        <v>2013302</v>
      </c>
      <c r="B187" s="308" t="s">
        <v>166</v>
      </c>
      <c r="C187" s="309"/>
    </row>
    <row r="188" s="296" customFormat="1" customHeight="1" spans="1:3">
      <c r="A188" s="308">
        <v>2013303</v>
      </c>
      <c r="B188" s="308" t="s">
        <v>167</v>
      </c>
      <c r="C188" s="309"/>
    </row>
    <row r="189" s="296" customFormat="1" ht="16" customHeight="1" spans="1:3">
      <c r="A189" s="308">
        <v>2013304</v>
      </c>
      <c r="B189" s="308" t="s">
        <v>266</v>
      </c>
      <c r="C189" s="309">
        <v>300</v>
      </c>
    </row>
    <row r="190" s="296" customFormat="1" customHeight="1" spans="1:3">
      <c r="A190" s="308">
        <v>2013350</v>
      </c>
      <c r="B190" s="308" t="s">
        <v>174</v>
      </c>
      <c r="C190" s="309"/>
    </row>
    <row r="191" s="296" customFormat="1" ht="16" customHeight="1" spans="1:3">
      <c r="A191" s="308">
        <v>2013399</v>
      </c>
      <c r="B191" s="308" t="s">
        <v>267</v>
      </c>
      <c r="C191" s="309">
        <v>16</v>
      </c>
    </row>
    <row r="192" s="295" customFormat="1" ht="16" customHeight="1" spans="1:3">
      <c r="A192" s="305">
        <v>20134</v>
      </c>
      <c r="B192" s="305" t="s">
        <v>268</v>
      </c>
      <c r="C192" s="307">
        <v>311.65</v>
      </c>
    </row>
    <row r="193" s="296" customFormat="1" ht="16" customHeight="1" spans="1:3">
      <c r="A193" s="308">
        <v>2013401</v>
      </c>
      <c r="B193" s="308" t="s">
        <v>165</v>
      </c>
      <c r="C193" s="309">
        <v>262.31</v>
      </c>
    </row>
    <row r="194" s="296" customFormat="1" customHeight="1" spans="1:3">
      <c r="A194" s="308">
        <v>2013402</v>
      </c>
      <c r="B194" s="308" t="s">
        <v>166</v>
      </c>
      <c r="C194" s="309"/>
    </row>
    <row r="195" s="296" customFormat="1" customHeight="1" spans="1:3">
      <c r="A195" s="308">
        <v>2013403</v>
      </c>
      <c r="B195" s="308" t="s">
        <v>167</v>
      </c>
      <c r="C195" s="309"/>
    </row>
    <row r="196" s="296" customFormat="1" ht="16" customHeight="1" spans="1:3">
      <c r="A196" s="308">
        <v>2013404</v>
      </c>
      <c r="B196" s="308" t="s">
        <v>269</v>
      </c>
      <c r="C196" s="309">
        <v>17.34</v>
      </c>
    </row>
    <row r="197" s="296" customFormat="1" ht="16" customHeight="1" spans="1:3">
      <c r="A197" s="308">
        <v>2013405</v>
      </c>
      <c r="B197" s="308" t="s">
        <v>270</v>
      </c>
      <c r="C197" s="309">
        <v>8</v>
      </c>
    </row>
    <row r="198" s="296" customFormat="1" customHeight="1" spans="1:3">
      <c r="A198" s="308">
        <v>2013450</v>
      </c>
      <c r="B198" s="308" t="s">
        <v>174</v>
      </c>
      <c r="C198" s="309"/>
    </row>
    <row r="199" s="296" customFormat="1" ht="16" customHeight="1" spans="1:3">
      <c r="A199" s="308">
        <v>2013499</v>
      </c>
      <c r="B199" s="308" t="s">
        <v>271</v>
      </c>
      <c r="C199" s="309">
        <v>24</v>
      </c>
    </row>
    <row r="200" s="295" customFormat="1" customHeight="1" spans="1:3">
      <c r="A200" s="305">
        <v>20135</v>
      </c>
      <c r="B200" s="305" t="s">
        <v>272</v>
      </c>
      <c r="C200" s="307">
        <v>0</v>
      </c>
    </row>
    <row r="201" s="296" customFormat="1" customHeight="1" spans="1:3">
      <c r="A201" s="308">
        <v>2013501</v>
      </c>
      <c r="B201" s="308" t="s">
        <v>165</v>
      </c>
      <c r="C201" s="309"/>
    </row>
    <row r="202" s="296" customFormat="1" customHeight="1" spans="1:3">
      <c r="A202" s="308">
        <v>2013502</v>
      </c>
      <c r="B202" s="308" t="s">
        <v>166</v>
      </c>
      <c r="C202" s="309"/>
    </row>
    <row r="203" s="296" customFormat="1" customHeight="1" spans="1:3">
      <c r="A203" s="308">
        <v>2013503</v>
      </c>
      <c r="B203" s="308" t="s">
        <v>167</v>
      </c>
      <c r="C203" s="309"/>
    </row>
    <row r="204" s="296" customFormat="1" customHeight="1" spans="1:3">
      <c r="A204" s="308">
        <v>2013550</v>
      </c>
      <c r="B204" s="308" t="s">
        <v>174</v>
      </c>
      <c r="C204" s="309"/>
    </row>
    <row r="205" s="296" customFormat="1" customHeight="1" spans="1:3">
      <c r="A205" s="308">
        <v>2013599</v>
      </c>
      <c r="B205" s="308" t="s">
        <v>273</v>
      </c>
      <c r="C205" s="309"/>
    </row>
    <row r="206" s="295" customFormat="1" ht="16" customHeight="1" spans="1:3">
      <c r="A206" s="305">
        <v>20136</v>
      </c>
      <c r="B206" s="305" t="s">
        <v>274</v>
      </c>
      <c r="C206" s="307">
        <v>1235.82</v>
      </c>
    </row>
    <row r="207" s="296" customFormat="1" ht="16" customHeight="1" spans="1:3">
      <c r="A207" s="308">
        <v>2013601</v>
      </c>
      <c r="B207" s="308" t="s">
        <v>165</v>
      </c>
      <c r="C207" s="309">
        <v>758.03</v>
      </c>
    </row>
    <row r="208" s="296" customFormat="1" customHeight="1" spans="1:3">
      <c r="A208" s="308">
        <v>2013602</v>
      </c>
      <c r="B208" s="308" t="s">
        <v>166</v>
      </c>
      <c r="C208" s="309"/>
    </row>
    <row r="209" s="296" customFormat="1" customHeight="1" spans="1:3">
      <c r="A209" s="308">
        <v>2013603</v>
      </c>
      <c r="B209" s="308" t="s">
        <v>167</v>
      </c>
      <c r="C209" s="309"/>
    </row>
    <row r="210" s="296" customFormat="1" ht="16" customHeight="1" spans="1:3">
      <c r="A210" s="308">
        <v>2013650</v>
      </c>
      <c r="B210" s="308" t="s">
        <v>174</v>
      </c>
      <c r="C210" s="309">
        <v>137.81</v>
      </c>
    </row>
    <row r="211" s="296" customFormat="1" ht="16" customHeight="1" spans="1:3">
      <c r="A211" s="308">
        <v>2013699</v>
      </c>
      <c r="B211" s="308" t="s">
        <v>275</v>
      </c>
      <c r="C211" s="309">
        <v>339.98</v>
      </c>
    </row>
    <row r="212" s="295" customFormat="1" ht="16" customHeight="1" spans="1:3">
      <c r="A212" s="305">
        <v>20137</v>
      </c>
      <c r="B212" s="305" t="s">
        <v>276</v>
      </c>
      <c r="C212" s="307">
        <v>104</v>
      </c>
    </row>
    <row r="213" s="296" customFormat="1" customHeight="1" spans="1:3">
      <c r="A213" s="308">
        <v>2013701</v>
      </c>
      <c r="B213" s="308" t="s">
        <v>165</v>
      </c>
      <c r="C213" s="309"/>
    </row>
    <row r="214" s="296" customFormat="1" customHeight="1" spans="1:3">
      <c r="A214" s="308">
        <v>2013702</v>
      </c>
      <c r="B214" s="308" t="s">
        <v>166</v>
      </c>
      <c r="C214" s="309"/>
    </row>
    <row r="215" s="296" customFormat="1" customHeight="1" spans="1:3">
      <c r="A215" s="308">
        <v>2013703</v>
      </c>
      <c r="B215" s="308" t="s">
        <v>167</v>
      </c>
      <c r="C215" s="309"/>
    </row>
    <row r="216" s="296" customFormat="1" customHeight="1" spans="1:3">
      <c r="A216" s="308">
        <v>2013704</v>
      </c>
      <c r="B216" s="308" t="s">
        <v>277</v>
      </c>
      <c r="C216" s="309"/>
    </row>
    <row r="217" s="296" customFormat="1" customHeight="1" spans="1:3">
      <c r="A217" s="308">
        <v>2013750</v>
      </c>
      <c r="B217" s="308" t="s">
        <v>174</v>
      </c>
      <c r="C217" s="309"/>
    </row>
    <row r="218" s="296" customFormat="1" ht="16" customHeight="1" spans="1:3">
      <c r="A218" s="308">
        <v>2013799</v>
      </c>
      <c r="B218" s="308" t="s">
        <v>278</v>
      </c>
      <c r="C218" s="309">
        <v>104</v>
      </c>
    </row>
    <row r="219" s="295" customFormat="1" ht="16" customHeight="1" spans="1:3">
      <c r="A219" s="305">
        <v>20138</v>
      </c>
      <c r="B219" s="305" t="s">
        <v>279</v>
      </c>
      <c r="C219" s="307">
        <v>3817.94</v>
      </c>
    </row>
    <row r="220" s="296" customFormat="1" ht="16" customHeight="1" spans="1:3">
      <c r="A220" s="308">
        <v>2013801</v>
      </c>
      <c r="B220" s="308" t="s">
        <v>165</v>
      </c>
      <c r="C220" s="309">
        <v>2069.81</v>
      </c>
    </row>
    <row r="221" s="296" customFormat="1" customHeight="1" spans="1:3">
      <c r="A221" s="308">
        <v>2013802</v>
      </c>
      <c r="B221" s="308" t="s">
        <v>166</v>
      </c>
      <c r="C221" s="309"/>
    </row>
    <row r="222" s="296" customFormat="1" customHeight="1" spans="1:3">
      <c r="A222" s="308">
        <v>2013803</v>
      </c>
      <c r="B222" s="308" t="s">
        <v>167</v>
      </c>
      <c r="C222" s="309"/>
    </row>
    <row r="223" s="296" customFormat="1" customHeight="1" spans="1:3">
      <c r="A223" s="308">
        <v>2013804</v>
      </c>
      <c r="B223" s="308" t="s">
        <v>280</v>
      </c>
      <c r="C223" s="309"/>
    </row>
    <row r="224" s="296" customFormat="1" customHeight="1" spans="1:3">
      <c r="A224" s="308">
        <v>2013805</v>
      </c>
      <c r="B224" s="308" t="s">
        <v>281</v>
      </c>
      <c r="C224" s="309"/>
    </row>
    <row r="225" s="296" customFormat="1" customHeight="1" spans="1:3">
      <c r="A225" s="308">
        <v>2013808</v>
      </c>
      <c r="B225" s="308" t="s">
        <v>206</v>
      </c>
      <c r="C225" s="309"/>
    </row>
    <row r="226" s="296" customFormat="1" ht="16" customHeight="1" spans="1:3">
      <c r="A226" s="308">
        <v>2013810</v>
      </c>
      <c r="B226" s="308" t="s">
        <v>282</v>
      </c>
      <c r="C226" s="309">
        <v>10</v>
      </c>
    </row>
    <row r="227" s="296" customFormat="1" customHeight="1" spans="1:3">
      <c r="A227" s="308">
        <v>2013812</v>
      </c>
      <c r="B227" s="308" t="s">
        <v>283</v>
      </c>
      <c r="C227" s="309"/>
    </row>
    <row r="228" s="296" customFormat="1" customHeight="1" spans="1:3">
      <c r="A228" s="308">
        <v>2013813</v>
      </c>
      <c r="B228" s="308" t="s">
        <v>284</v>
      </c>
      <c r="C228" s="309"/>
    </row>
    <row r="229" s="296" customFormat="1" customHeight="1" spans="1:3">
      <c r="A229" s="308">
        <v>2013814</v>
      </c>
      <c r="B229" s="308" t="s">
        <v>285</v>
      </c>
      <c r="C229" s="309"/>
    </row>
    <row r="230" s="296" customFormat="1" customHeight="1" spans="1:3">
      <c r="A230" s="308">
        <v>2013815</v>
      </c>
      <c r="B230" s="308" t="s">
        <v>286</v>
      </c>
      <c r="C230" s="309"/>
    </row>
    <row r="231" s="296" customFormat="1" customHeight="1" spans="1:3">
      <c r="A231" s="308">
        <v>2013816</v>
      </c>
      <c r="B231" s="308" t="s">
        <v>287</v>
      </c>
      <c r="C231" s="309"/>
    </row>
    <row r="232" s="296" customFormat="1" ht="16" customHeight="1" spans="1:3">
      <c r="A232" s="308">
        <v>2013850</v>
      </c>
      <c r="B232" s="308" t="s">
        <v>174</v>
      </c>
      <c r="C232" s="309">
        <v>1464.91</v>
      </c>
    </row>
    <row r="233" s="296" customFormat="1" ht="16" customHeight="1" spans="1:3">
      <c r="A233" s="308">
        <v>2013899</v>
      </c>
      <c r="B233" s="308" t="s">
        <v>288</v>
      </c>
      <c r="C233" s="309">
        <v>273.22</v>
      </c>
    </row>
    <row r="234" s="295" customFormat="1" ht="16" customHeight="1" spans="1:3">
      <c r="A234" s="305">
        <v>20140</v>
      </c>
      <c r="B234" s="305" t="s">
        <v>289</v>
      </c>
      <c r="C234" s="307">
        <v>962.61</v>
      </c>
    </row>
    <row r="235" s="296" customFormat="1" ht="16" customHeight="1" spans="1:3">
      <c r="A235" s="308">
        <v>2014001</v>
      </c>
      <c r="B235" s="308" t="s">
        <v>165</v>
      </c>
      <c r="C235" s="309">
        <v>262.61</v>
      </c>
    </row>
    <row r="236" s="296" customFormat="1" customHeight="1" spans="1:3">
      <c r="A236" s="308">
        <v>2014002</v>
      </c>
      <c r="B236" s="308" t="s">
        <v>166</v>
      </c>
      <c r="C236" s="309"/>
    </row>
    <row r="237" s="296" customFormat="1" customHeight="1" spans="1:3">
      <c r="A237" s="308">
        <v>2014003</v>
      </c>
      <c r="B237" s="308" t="s">
        <v>167</v>
      </c>
      <c r="C237" s="309"/>
    </row>
    <row r="238" s="296" customFormat="1" customHeight="1" spans="1:3">
      <c r="A238" s="308">
        <v>2014004</v>
      </c>
      <c r="B238" s="308" t="s">
        <v>290</v>
      </c>
      <c r="C238" s="309"/>
    </row>
    <row r="239" s="296" customFormat="1" ht="16" customHeight="1" spans="1:3">
      <c r="A239" s="308">
        <v>2014099</v>
      </c>
      <c r="B239" s="308" t="s">
        <v>291</v>
      </c>
      <c r="C239" s="309">
        <v>700</v>
      </c>
    </row>
    <row r="240" s="295" customFormat="1" ht="16" customHeight="1" spans="1:3">
      <c r="A240" s="305">
        <v>20199</v>
      </c>
      <c r="B240" s="305" t="s">
        <v>292</v>
      </c>
      <c r="C240" s="307">
        <v>2553.831</v>
      </c>
    </row>
    <row r="241" s="296" customFormat="1" customHeight="1" spans="1:3">
      <c r="A241" s="308">
        <v>2019901</v>
      </c>
      <c r="B241" s="308" t="s">
        <v>293</v>
      </c>
      <c r="C241" s="309"/>
    </row>
    <row r="242" s="296" customFormat="1" ht="16" customHeight="1" spans="1:3">
      <c r="A242" s="308">
        <v>2019999</v>
      </c>
      <c r="B242" s="308" t="s">
        <v>294</v>
      </c>
      <c r="C242" s="309">
        <v>2553.831</v>
      </c>
    </row>
    <row r="243" s="295" customFormat="1" customHeight="1" spans="1:3">
      <c r="A243" s="305">
        <v>202</v>
      </c>
      <c r="B243" s="305" t="s">
        <v>295</v>
      </c>
      <c r="C243" s="307">
        <v>0</v>
      </c>
    </row>
    <row r="244" s="295" customFormat="1" customHeight="1" spans="1:3">
      <c r="A244" s="305">
        <v>20201</v>
      </c>
      <c r="B244" s="305" t="s">
        <v>296</v>
      </c>
      <c r="C244" s="307"/>
    </row>
    <row r="245" s="296" customFormat="1" customHeight="1" spans="1:3">
      <c r="A245" s="308">
        <v>2020101</v>
      </c>
      <c r="B245" s="308" t="s">
        <v>165</v>
      </c>
      <c r="C245" s="309"/>
    </row>
    <row r="246" s="296" customFormat="1" customHeight="1" spans="1:3">
      <c r="A246" s="308">
        <v>2020102</v>
      </c>
      <c r="B246" s="308" t="s">
        <v>166</v>
      </c>
      <c r="C246" s="309"/>
    </row>
    <row r="247" s="296" customFormat="1" customHeight="1" spans="1:3">
      <c r="A247" s="308">
        <v>2020103</v>
      </c>
      <c r="B247" s="308" t="s">
        <v>167</v>
      </c>
      <c r="C247" s="309"/>
    </row>
    <row r="248" s="296" customFormat="1" customHeight="1" spans="1:3">
      <c r="A248" s="308">
        <v>2020104</v>
      </c>
      <c r="B248" s="308" t="s">
        <v>260</v>
      </c>
      <c r="C248" s="309"/>
    </row>
    <row r="249" s="296" customFormat="1" customHeight="1" spans="1:3">
      <c r="A249" s="308">
        <v>2020150</v>
      </c>
      <c r="B249" s="308" t="s">
        <v>174</v>
      </c>
      <c r="C249" s="309"/>
    </row>
    <row r="250" s="296" customFormat="1" customHeight="1" spans="1:3">
      <c r="A250" s="308">
        <v>2020199</v>
      </c>
      <c r="B250" s="308" t="s">
        <v>297</v>
      </c>
      <c r="C250" s="309"/>
    </row>
    <row r="251" s="295" customFormat="1" customHeight="1" spans="1:3">
      <c r="A251" s="305">
        <v>20202</v>
      </c>
      <c r="B251" s="305" t="s">
        <v>298</v>
      </c>
      <c r="C251" s="307"/>
    </row>
    <row r="252" s="296" customFormat="1" customHeight="1" spans="1:3">
      <c r="A252" s="308">
        <v>2020201</v>
      </c>
      <c r="B252" s="308" t="s">
        <v>299</v>
      </c>
      <c r="C252" s="309"/>
    </row>
    <row r="253" s="296" customFormat="1" customHeight="1" spans="1:3">
      <c r="A253" s="308">
        <v>2020202</v>
      </c>
      <c r="B253" s="308" t="s">
        <v>300</v>
      </c>
      <c r="C253" s="309"/>
    </row>
    <row r="254" s="295" customFormat="1" customHeight="1" spans="1:3">
      <c r="A254" s="305">
        <v>20203</v>
      </c>
      <c r="B254" s="305" t="s">
        <v>301</v>
      </c>
      <c r="C254" s="307"/>
    </row>
    <row r="255" s="296" customFormat="1" customHeight="1" spans="1:3">
      <c r="A255" s="308">
        <v>2020304</v>
      </c>
      <c r="B255" s="308" t="s">
        <v>302</v>
      </c>
      <c r="C255" s="309"/>
    </row>
    <row r="256" s="296" customFormat="1" customHeight="1" spans="1:3">
      <c r="A256" s="308">
        <v>2020306</v>
      </c>
      <c r="B256" s="308" t="s">
        <v>303</v>
      </c>
      <c r="C256" s="309"/>
    </row>
    <row r="257" s="295" customFormat="1" customHeight="1" spans="1:3">
      <c r="A257" s="305">
        <v>20204</v>
      </c>
      <c r="B257" s="305" t="s">
        <v>304</v>
      </c>
      <c r="C257" s="307"/>
    </row>
    <row r="258" s="296" customFormat="1" customHeight="1" spans="1:3">
      <c r="A258" s="308">
        <v>2020401</v>
      </c>
      <c r="B258" s="308" t="s">
        <v>305</v>
      </c>
      <c r="C258" s="309"/>
    </row>
    <row r="259" s="296" customFormat="1" customHeight="1" spans="1:3">
      <c r="A259" s="308">
        <v>2020402</v>
      </c>
      <c r="B259" s="308" t="s">
        <v>306</v>
      </c>
      <c r="C259" s="309"/>
    </row>
    <row r="260" s="296" customFormat="1" customHeight="1" spans="1:3">
      <c r="A260" s="308">
        <v>2020403</v>
      </c>
      <c r="B260" s="308" t="s">
        <v>307</v>
      </c>
      <c r="C260" s="309"/>
    </row>
    <row r="261" s="296" customFormat="1" customHeight="1" spans="1:3">
      <c r="A261" s="308">
        <v>2020404</v>
      </c>
      <c r="B261" s="308" t="s">
        <v>308</v>
      </c>
      <c r="C261" s="309"/>
    </row>
    <row r="262" s="296" customFormat="1" customHeight="1" spans="1:3">
      <c r="A262" s="308">
        <v>2020499</v>
      </c>
      <c r="B262" s="308" t="s">
        <v>309</v>
      </c>
      <c r="C262" s="309"/>
    </row>
    <row r="263" s="295" customFormat="1" customHeight="1" spans="1:3">
      <c r="A263" s="305">
        <v>20205</v>
      </c>
      <c r="B263" s="305" t="s">
        <v>310</v>
      </c>
      <c r="C263" s="307"/>
    </row>
    <row r="264" s="296" customFormat="1" customHeight="1" spans="1:3">
      <c r="A264" s="308">
        <v>2020503</v>
      </c>
      <c r="B264" s="308" t="s">
        <v>311</v>
      </c>
      <c r="C264" s="309"/>
    </row>
    <row r="265" s="296" customFormat="1" customHeight="1" spans="1:3">
      <c r="A265" s="308">
        <v>2020504</v>
      </c>
      <c r="B265" s="308" t="s">
        <v>312</v>
      </c>
      <c r="C265" s="309"/>
    </row>
    <row r="266" s="296" customFormat="1" customHeight="1" spans="1:3">
      <c r="A266" s="308">
        <v>2020505</v>
      </c>
      <c r="B266" s="308" t="s">
        <v>313</v>
      </c>
      <c r="C266" s="309"/>
    </row>
    <row r="267" s="296" customFormat="1" customHeight="1" spans="1:3">
      <c r="A267" s="308">
        <v>2020599</v>
      </c>
      <c r="B267" s="308" t="s">
        <v>314</v>
      </c>
      <c r="C267" s="309"/>
    </row>
    <row r="268" s="295" customFormat="1" customHeight="1" spans="1:3">
      <c r="A268" s="305">
        <v>20206</v>
      </c>
      <c r="B268" s="305" t="s">
        <v>315</v>
      </c>
      <c r="C268" s="307"/>
    </row>
    <row r="269" s="296" customFormat="1" customHeight="1" spans="1:3">
      <c r="A269" s="308">
        <v>2020601</v>
      </c>
      <c r="B269" s="308" t="s">
        <v>316</v>
      </c>
      <c r="C269" s="309"/>
    </row>
    <row r="270" s="295" customFormat="1" customHeight="1" spans="1:3">
      <c r="A270" s="305">
        <v>20207</v>
      </c>
      <c r="B270" s="305" t="s">
        <v>317</v>
      </c>
      <c r="C270" s="307"/>
    </row>
    <row r="271" s="296" customFormat="1" customHeight="1" spans="1:3">
      <c r="A271" s="308">
        <v>2020701</v>
      </c>
      <c r="B271" s="308" t="s">
        <v>318</v>
      </c>
      <c r="C271" s="309"/>
    </row>
    <row r="272" s="296" customFormat="1" customHeight="1" spans="1:3">
      <c r="A272" s="308">
        <v>2020702</v>
      </c>
      <c r="B272" s="308" t="s">
        <v>319</v>
      </c>
      <c r="C272" s="309"/>
    </row>
    <row r="273" s="296" customFormat="1" customHeight="1" spans="1:3">
      <c r="A273" s="308">
        <v>2020703</v>
      </c>
      <c r="B273" s="308" t="s">
        <v>320</v>
      </c>
      <c r="C273" s="309"/>
    </row>
    <row r="274" s="296" customFormat="1" customHeight="1" spans="1:3">
      <c r="A274" s="308">
        <v>2020799</v>
      </c>
      <c r="B274" s="308" t="s">
        <v>321</v>
      </c>
      <c r="C274" s="309"/>
    </row>
    <row r="275" s="295" customFormat="1" customHeight="1" spans="1:3">
      <c r="A275" s="305">
        <v>20208</v>
      </c>
      <c r="B275" s="305" t="s">
        <v>322</v>
      </c>
      <c r="C275" s="307"/>
    </row>
    <row r="276" s="296" customFormat="1" customHeight="1" spans="1:3">
      <c r="A276" s="308">
        <v>2020801</v>
      </c>
      <c r="B276" s="308" t="s">
        <v>165</v>
      </c>
      <c r="C276" s="309"/>
    </row>
    <row r="277" s="296" customFormat="1" customHeight="1" spans="1:3">
      <c r="A277" s="308">
        <v>2020802</v>
      </c>
      <c r="B277" s="308" t="s">
        <v>166</v>
      </c>
      <c r="C277" s="309"/>
    </row>
    <row r="278" s="296" customFormat="1" customHeight="1" spans="1:3">
      <c r="A278" s="308">
        <v>2020803</v>
      </c>
      <c r="B278" s="308" t="s">
        <v>167</v>
      </c>
      <c r="C278" s="309"/>
    </row>
    <row r="279" s="296" customFormat="1" customHeight="1" spans="1:3">
      <c r="A279" s="308">
        <v>2020850</v>
      </c>
      <c r="B279" s="308" t="s">
        <v>174</v>
      </c>
      <c r="C279" s="309"/>
    </row>
    <row r="280" s="296" customFormat="1" customHeight="1" spans="1:3">
      <c r="A280" s="308">
        <v>2020899</v>
      </c>
      <c r="B280" s="308" t="s">
        <v>323</v>
      </c>
      <c r="C280" s="309"/>
    </row>
    <row r="281" s="295" customFormat="1" customHeight="1" spans="1:3">
      <c r="A281" s="305">
        <v>20299</v>
      </c>
      <c r="B281" s="305" t="s">
        <v>324</v>
      </c>
      <c r="C281" s="307"/>
    </row>
    <row r="282" s="296" customFormat="1" customHeight="1" spans="1:3">
      <c r="A282" s="308">
        <v>2029999</v>
      </c>
      <c r="B282" s="308" t="s">
        <v>325</v>
      </c>
      <c r="C282" s="309"/>
    </row>
    <row r="283" s="295" customFormat="1" customHeight="1" spans="1:3">
      <c r="A283" s="305">
        <v>203</v>
      </c>
      <c r="B283" s="305" t="s">
        <v>326</v>
      </c>
      <c r="C283" s="307">
        <v>0</v>
      </c>
    </row>
    <row r="284" s="295" customFormat="1" customHeight="1" spans="1:3">
      <c r="A284" s="305">
        <v>20301</v>
      </c>
      <c r="B284" s="305" t="s">
        <v>327</v>
      </c>
      <c r="C284" s="307"/>
    </row>
    <row r="285" s="296" customFormat="1" customHeight="1" spans="1:3">
      <c r="A285" s="308">
        <v>2030101</v>
      </c>
      <c r="B285" s="308" t="s">
        <v>328</v>
      </c>
      <c r="C285" s="309"/>
    </row>
    <row r="286" s="295" customFormat="1" customHeight="1" spans="1:3">
      <c r="A286" s="305">
        <v>20304</v>
      </c>
      <c r="B286" s="305" t="s">
        <v>329</v>
      </c>
      <c r="C286" s="307"/>
    </row>
    <row r="287" s="296" customFormat="1" customHeight="1" spans="1:3">
      <c r="A287" s="308">
        <v>2030401</v>
      </c>
      <c r="B287" s="308" t="s">
        <v>330</v>
      </c>
      <c r="C287" s="309"/>
    </row>
    <row r="288" s="295" customFormat="1" customHeight="1" spans="1:3">
      <c r="A288" s="305">
        <v>20305</v>
      </c>
      <c r="B288" s="305" t="s">
        <v>331</v>
      </c>
      <c r="C288" s="307"/>
    </row>
    <row r="289" s="296" customFormat="1" customHeight="1" spans="1:3">
      <c r="A289" s="308">
        <v>2030501</v>
      </c>
      <c r="B289" s="308" t="s">
        <v>332</v>
      </c>
      <c r="C289" s="309"/>
    </row>
    <row r="290" s="295" customFormat="1" customHeight="1" spans="1:3">
      <c r="A290" s="305">
        <v>20306</v>
      </c>
      <c r="B290" s="305" t="s">
        <v>333</v>
      </c>
      <c r="C290" s="307"/>
    </row>
    <row r="291" s="296" customFormat="1" customHeight="1" spans="1:3">
      <c r="A291" s="308">
        <v>2030601</v>
      </c>
      <c r="B291" s="308" t="s">
        <v>334</v>
      </c>
      <c r="C291" s="309"/>
    </row>
    <row r="292" s="296" customFormat="1" customHeight="1" spans="1:3">
      <c r="A292" s="308">
        <v>2030602</v>
      </c>
      <c r="B292" s="308" t="s">
        <v>335</v>
      </c>
      <c r="C292" s="309"/>
    </row>
    <row r="293" s="296" customFormat="1" customHeight="1" spans="1:3">
      <c r="A293" s="308">
        <v>2030603</v>
      </c>
      <c r="B293" s="308" t="s">
        <v>336</v>
      </c>
      <c r="C293" s="309"/>
    </row>
    <row r="294" s="296" customFormat="1" customHeight="1" spans="1:3">
      <c r="A294" s="308">
        <v>2030604</v>
      </c>
      <c r="B294" s="308" t="s">
        <v>337</v>
      </c>
      <c r="C294" s="309"/>
    </row>
    <row r="295" s="296" customFormat="1" customHeight="1" spans="1:3">
      <c r="A295" s="308">
        <v>2030607</v>
      </c>
      <c r="B295" s="308" t="s">
        <v>338</v>
      </c>
      <c r="C295" s="309"/>
    </row>
    <row r="296" s="296" customFormat="1" customHeight="1" spans="1:3">
      <c r="A296" s="308">
        <v>2030608</v>
      </c>
      <c r="B296" s="308" t="s">
        <v>339</v>
      </c>
      <c r="C296" s="309"/>
    </row>
    <row r="297" s="296" customFormat="1" customHeight="1" spans="1:3">
      <c r="A297" s="308">
        <v>2030699</v>
      </c>
      <c r="B297" s="308" t="s">
        <v>340</v>
      </c>
      <c r="C297" s="309"/>
    </row>
    <row r="298" s="295" customFormat="1" customHeight="1" spans="1:3">
      <c r="A298" s="305">
        <v>20399</v>
      </c>
      <c r="B298" s="305" t="s">
        <v>341</v>
      </c>
      <c r="C298" s="307"/>
    </row>
    <row r="299" s="296" customFormat="1" customHeight="1" spans="1:3">
      <c r="A299" s="308">
        <v>2039999</v>
      </c>
      <c r="B299" s="308" t="s">
        <v>342</v>
      </c>
      <c r="C299" s="309"/>
    </row>
    <row r="300" s="295" customFormat="1" ht="16" customHeight="1" spans="1:3">
      <c r="A300" s="305">
        <v>204</v>
      </c>
      <c r="B300" s="305" t="s">
        <v>343</v>
      </c>
      <c r="C300" s="307">
        <v>16009.13</v>
      </c>
    </row>
    <row r="301" s="295" customFormat="1" ht="16" customHeight="1" spans="1:3">
      <c r="A301" s="305">
        <v>20401</v>
      </c>
      <c r="B301" s="305" t="s">
        <v>344</v>
      </c>
      <c r="C301" s="307">
        <v>12</v>
      </c>
    </row>
    <row r="302" s="296" customFormat="1" ht="16" customHeight="1" spans="1:3">
      <c r="A302" s="308">
        <v>2040101</v>
      </c>
      <c r="B302" s="308" t="s">
        <v>345</v>
      </c>
      <c r="C302" s="309">
        <v>12</v>
      </c>
    </row>
    <row r="303" s="296" customFormat="1" customHeight="1" spans="1:3">
      <c r="A303" s="308">
        <v>2040199</v>
      </c>
      <c r="B303" s="308" t="s">
        <v>346</v>
      </c>
      <c r="C303" s="309"/>
    </row>
    <row r="304" s="295" customFormat="1" ht="16" customHeight="1" spans="1:3">
      <c r="A304" s="305">
        <v>20402</v>
      </c>
      <c r="B304" s="305" t="s">
        <v>347</v>
      </c>
      <c r="C304" s="307">
        <v>13588.35</v>
      </c>
    </row>
    <row r="305" s="296" customFormat="1" ht="16" customHeight="1" spans="1:3">
      <c r="A305" s="308">
        <v>2040201</v>
      </c>
      <c r="B305" s="308" t="s">
        <v>165</v>
      </c>
      <c r="C305" s="309">
        <v>9222.91</v>
      </c>
    </row>
    <row r="306" s="296" customFormat="1" ht="16" customHeight="1" spans="1:3">
      <c r="A306" s="308">
        <v>2040202</v>
      </c>
      <c r="B306" s="308" t="s">
        <v>166</v>
      </c>
      <c r="C306" s="309">
        <v>1954.6</v>
      </c>
    </row>
    <row r="307" s="296" customFormat="1" customHeight="1" spans="1:3">
      <c r="A307" s="308">
        <v>2040203</v>
      </c>
      <c r="B307" s="308" t="s">
        <v>167</v>
      </c>
      <c r="C307" s="309"/>
    </row>
    <row r="308" s="296" customFormat="1" customHeight="1" spans="1:3">
      <c r="A308" s="308">
        <v>2040219</v>
      </c>
      <c r="B308" s="308" t="s">
        <v>206</v>
      </c>
      <c r="C308" s="309"/>
    </row>
    <row r="309" s="296" customFormat="1" ht="16" customHeight="1" spans="1:3">
      <c r="A309" s="308">
        <v>2040220</v>
      </c>
      <c r="B309" s="308" t="s">
        <v>348</v>
      </c>
      <c r="C309" s="309">
        <v>118.5</v>
      </c>
    </row>
    <row r="310" s="296" customFormat="1" customHeight="1" spans="1:3">
      <c r="A310" s="308">
        <v>2040221</v>
      </c>
      <c r="B310" s="308" t="s">
        <v>349</v>
      </c>
      <c r="C310" s="309"/>
    </row>
    <row r="311" s="296" customFormat="1" customHeight="1" spans="1:3">
      <c r="A311" s="308">
        <v>2040222</v>
      </c>
      <c r="B311" s="308" t="s">
        <v>350</v>
      </c>
      <c r="C311" s="309"/>
    </row>
    <row r="312" s="296" customFormat="1" customHeight="1" spans="1:3">
      <c r="A312" s="308">
        <v>2040223</v>
      </c>
      <c r="B312" s="308" t="s">
        <v>351</v>
      </c>
      <c r="C312" s="309"/>
    </row>
    <row r="313" s="296" customFormat="1" customHeight="1" spans="1:3">
      <c r="A313" s="308">
        <v>2040250</v>
      </c>
      <c r="B313" s="308" t="s">
        <v>174</v>
      </c>
      <c r="C313" s="309"/>
    </row>
    <row r="314" s="296" customFormat="1" ht="16" customHeight="1" spans="1:3">
      <c r="A314" s="308">
        <v>2040299</v>
      </c>
      <c r="B314" s="308" t="s">
        <v>352</v>
      </c>
      <c r="C314" s="309">
        <v>2292.34</v>
      </c>
    </row>
    <row r="315" s="295" customFormat="1" customHeight="1" spans="1:3">
      <c r="A315" s="305">
        <v>20403</v>
      </c>
      <c r="B315" s="305" t="s">
        <v>353</v>
      </c>
      <c r="C315" s="307">
        <v>0</v>
      </c>
    </row>
    <row r="316" s="296" customFormat="1" customHeight="1" spans="1:3">
      <c r="A316" s="308">
        <v>2040301</v>
      </c>
      <c r="B316" s="308" t="s">
        <v>165</v>
      </c>
      <c r="C316" s="309"/>
    </row>
    <row r="317" s="296" customFormat="1" customHeight="1" spans="1:3">
      <c r="A317" s="308">
        <v>2040302</v>
      </c>
      <c r="B317" s="308" t="s">
        <v>166</v>
      </c>
      <c r="C317" s="309"/>
    </row>
    <row r="318" s="296" customFormat="1" customHeight="1" spans="1:3">
      <c r="A318" s="308">
        <v>2040303</v>
      </c>
      <c r="B318" s="308" t="s">
        <v>167</v>
      </c>
      <c r="C318" s="309"/>
    </row>
    <row r="319" s="296" customFormat="1" customHeight="1" spans="1:3">
      <c r="A319" s="308">
        <v>2040304</v>
      </c>
      <c r="B319" s="308" t="s">
        <v>354</v>
      </c>
      <c r="C319" s="309"/>
    </row>
    <row r="320" s="296" customFormat="1" customHeight="1" spans="1:3">
      <c r="A320" s="308">
        <v>2040350</v>
      </c>
      <c r="B320" s="308" t="s">
        <v>174</v>
      </c>
      <c r="C320" s="309"/>
    </row>
    <row r="321" s="296" customFormat="1" customHeight="1" spans="1:3">
      <c r="A321" s="308">
        <v>2040399</v>
      </c>
      <c r="B321" s="308" t="s">
        <v>355</v>
      </c>
      <c r="C321" s="309"/>
    </row>
    <row r="322" s="295" customFormat="1" customHeight="1" spans="1:3">
      <c r="A322" s="305">
        <v>20404</v>
      </c>
      <c r="B322" s="305" t="s">
        <v>356</v>
      </c>
      <c r="C322" s="307">
        <v>0</v>
      </c>
    </row>
    <row r="323" s="296" customFormat="1" customHeight="1" spans="1:3">
      <c r="A323" s="308">
        <v>2040401</v>
      </c>
      <c r="B323" s="308" t="s">
        <v>165</v>
      </c>
      <c r="C323" s="309"/>
    </row>
    <row r="324" s="296" customFormat="1" customHeight="1" spans="1:3">
      <c r="A324" s="308">
        <v>2040402</v>
      </c>
      <c r="B324" s="308" t="s">
        <v>166</v>
      </c>
      <c r="C324" s="309"/>
    </row>
    <row r="325" s="296" customFormat="1" customHeight="1" spans="1:3">
      <c r="A325" s="308">
        <v>2040403</v>
      </c>
      <c r="B325" s="308" t="s">
        <v>167</v>
      </c>
      <c r="C325" s="309"/>
    </row>
    <row r="326" s="296" customFormat="1" customHeight="1" spans="1:3">
      <c r="A326" s="308">
        <v>2040409</v>
      </c>
      <c r="B326" s="308" t="s">
        <v>357</v>
      </c>
      <c r="C326" s="309"/>
    </row>
    <row r="327" s="296" customFormat="1" customHeight="1" spans="1:3">
      <c r="A327" s="308">
        <v>2040410</v>
      </c>
      <c r="B327" s="308" t="s">
        <v>358</v>
      </c>
      <c r="C327" s="309"/>
    </row>
    <row r="328" s="296" customFormat="1" customHeight="1" spans="1:3">
      <c r="A328" s="308">
        <v>2040450</v>
      </c>
      <c r="B328" s="308" t="s">
        <v>174</v>
      </c>
      <c r="C328" s="309"/>
    </row>
    <row r="329" s="296" customFormat="1" customHeight="1" spans="1:3">
      <c r="A329" s="308">
        <v>2040499</v>
      </c>
      <c r="B329" s="308" t="s">
        <v>359</v>
      </c>
      <c r="C329" s="309"/>
    </row>
    <row r="330" s="295" customFormat="1" customHeight="1" spans="1:3">
      <c r="A330" s="305">
        <v>20405</v>
      </c>
      <c r="B330" s="305" t="s">
        <v>360</v>
      </c>
      <c r="C330" s="307">
        <v>0</v>
      </c>
    </row>
    <row r="331" s="296" customFormat="1" customHeight="1" spans="1:3">
      <c r="A331" s="308">
        <v>2040501</v>
      </c>
      <c r="B331" s="308" t="s">
        <v>165</v>
      </c>
      <c r="C331" s="309"/>
    </row>
    <row r="332" s="296" customFormat="1" customHeight="1" spans="1:3">
      <c r="A332" s="308">
        <v>2040502</v>
      </c>
      <c r="B332" s="308" t="s">
        <v>166</v>
      </c>
      <c r="C332" s="309"/>
    </row>
    <row r="333" s="296" customFormat="1" customHeight="1" spans="1:3">
      <c r="A333" s="308">
        <v>2040503</v>
      </c>
      <c r="B333" s="308" t="s">
        <v>167</v>
      </c>
      <c r="C333" s="309"/>
    </row>
    <row r="334" s="296" customFormat="1" customHeight="1" spans="1:3">
      <c r="A334" s="308">
        <v>2040504</v>
      </c>
      <c r="B334" s="308" t="s">
        <v>361</v>
      </c>
      <c r="C334" s="309"/>
    </row>
    <row r="335" s="296" customFormat="1" customHeight="1" spans="1:3">
      <c r="A335" s="308">
        <v>2040505</v>
      </c>
      <c r="B335" s="308" t="s">
        <v>362</v>
      </c>
      <c r="C335" s="309"/>
    </row>
    <row r="336" s="296" customFormat="1" customHeight="1" spans="1:3">
      <c r="A336" s="308">
        <v>2040506</v>
      </c>
      <c r="B336" s="308" t="s">
        <v>363</v>
      </c>
      <c r="C336" s="309"/>
    </row>
    <row r="337" s="296" customFormat="1" customHeight="1" spans="1:3">
      <c r="A337" s="308">
        <v>2040550</v>
      </c>
      <c r="B337" s="308" t="s">
        <v>174</v>
      </c>
      <c r="C337" s="309"/>
    </row>
    <row r="338" s="296" customFormat="1" customHeight="1" spans="1:3">
      <c r="A338" s="308">
        <v>2040599</v>
      </c>
      <c r="B338" s="308" t="s">
        <v>364</v>
      </c>
      <c r="C338" s="309"/>
    </row>
    <row r="339" s="295" customFormat="1" ht="16" customHeight="1" spans="1:3">
      <c r="A339" s="305">
        <v>20406</v>
      </c>
      <c r="B339" s="305" t="s">
        <v>365</v>
      </c>
      <c r="C339" s="307">
        <v>1360.48</v>
      </c>
    </row>
    <row r="340" s="296" customFormat="1" ht="16" customHeight="1" spans="1:3">
      <c r="A340" s="308">
        <v>2040601</v>
      </c>
      <c r="B340" s="308" t="s">
        <v>165</v>
      </c>
      <c r="C340" s="309">
        <v>756.6</v>
      </c>
    </row>
    <row r="341" s="296" customFormat="1" ht="16" customHeight="1" spans="1:3">
      <c r="A341" s="308">
        <v>2040602</v>
      </c>
      <c r="B341" s="308" t="s">
        <v>166</v>
      </c>
      <c r="C341" s="309">
        <v>175.88</v>
      </c>
    </row>
    <row r="342" s="296" customFormat="1" customHeight="1" spans="1:3">
      <c r="A342" s="308">
        <v>2040603</v>
      </c>
      <c r="B342" s="308" t="s">
        <v>167</v>
      </c>
      <c r="C342" s="309"/>
    </row>
    <row r="343" s="296" customFormat="1" ht="16" customHeight="1" spans="1:3">
      <c r="A343" s="308">
        <v>2040604</v>
      </c>
      <c r="B343" s="308" t="s">
        <v>366</v>
      </c>
      <c r="C343" s="309">
        <v>40</v>
      </c>
    </row>
    <row r="344" s="296" customFormat="1" ht="16" customHeight="1" spans="1:3">
      <c r="A344" s="308">
        <v>2040605</v>
      </c>
      <c r="B344" s="308" t="s">
        <v>367</v>
      </c>
      <c r="C344" s="309">
        <v>116</v>
      </c>
    </row>
    <row r="345" s="296" customFormat="1" ht="16" customHeight="1" spans="1:3">
      <c r="A345" s="308">
        <v>2040606</v>
      </c>
      <c r="B345" s="308" t="s">
        <v>368</v>
      </c>
      <c r="C345" s="309">
        <v>8</v>
      </c>
    </row>
    <row r="346" s="296" customFormat="1" ht="16" customHeight="1" spans="1:3">
      <c r="A346" s="308">
        <v>2040607</v>
      </c>
      <c r="B346" s="308" t="s">
        <v>369</v>
      </c>
      <c r="C346" s="309">
        <v>8</v>
      </c>
    </row>
    <row r="347" s="296" customFormat="1" customHeight="1" spans="1:3">
      <c r="A347" s="308">
        <v>2040608</v>
      </c>
      <c r="B347" s="308" t="s">
        <v>370</v>
      </c>
      <c r="C347" s="309"/>
    </row>
    <row r="348" s="296" customFormat="1" ht="16" customHeight="1" spans="1:3">
      <c r="A348" s="308">
        <v>2040610</v>
      </c>
      <c r="B348" s="308" t="s">
        <v>371</v>
      </c>
      <c r="C348" s="309">
        <v>40</v>
      </c>
    </row>
    <row r="349" s="296" customFormat="1" ht="16" customHeight="1" spans="1:3">
      <c r="A349" s="308">
        <v>2040612</v>
      </c>
      <c r="B349" s="308" t="s">
        <v>372</v>
      </c>
      <c r="C349" s="309">
        <v>16</v>
      </c>
    </row>
    <row r="350" s="296" customFormat="1" customHeight="1" spans="1:3">
      <c r="A350" s="308">
        <v>2040613</v>
      </c>
      <c r="B350" s="308" t="s">
        <v>206</v>
      </c>
      <c r="C350" s="309"/>
    </row>
    <row r="351" s="296" customFormat="1" customHeight="1" spans="1:3">
      <c r="A351" s="308">
        <v>2040650</v>
      </c>
      <c r="B351" s="308" t="s">
        <v>174</v>
      </c>
      <c r="C351" s="309"/>
    </row>
    <row r="352" s="296" customFormat="1" ht="16" customHeight="1" spans="1:3">
      <c r="A352" s="308">
        <v>2040699</v>
      </c>
      <c r="B352" s="308" t="s">
        <v>373</v>
      </c>
      <c r="C352" s="309">
        <v>200</v>
      </c>
    </row>
    <row r="353" s="295" customFormat="1" ht="16" customHeight="1" spans="1:3">
      <c r="A353" s="305">
        <v>20407</v>
      </c>
      <c r="B353" s="305" t="s">
        <v>374</v>
      </c>
      <c r="C353" s="307">
        <v>146.3</v>
      </c>
    </row>
    <row r="354" s="296" customFormat="1" customHeight="1" spans="1:3">
      <c r="A354" s="308">
        <v>2040701</v>
      </c>
      <c r="B354" s="308" t="s">
        <v>165</v>
      </c>
      <c r="C354" s="309"/>
    </row>
    <row r="355" s="296" customFormat="1" customHeight="1" spans="1:3">
      <c r="A355" s="308">
        <v>2040702</v>
      </c>
      <c r="B355" s="308" t="s">
        <v>166</v>
      </c>
      <c r="C355" s="309"/>
    </row>
    <row r="356" s="296" customFormat="1" customHeight="1" spans="1:3">
      <c r="A356" s="308">
        <v>2040703</v>
      </c>
      <c r="B356" s="308" t="s">
        <v>167</v>
      </c>
      <c r="C356" s="309"/>
    </row>
    <row r="357" s="296" customFormat="1" ht="16" customHeight="1" spans="1:3">
      <c r="A357" s="308">
        <v>2040704</v>
      </c>
      <c r="B357" s="308" t="s">
        <v>375</v>
      </c>
      <c r="C357" s="309">
        <v>146.3</v>
      </c>
    </row>
    <row r="358" s="296" customFormat="1" customHeight="1" spans="1:3">
      <c r="A358" s="308">
        <v>2040705</v>
      </c>
      <c r="B358" s="308" t="s">
        <v>376</v>
      </c>
      <c r="C358" s="309"/>
    </row>
    <row r="359" s="296" customFormat="1" customHeight="1" spans="1:3">
      <c r="A359" s="308">
        <v>2040706</v>
      </c>
      <c r="B359" s="308" t="s">
        <v>377</v>
      </c>
      <c r="C359" s="309"/>
    </row>
    <row r="360" s="296" customFormat="1" customHeight="1" spans="1:3">
      <c r="A360" s="308">
        <v>2040707</v>
      </c>
      <c r="B360" s="308" t="s">
        <v>206</v>
      </c>
      <c r="C360" s="309"/>
    </row>
    <row r="361" s="296" customFormat="1" customHeight="1" spans="1:3">
      <c r="A361" s="308">
        <v>2040750</v>
      </c>
      <c r="B361" s="308" t="s">
        <v>174</v>
      </c>
      <c r="C361" s="309"/>
    </row>
    <row r="362" s="296" customFormat="1" customHeight="1" spans="1:3">
      <c r="A362" s="308">
        <v>2040799</v>
      </c>
      <c r="B362" s="308" t="s">
        <v>378</v>
      </c>
      <c r="C362" s="309"/>
    </row>
    <row r="363" s="295" customFormat="1" ht="16" customHeight="1" spans="1:3">
      <c r="A363" s="305">
        <v>20408</v>
      </c>
      <c r="B363" s="305" t="s">
        <v>379</v>
      </c>
      <c r="C363" s="307">
        <v>20</v>
      </c>
    </row>
    <row r="364" s="296" customFormat="1" customHeight="1" spans="1:3">
      <c r="A364" s="308">
        <v>2040801</v>
      </c>
      <c r="B364" s="308" t="s">
        <v>165</v>
      </c>
      <c r="C364" s="309"/>
    </row>
    <row r="365" s="296" customFormat="1" ht="16" customHeight="1" spans="1:3">
      <c r="A365" s="308">
        <v>2040802</v>
      </c>
      <c r="B365" s="308" t="s">
        <v>166</v>
      </c>
      <c r="C365" s="309">
        <v>20</v>
      </c>
    </row>
    <row r="366" s="296" customFormat="1" customHeight="1" spans="1:3">
      <c r="A366" s="308">
        <v>2040803</v>
      </c>
      <c r="B366" s="308" t="s">
        <v>167</v>
      </c>
      <c r="C366" s="309"/>
    </row>
    <row r="367" s="296" customFormat="1" customHeight="1" spans="1:3">
      <c r="A367" s="308">
        <v>2040804</v>
      </c>
      <c r="B367" s="308" t="s">
        <v>380</v>
      </c>
      <c r="C367" s="309"/>
    </row>
    <row r="368" s="296" customFormat="1" customHeight="1" spans="1:3">
      <c r="A368" s="308">
        <v>2040805</v>
      </c>
      <c r="B368" s="308" t="s">
        <v>381</v>
      </c>
      <c r="C368" s="309"/>
    </row>
    <row r="369" s="296" customFormat="1" customHeight="1" spans="1:3">
      <c r="A369" s="308">
        <v>2040806</v>
      </c>
      <c r="B369" s="308" t="s">
        <v>382</v>
      </c>
      <c r="C369" s="309"/>
    </row>
    <row r="370" s="296" customFormat="1" customHeight="1" spans="1:3">
      <c r="A370" s="308">
        <v>2040807</v>
      </c>
      <c r="B370" s="308" t="s">
        <v>206</v>
      </c>
      <c r="C370" s="309"/>
    </row>
    <row r="371" s="296" customFormat="1" customHeight="1" spans="1:3">
      <c r="A371" s="308">
        <v>2040850</v>
      </c>
      <c r="B371" s="308" t="s">
        <v>174</v>
      </c>
      <c r="C371" s="309"/>
    </row>
    <row r="372" s="296" customFormat="1" customHeight="1" spans="1:3">
      <c r="A372" s="308">
        <v>2040899</v>
      </c>
      <c r="B372" s="308" t="s">
        <v>383</v>
      </c>
      <c r="C372" s="309"/>
    </row>
    <row r="373" s="295" customFormat="1" ht="16" customHeight="1" spans="1:3">
      <c r="A373" s="305">
        <v>20409</v>
      </c>
      <c r="B373" s="305" t="s">
        <v>384</v>
      </c>
      <c r="C373" s="307">
        <v>309.6</v>
      </c>
    </row>
    <row r="374" s="296" customFormat="1" customHeight="1" spans="1:3">
      <c r="A374" s="308">
        <v>2040901</v>
      </c>
      <c r="B374" s="308" t="s">
        <v>165</v>
      </c>
      <c r="C374" s="309"/>
    </row>
    <row r="375" s="296" customFormat="1" ht="16" customHeight="1" spans="1:3">
      <c r="A375" s="308">
        <v>2040902</v>
      </c>
      <c r="B375" s="308" t="s">
        <v>166</v>
      </c>
      <c r="C375" s="309">
        <v>9.6</v>
      </c>
    </row>
    <row r="376" s="296" customFormat="1" customHeight="1" spans="1:3">
      <c r="A376" s="308">
        <v>2040903</v>
      </c>
      <c r="B376" s="308" t="s">
        <v>167</v>
      </c>
      <c r="C376" s="309"/>
    </row>
    <row r="377" s="296" customFormat="1" customHeight="1" spans="1:3">
      <c r="A377" s="308">
        <v>2040904</v>
      </c>
      <c r="B377" s="308" t="s">
        <v>385</v>
      </c>
      <c r="C377" s="309"/>
    </row>
    <row r="378" s="296" customFormat="1" customHeight="1" spans="1:3">
      <c r="A378" s="308">
        <v>2040905</v>
      </c>
      <c r="B378" s="308" t="s">
        <v>386</v>
      </c>
      <c r="C378" s="309"/>
    </row>
    <row r="379" s="296" customFormat="1" customHeight="1" spans="1:3">
      <c r="A379" s="308">
        <v>2040950</v>
      </c>
      <c r="B379" s="308" t="s">
        <v>174</v>
      </c>
      <c r="C379" s="309"/>
    </row>
    <row r="380" s="296" customFormat="1" ht="16" customHeight="1" spans="1:3">
      <c r="A380" s="308">
        <v>2040999</v>
      </c>
      <c r="B380" s="308" t="s">
        <v>387</v>
      </c>
      <c r="C380" s="309">
        <v>300</v>
      </c>
    </row>
    <row r="381" s="295" customFormat="1" customHeight="1" spans="1:3">
      <c r="A381" s="305">
        <v>20410</v>
      </c>
      <c r="B381" s="305" t="s">
        <v>388</v>
      </c>
      <c r="C381" s="307"/>
    </row>
    <row r="382" s="296" customFormat="1" customHeight="1" spans="1:3">
      <c r="A382" s="308">
        <v>2041001</v>
      </c>
      <c r="B382" s="308" t="s">
        <v>165</v>
      </c>
      <c r="C382" s="309"/>
    </row>
    <row r="383" s="296" customFormat="1" customHeight="1" spans="1:3">
      <c r="A383" s="308">
        <v>2041002</v>
      </c>
      <c r="B383" s="308" t="s">
        <v>166</v>
      </c>
      <c r="C383" s="309"/>
    </row>
    <row r="384" s="296" customFormat="1" customHeight="1" spans="1:3">
      <c r="A384" s="308">
        <v>2041006</v>
      </c>
      <c r="B384" s="308" t="s">
        <v>206</v>
      </c>
      <c r="C384" s="309"/>
    </row>
    <row r="385" s="296" customFormat="1" customHeight="1" spans="1:3">
      <c r="A385" s="308">
        <v>2041007</v>
      </c>
      <c r="B385" s="308" t="s">
        <v>389</v>
      </c>
      <c r="C385" s="309"/>
    </row>
    <row r="386" s="296" customFormat="1" customHeight="1" spans="1:3">
      <c r="A386" s="308">
        <v>2041099</v>
      </c>
      <c r="B386" s="308" t="s">
        <v>390</v>
      </c>
      <c r="C386" s="309"/>
    </row>
    <row r="387" s="295" customFormat="1" ht="16" customHeight="1" spans="1:3">
      <c r="A387" s="305">
        <v>20499</v>
      </c>
      <c r="B387" s="305" t="s">
        <v>391</v>
      </c>
      <c r="C387" s="307">
        <v>572.4</v>
      </c>
    </row>
    <row r="388" s="296" customFormat="1" customHeight="1" spans="1:3">
      <c r="A388" s="308">
        <v>2049902</v>
      </c>
      <c r="B388" s="308" t="s">
        <v>392</v>
      </c>
      <c r="C388" s="309"/>
    </row>
    <row r="389" s="296" customFormat="1" ht="16" customHeight="1" spans="1:3">
      <c r="A389" s="308">
        <v>2049999</v>
      </c>
      <c r="B389" s="308" t="s">
        <v>393</v>
      </c>
      <c r="C389" s="309">
        <v>572.4</v>
      </c>
    </row>
    <row r="390" s="295" customFormat="1" ht="16" customHeight="1" spans="1:3">
      <c r="A390" s="305">
        <v>205</v>
      </c>
      <c r="B390" s="305" t="s">
        <v>394</v>
      </c>
      <c r="C390" s="307">
        <v>152044.63</v>
      </c>
    </row>
    <row r="391" s="295" customFormat="1" ht="16" customHeight="1" spans="1:3">
      <c r="A391" s="305">
        <v>20501</v>
      </c>
      <c r="B391" s="305" t="s">
        <v>395</v>
      </c>
      <c r="C391" s="307">
        <v>2618.56</v>
      </c>
    </row>
    <row r="392" s="296" customFormat="1" ht="16" customHeight="1" spans="1:3">
      <c r="A392" s="308">
        <v>2050101</v>
      </c>
      <c r="B392" s="308" t="s">
        <v>165</v>
      </c>
      <c r="C392" s="309">
        <v>1196.56</v>
      </c>
    </row>
    <row r="393" s="296" customFormat="1" customHeight="1" spans="1:3">
      <c r="A393" s="308">
        <v>2050102</v>
      </c>
      <c r="B393" s="308" t="s">
        <v>166</v>
      </c>
      <c r="C393" s="309"/>
    </row>
    <row r="394" s="296" customFormat="1" customHeight="1" spans="1:3">
      <c r="A394" s="308">
        <v>2050103</v>
      </c>
      <c r="B394" s="308" t="s">
        <v>167</v>
      </c>
      <c r="C394" s="309"/>
    </row>
    <row r="395" s="296" customFormat="1" ht="16" customHeight="1" spans="1:3">
      <c r="A395" s="308">
        <v>2050199</v>
      </c>
      <c r="B395" s="308" t="s">
        <v>396</v>
      </c>
      <c r="C395" s="309">
        <v>1422</v>
      </c>
    </row>
    <row r="396" s="295" customFormat="1" ht="16" customHeight="1" spans="1:3">
      <c r="A396" s="305">
        <v>20502</v>
      </c>
      <c r="B396" s="305" t="s">
        <v>397</v>
      </c>
      <c r="C396" s="307">
        <v>91063.29</v>
      </c>
    </row>
    <row r="397" s="296" customFormat="1" ht="16" customHeight="1" spans="1:3">
      <c r="A397" s="308">
        <v>2050201</v>
      </c>
      <c r="B397" s="308" t="s">
        <v>398</v>
      </c>
      <c r="C397" s="309">
        <v>6294.92</v>
      </c>
    </row>
    <row r="398" s="296" customFormat="1" ht="16" customHeight="1" spans="1:3">
      <c r="A398" s="308">
        <v>2050202</v>
      </c>
      <c r="B398" s="308" t="s">
        <v>399</v>
      </c>
      <c r="C398" s="309">
        <v>29374.2</v>
      </c>
    </row>
    <row r="399" s="296" customFormat="1" ht="16" customHeight="1" spans="1:3">
      <c r="A399" s="308">
        <v>2050203</v>
      </c>
      <c r="B399" s="308" t="s">
        <v>400</v>
      </c>
      <c r="C399" s="309">
        <v>14265.04</v>
      </c>
    </row>
    <row r="400" s="296" customFormat="1" ht="16" customHeight="1" spans="1:3">
      <c r="A400" s="308">
        <v>2050204</v>
      </c>
      <c r="B400" s="308" t="s">
        <v>401</v>
      </c>
      <c r="C400" s="309">
        <v>15637.42</v>
      </c>
    </row>
    <row r="401" s="296" customFormat="1" ht="16" customHeight="1" spans="1:3">
      <c r="A401" s="308">
        <v>2050205</v>
      </c>
      <c r="B401" s="308" t="s">
        <v>402</v>
      </c>
      <c r="C401" s="309">
        <v>53.6</v>
      </c>
    </row>
    <row r="402" s="296" customFormat="1" ht="16" customHeight="1" spans="1:3">
      <c r="A402" s="308">
        <v>2050299</v>
      </c>
      <c r="B402" s="308" t="s">
        <v>403</v>
      </c>
      <c r="C402" s="309">
        <v>25438.11</v>
      </c>
    </row>
    <row r="403" s="295" customFormat="1" ht="16" customHeight="1" spans="1:3">
      <c r="A403" s="305">
        <v>20503</v>
      </c>
      <c r="B403" s="305" t="s">
        <v>404</v>
      </c>
      <c r="C403" s="307">
        <v>4348.68</v>
      </c>
    </row>
    <row r="404" s="296" customFormat="1" customHeight="1" spans="1:3">
      <c r="A404" s="308">
        <v>2050301</v>
      </c>
      <c r="B404" s="308" t="s">
        <v>405</v>
      </c>
      <c r="C404" s="309"/>
    </row>
    <row r="405" s="296" customFormat="1" ht="16" customHeight="1" spans="1:3">
      <c r="A405" s="308">
        <v>2050302</v>
      </c>
      <c r="B405" s="308" t="s">
        <v>406</v>
      </c>
      <c r="C405" s="309">
        <v>4348.68</v>
      </c>
    </row>
    <row r="406" s="296" customFormat="1" customHeight="1" spans="1:3">
      <c r="A406" s="308">
        <v>2050303</v>
      </c>
      <c r="B406" s="308" t="s">
        <v>407</v>
      </c>
      <c r="C406" s="309"/>
    </row>
    <row r="407" s="296" customFormat="1" customHeight="1" spans="1:3">
      <c r="A407" s="308">
        <v>2050305</v>
      </c>
      <c r="B407" s="308" t="s">
        <v>408</v>
      </c>
      <c r="C407" s="309"/>
    </row>
    <row r="408" s="296" customFormat="1" customHeight="1" spans="1:3">
      <c r="A408" s="308">
        <v>2050399</v>
      </c>
      <c r="B408" s="308" t="s">
        <v>409</v>
      </c>
      <c r="C408" s="309"/>
    </row>
    <row r="409" s="295" customFormat="1" customHeight="1" spans="1:3">
      <c r="A409" s="305">
        <v>20504</v>
      </c>
      <c r="B409" s="305" t="s">
        <v>410</v>
      </c>
      <c r="C409" s="307">
        <v>0</v>
      </c>
    </row>
    <row r="410" s="296" customFormat="1" customHeight="1" spans="1:3">
      <c r="A410" s="308">
        <v>2050401</v>
      </c>
      <c r="B410" s="308" t="s">
        <v>411</v>
      </c>
      <c r="C410" s="309"/>
    </row>
    <row r="411" s="296" customFormat="1" customHeight="1" spans="1:3">
      <c r="A411" s="308">
        <v>2050402</v>
      </c>
      <c r="B411" s="308" t="s">
        <v>412</v>
      </c>
      <c r="C411" s="309"/>
    </row>
    <row r="412" s="296" customFormat="1" customHeight="1" spans="1:3">
      <c r="A412" s="308">
        <v>2050403</v>
      </c>
      <c r="B412" s="308" t="s">
        <v>413</v>
      </c>
      <c r="C412" s="309"/>
    </row>
    <row r="413" s="296" customFormat="1" customHeight="1" spans="1:3">
      <c r="A413" s="308">
        <v>2050404</v>
      </c>
      <c r="B413" s="308" t="s">
        <v>414</v>
      </c>
      <c r="C413" s="309"/>
    </row>
    <row r="414" s="296" customFormat="1" customHeight="1" spans="1:3">
      <c r="A414" s="308">
        <v>2050499</v>
      </c>
      <c r="B414" s="308" t="s">
        <v>415</v>
      </c>
      <c r="C414" s="309"/>
    </row>
    <row r="415" s="295" customFormat="1" customHeight="1" spans="1:3">
      <c r="A415" s="305">
        <v>20505</v>
      </c>
      <c r="B415" s="305" t="s">
        <v>416</v>
      </c>
      <c r="C415" s="307">
        <v>0</v>
      </c>
    </row>
    <row r="416" s="296" customFormat="1" customHeight="1" spans="1:3">
      <c r="A416" s="308">
        <v>2050501</v>
      </c>
      <c r="B416" s="308" t="s">
        <v>417</v>
      </c>
      <c r="C416" s="309"/>
    </row>
    <row r="417" s="296" customFormat="1" customHeight="1" spans="1:3">
      <c r="A417" s="308">
        <v>2050502</v>
      </c>
      <c r="B417" s="308" t="s">
        <v>418</v>
      </c>
      <c r="C417" s="309"/>
    </row>
    <row r="418" s="296" customFormat="1" customHeight="1" spans="1:3">
      <c r="A418" s="308">
        <v>2050599</v>
      </c>
      <c r="B418" s="308" t="s">
        <v>419</v>
      </c>
      <c r="C418" s="309"/>
    </row>
    <row r="419" s="295" customFormat="1" customHeight="1" spans="1:3">
      <c r="A419" s="305">
        <v>20506</v>
      </c>
      <c r="B419" s="305" t="s">
        <v>420</v>
      </c>
      <c r="C419" s="307">
        <v>0</v>
      </c>
    </row>
    <row r="420" s="296" customFormat="1" customHeight="1" spans="1:3">
      <c r="A420" s="308">
        <v>2050601</v>
      </c>
      <c r="B420" s="308" t="s">
        <v>421</v>
      </c>
      <c r="C420" s="309"/>
    </row>
    <row r="421" s="296" customFormat="1" customHeight="1" spans="1:3">
      <c r="A421" s="308">
        <v>2050602</v>
      </c>
      <c r="B421" s="308" t="s">
        <v>422</v>
      </c>
      <c r="C421" s="309"/>
    </row>
    <row r="422" s="296" customFormat="1" customHeight="1" spans="1:3">
      <c r="A422" s="308">
        <v>2050699</v>
      </c>
      <c r="B422" s="308" t="s">
        <v>423</v>
      </c>
      <c r="C422" s="309"/>
    </row>
    <row r="423" s="295" customFormat="1" ht="16" customHeight="1" spans="1:3">
      <c r="A423" s="305">
        <v>20507</v>
      </c>
      <c r="B423" s="305" t="s">
        <v>424</v>
      </c>
      <c r="C423" s="307">
        <v>343.25</v>
      </c>
    </row>
    <row r="424" s="296" customFormat="1" ht="16" customHeight="1" spans="1:3">
      <c r="A424" s="308">
        <v>2050701</v>
      </c>
      <c r="B424" s="308" t="s">
        <v>425</v>
      </c>
      <c r="C424" s="309">
        <v>343.25</v>
      </c>
    </row>
    <row r="425" s="296" customFormat="1" customHeight="1" spans="1:3">
      <c r="A425" s="308">
        <v>2050702</v>
      </c>
      <c r="B425" s="308" t="s">
        <v>426</v>
      </c>
      <c r="C425" s="309"/>
    </row>
    <row r="426" s="296" customFormat="1" customHeight="1" spans="1:3">
      <c r="A426" s="308">
        <v>2050799</v>
      </c>
      <c r="B426" s="308" t="s">
        <v>427</v>
      </c>
      <c r="C426" s="309"/>
    </row>
    <row r="427" s="295" customFormat="1" ht="16" customHeight="1" spans="1:3">
      <c r="A427" s="305">
        <v>20508</v>
      </c>
      <c r="B427" s="305" t="s">
        <v>428</v>
      </c>
      <c r="C427" s="307">
        <v>1670.85</v>
      </c>
    </row>
    <row r="428" s="296" customFormat="1" ht="16" customHeight="1" spans="1:3">
      <c r="A428" s="308">
        <v>2050801</v>
      </c>
      <c r="B428" s="308" t="s">
        <v>429</v>
      </c>
      <c r="C428" s="309">
        <v>316.15</v>
      </c>
    </row>
    <row r="429" s="296" customFormat="1" ht="16" customHeight="1" spans="1:3">
      <c r="A429" s="308">
        <v>2050802</v>
      </c>
      <c r="B429" s="308" t="s">
        <v>430</v>
      </c>
      <c r="C429" s="309">
        <v>443.4</v>
      </c>
    </row>
    <row r="430" s="296" customFormat="1" ht="16" customHeight="1" spans="1:3">
      <c r="A430" s="308">
        <v>2050803</v>
      </c>
      <c r="B430" s="308" t="s">
        <v>431</v>
      </c>
      <c r="C430" s="309">
        <v>221.3</v>
      </c>
    </row>
    <row r="431" s="296" customFormat="1" customHeight="1" spans="1:3">
      <c r="A431" s="308">
        <v>2050804</v>
      </c>
      <c r="B431" s="308" t="s">
        <v>432</v>
      </c>
      <c r="C431" s="309"/>
    </row>
    <row r="432" s="296" customFormat="1" ht="16" customHeight="1" spans="1:3">
      <c r="A432" s="308">
        <v>2050899</v>
      </c>
      <c r="B432" s="308" t="s">
        <v>433</v>
      </c>
      <c r="C432" s="309">
        <v>690</v>
      </c>
    </row>
    <row r="433" s="295" customFormat="1" ht="16" customHeight="1" spans="1:3">
      <c r="A433" s="305">
        <v>20509</v>
      </c>
      <c r="B433" s="305" t="s">
        <v>434</v>
      </c>
      <c r="C433" s="307">
        <v>4500</v>
      </c>
    </row>
    <row r="434" s="296" customFormat="1" customHeight="1" spans="1:3">
      <c r="A434" s="308">
        <v>2050901</v>
      </c>
      <c r="B434" s="308" t="s">
        <v>435</v>
      </c>
      <c r="C434" s="309"/>
    </row>
    <row r="435" s="296" customFormat="1" customHeight="1" spans="1:3">
      <c r="A435" s="308">
        <v>2050902</v>
      </c>
      <c r="B435" s="308" t="s">
        <v>436</v>
      </c>
      <c r="C435" s="309"/>
    </row>
    <row r="436" s="296" customFormat="1" customHeight="1" spans="1:3">
      <c r="A436" s="308">
        <v>2050903</v>
      </c>
      <c r="B436" s="308" t="s">
        <v>437</v>
      </c>
      <c r="C436" s="309"/>
    </row>
    <row r="437" s="296" customFormat="1" customHeight="1" spans="1:3">
      <c r="A437" s="308">
        <v>2050904</v>
      </c>
      <c r="B437" s="308" t="s">
        <v>438</v>
      </c>
      <c r="C437" s="309"/>
    </row>
    <row r="438" s="296" customFormat="1" customHeight="1" spans="1:3">
      <c r="A438" s="308">
        <v>2050905</v>
      </c>
      <c r="B438" s="308" t="s">
        <v>439</v>
      </c>
      <c r="C438" s="309"/>
    </row>
    <row r="439" s="296" customFormat="1" ht="16" customHeight="1" spans="1:3">
      <c r="A439" s="308">
        <v>2050999</v>
      </c>
      <c r="B439" s="308" t="s">
        <v>440</v>
      </c>
      <c r="C439" s="309">
        <v>4500</v>
      </c>
    </row>
    <row r="440" s="295" customFormat="1" ht="16" customHeight="1" spans="1:3">
      <c r="A440" s="305">
        <v>20599</v>
      </c>
      <c r="B440" s="305" t="s">
        <v>441</v>
      </c>
      <c r="C440" s="307">
        <v>47500</v>
      </c>
    </row>
    <row r="441" s="296" customFormat="1" ht="16" customHeight="1" spans="1:3">
      <c r="A441" s="308">
        <v>2059999</v>
      </c>
      <c r="B441" s="308" t="s">
        <v>442</v>
      </c>
      <c r="C441" s="309">
        <v>47500</v>
      </c>
    </row>
    <row r="442" s="295" customFormat="1" ht="16" customHeight="1" spans="1:3">
      <c r="A442" s="305">
        <v>206</v>
      </c>
      <c r="B442" s="305" t="s">
        <v>443</v>
      </c>
      <c r="C442" s="307">
        <v>9779.69</v>
      </c>
    </row>
    <row r="443" s="295" customFormat="1" ht="16" customHeight="1" spans="1:3">
      <c r="A443" s="305">
        <v>20601</v>
      </c>
      <c r="B443" s="305" t="s">
        <v>444</v>
      </c>
      <c r="C443" s="307">
        <v>6453.26</v>
      </c>
    </row>
    <row r="444" s="296" customFormat="1" ht="16" customHeight="1" spans="1:3">
      <c r="A444" s="308">
        <v>2060101</v>
      </c>
      <c r="B444" s="308" t="s">
        <v>165</v>
      </c>
      <c r="C444" s="309">
        <v>453.26</v>
      </c>
    </row>
    <row r="445" s="296" customFormat="1" customHeight="1" spans="1:3">
      <c r="A445" s="308">
        <v>2060102</v>
      </c>
      <c r="B445" s="308" t="s">
        <v>166</v>
      </c>
      <c r="C445" s="309"/>
    </row>
    <row r="446" s="296" customFormat="1" customHeight="1" spans="1:3">
      <c r="A446" s="308">
        <v>2060103</v>
      </c>
      <c r="B446" s="308" t="s">
        <v>167</v>
      </c>
      <c r="C446" s="309"/>
    </row>
    <row r="447" s="296" customFormat="1" ht="16" customHeight="1" spans="1:3">
      <c r="A447" s="308">
        <v>2060199</v>
      </c>
      <c r="B447" s="308" t="s">
        <v>445</v>
      </c>
      <c r="C447" s="309">
        <v>6000</v>
      </c>
    </row>
    <row r="448" s="295" customFormat="1" ht="14" customHeight="1" spans="1:3">
      <c r="A448" s="305">
        <v>20602</v>
      </c>
      <c r="B448" s="305" t="s">
        <v>446</v>
      </c>
      <c r="C448" s="307">
        <v>0</v>
      </c>
    </row>
    <row r="449" s="296" customFormat="1" customHeight="1" spans="1:3">
      <c r="A449" s="308">
        <v>2060201</v>
      </c>
      <c r="B449" s="308" t="s">
        <v>447</v>
      </c>
      <c r="C449" s="309"/>
    </row>
    <row r="450" s="296" customFormat="1" customHeight="1" spans="1:3">
      <c r="A450" s="308">
        <v>2060203</v>
      </c>
      <c r="B450" s="308" t="s">
        <v>448</v>
      </c>
      <c r="C450" s="309"/>
    </row>
    <row r="451" s="296" customFormat="1" customHeight="1" spans="1:3">
      <c r="A451" s="308">
        <v>2060204</v>
      </c>
      <c r="B451" s="308" t="s">
        <v>449</v>
      </c>
      <c r="C451" s="309"/>
    </row>
    <row r="452" s="296" customFormat="1" customHeight="1" spans="1:3">
      <c r="A452" s="308">
        <v>2060205</v>
      </c>
      <c r="B452" s="308" t="s">
        <v>450</v>
      </c>
      <c r="C452" s="309"/>
    </row>
    <row r="453" s="296" customFormat="1" customHeight="1" spans="1:3">
      <c r="A453" s="308">
        <v>2060206</v>
      </c>
      <c r="B453" s="308" t="s">
        <v>451</v>
      </c>
      <c r="C453" s="309"/>
    </row>
    <row r="454" s="296" customFormat="1" customHeight="1" spans="1:3">
      <c r="A454" s="308">
        <v>2060207</v>
      </c>
      <c r="B454" s="308" t="s">
        <v>452</v>
      </c>
      <c r="C454" s="309"/>
    </row>
    <row r="455" s="296" customFormat="1" customHeight="1" spans="1:3">
      <c r="A455" s="308">
        <v>2060208</v>
      </c>
      <c r="B455" s="308" t="s">
        <v>453</v>
      </c>
      <c r="C455" s="309"/>
    </row>
    <row r="456" s="296" customFormat="1" customHeight="1" spans="1:3">
      <c r="A456" s="308">
        <v>2060299</v>
      </c>
      <c r="B456" s="308" t="s">
        <v>454</v>
      </c>
      <c r="C456" s="309"/>
    </row>
    <row r="457" s="295" customFormat="1" customHeight="1" spans="1:3">
      <c r="A457" s="305">
        <v>20603</v>
      </c>
      <c r="B457" s="305" t="s">
        <v>455</v>
      </c>
      <c r="C457" s="307">
        <v>0</v>
      </c>
    </row>
    <row r="458" s="296" customFormat="1" customHeight="1" spans="1:3">
      <c r="A458" s="308">
        <v>2060301</v>
      </c>
      <c r="B458" s="308" t="s">
        <v>447</v>
      </c>
      <c r="C458" s="309"/>
    </row>
    <row r="459" s="296" customFormat="1" customHeight="1" spans="1:3">
      <c r="A459" s="308">
        <v>2060302</v>
      </c>
      <c r="B459" s="308" t="s">
        <v>456</v>
      </c>
      <c r="C459" s="309"/>
    </row>
    <row r="460" s="296" customFormat="1" customHeight="1" spans="1:3">
      <c r="A460" s="308">
        <v>2060303</v>
      </c>
      <c r="B460" s="308" t="s">
        <v>457</v>
      </c>
      <c r="C460" s="309"/>
    </row>
    <row r="461" s="296" customFormat="1" customHeight="1" spans="1:3">
      <c r="A461" s="308">
        <v>2060304</v>
      </c>
      <c r="B461" s="308" t="s">
        <v>458</v>
      </c>
      <c r="C461" s="309"/>
    </row>
    <row r="462" s="296" customFormat="1" customHeight="1" spans="1:3">
      <c r="A462" s="308">
        <v>2060399</v>
      </c>
      <c r="B462" s="308" t="s">
        <v>459</v>
      </c>
      <c r="C462" s="309"/>
    </row>
    <row r="463" s="295" customFormat="1" customHeight="1" spans="1:3">
      <c r="A463" s="305">
        <v>20604</v>
      </c>
      <c r="B463" s="305" t="s">
        <v>460</v>
      </c>
      <c r="C463" s="307">
        <v>0</v>
      </c>
    </row>
    <row r="464" s="296" customFormat="1" customHeight="1" spans="1:3">
      <c r="A464" s="308">
        <v>2060401</v>
      </c>
      <c r="B464" s="308" t="s">
        <v>447</v>
      </c>
      <c r="C464" s="309"/>
    </row>
    <row r="465" s="296" customFormat="1" customHeight="1" spans="1:3">
      <c r="A465" s="308">
        <v>2060404</v>
      </c>
      <c r="B465" s="308" t="s">
        <v>461</v>
      </c>
      <c r="C465" s="309"/>
    </row>
    <row r="466" s="296" customFormat="1" customHeight="1" spans="1:3">
      <c r="A466" s="308">
        <v>2060405</v>
      </c>
      <c r="B466" s="308" t="s">
        <v>462</v>
      </c>
      <c r="C466" s="309"/>
    </row>
    <row r="467" s="296" customFormat="1" customHeight="1" spans="1:3">
      <c r="A467" s="308">
        <v>2060499</v>
      </c>
      <c r="B467" s="308" t="s">
        <v>463</v>
      </c>
      <c r="C467" s="309"/>
    </row>
    <row r="468" s="295" customFormat="1" ht="16" customHeight="1" spans="1:3">
      <c r="A468" s="305">
        <v>20605</v>
      </c>
      <c r="B468" s="305" t="s">
        <v>464</v>
      </c>
      <c r="C468" s="307">
        <v>50</v>
      </c>
    </row>
    <row r="469" s="296" customFormat="1" customHeight="1" spans="1:3">
      <c r="A469" s="308">
        <v>2060501</v>
      </c>
      <c r="B469" s="308" t="s">
        <v>447</v>
      </c>
      <c r="C469" s="309"/>
    </row>
    <row r="470" s="296" customFormat="1" customHeight="1" spans="1:3">
      <c r="A470" s="308">
        <v>2060502</v>
      </c>
      <c r="B470" s="308" t="s">
        <v>465</v>
      </c>
      <c r="C470" s="309"/>
    </row>
    <row r="471" s="296" customFormat="1" customHeight="1" spans="1:3">
      <c r="A471" s="308">
        <v>2060503</v>
      </c>
      <c r="B471" s="308" t="s">
        <v>466</v>
      </c>
      <c r="C471" s="309"/>
    </row>
    <row r="472" s="296" customFormat="1" ht="16" customHeight="1" spans="1:3">
      <c r="A472" s="308">
        <v>2060599</v>
      </c>
      <c r="B472" s="308" t="s">
        <v>467</v>
      </c>
      <c r="C472" s="309">
        <v>50</v>
      </c>
    </row>
    <row r="473" s="295" customFormat="1" customHeight="1" spans="1:3">
      <c r="A473" s="305">
        <v>20606</v>
      </c>
      <c r="B473" s="305" t="s">
        <v>468</v>
      </c>
      <c r="C473" s="307">
        <v>0</v>
      </c>
    </row>
    <row r="474" s="296" customFormat="1" customHeight="1" spans="1:3">
      <c r="A474" s="308">
        <v>2060601</v>
      </c>
      <c r="B474" s="308" t="s">
        <v>469</v>
      </c>
      <c r="C474" s="309"/>
    </row>
    <row r="475" s="296" customFormat="1" customHeight="1" spans="1:3">
      <c r="A475" s="308">
        <v>2060602</v>
      </c>
      <c r="B475" s="308" t="s">
        <v>470</v>
      </c>
      <c r="C475" s="309"/>
    </row>
    <row r="476" s="296" customFormat="1" customHeight="1" spans="1:3">
      <c r="A476" s="308">
        <v>2060603</v>
      </c>
      <c r="B476" s="308" t="s">
        <v>471</v>
      </c>
      <c r="C476" s="309"/>
    </row>
    <row r="477" s="296" customFormat="1" customHeight="1" spans="1:3">
      <c r="A477" s="308">
        <v>2060699</v>
      </c>
      <c r="B477" s="308" t="s">
        <v>472</v>
      </c>
      <c r="C477" s="309"/>
    </row>
    <row r="478" s="295" customFormat="1" ht="16" customHeight="1" spans="1:3">
      <c r="A478" s="305">
        <v>20607</v>
      </c>
      <c r="B478" s="305" t="s">
        <v>473</v>
      </c>
      <c r="C478" s="307">
        <v>111</v>
      </c>
    </row>
    <row r="479" s="296" customFormat="1" customHeight="1" spans="1:3">
      <c r="A479" s="308">
        <v>2060701</v>
      </c>
      <c r="B479" s="308" t="s">
        <v>447</v>
      </c>
      <c r="C479" s="309"/>
    </row>
    <row r="480" s="296" customFormat="1" customHeight="1" spans="1:3">
      <c r="A480" s="308">
        <v>2060702</v>
      </c>
      <c r="B480" s="308" t="s">
        <v>474</v>
      </c>
      <c r="C480" s="309"/>
    </row>
    <row r="481" s="296" customFormat="1" customHeight="1" spans="1:3">
      <c r="A481" s="308">
        <v>2060703</v>
      </c>
      <c r="B481" s="308" t="s">
        <v>475</v>
      </c>
      <c r="C481" s="309"/>
    </row>
    <row r="482" s="296" customFormat="1" customHeight="1" spans="1:3">
      <c r="A482" s="308">
        <v>2060704</v>
      </c>
      <c r="B482" s="308" t="s">
        <v>476</v>
      </c>
      <c r="C482" s="309"/>
    </row>
    <row r="483" s="296" customFormat="1" ht="16" customHeight="1" spans="1:3">
      <c r="A483" s="308">
        <v>2060705</v>
      </c>
      <c r="B483" s="308" t="s">
        <v>477</v>
      </c>
      <c r="C483" s="309">
        <v>12</v>
      </c>
    </row>
    <row r="484" s="296" customFormat="1" ht="16" customHeight="1" spans="1:3">
      <c r="A484" s="308">
        <v>2060799</v>
      </c>
      <c r="B484" s="308" t="s">
        <v>478</v>
      </c>
      <c r="C484" s="309">
        <v>99</v>
      </c>
    </row>
    <row r="485" s="295" customFormat="1" customHeight="1" spans="1:3">
      <c r="A485" s="305">
        <v>20608</v>
      </c>
      <c r="B485" s="305" t="s">
        <v>479</v>
      </c>
      <c r="C485" s="307">
        <v>0</v>
      </c>
    </row>
    <row r="486" s="296" customFormat="1" customHeight="1" spans="1:3">
      <c r="A486" s="308">
        <v>2060801</v>
      </c>
      <c r="B486" s="308" t="s">
        <v>480</v>
      </c>
      <c r="C486" s="309"/>
    </row>
    <row r="487" s="296" customFormat="1" customHeight="1" spans="1:3">
      <c r="A487" s="308">
        <v>2060802</v>
      </c>
      <c r="B487" s="308" t="s">
        <v>481</v>
      </c>
      <c r="C487" s="309"/>
    </row>
    <row r="488" s="296" customFormat="1" customHeight="1" spans="1:3">
      <c r="A488" s="308">
        <v>2060899</v>
      </c>
      <c r="B488" s="308" t="s">
        <v>482</v>
      </c>
      <c r="C488" s="309"/>
    </row>
    <row r="489" s="295" customFormat="1" customHeight="1" spans="1:3">
      <c r="A489" s="305">
        <v>20609</v>
      </c>
      <c r="B489" s="305" t="s">
        <v>483</v>
      </c>
      <c r="C489" s="307">
        <v>0</v>
      </c>
    </row>
    <row r="490" s="296" customFormat="1" customHeight="1" spans="1:3">
      <c r="A490" s="308">
        <v>2060901</v>
      </c>
      <c r="B490" s="308" t="s">
        <v>484</v>
      </c>
      <c r="C490" s="309"/>
    </row>
    <row r="491" s="296" customFormat="1" customHeight="1" spans="1:3">
      <c r="A491" s="308">
        <v>2060902</v>
      </c>
      <c r="B491" s="308" t="s">
        <v>485</v>
      </c>
      <c r="C491" s="309"/>
    </row>
    <row r="492" s="296" customFormat="1" customHeight="1" spans="1:3">
      <c r="A492" s="308">
        <v>2060999</v>
      </c>
      <c r="B492" s="308" t="s">
        <v>486</v>
      </c>
      <c r="C492" s="309"/>
    </row>
    <row r="493" s="295" customFormat="1" ht="16" customHeight="1" spans="1:3">
      <c r="A493" s="305">
        <v>20699</v>
      </c>
      <c r="B493" s="305" t="s">
        <v>487</v>
      </c>
      <c r="C493" s="307">
        <v>3165.43</v>
      </c>
    </row>
    <row r="494" s="296" customFormat="1" customHeight="1" spans="1:3">
      <c r="A494" s="308">
        <v>2069901</v>
      </c>
      <c r="B494" s="308" t="s">
        <v>488</v>
      </c>
      <c r="C494" s="309"/>
    </row>
    <row r="495" s="296" customFormat="1" customHeight="1" spans="1:3">
      <c r="A495" s="308">
        <v>2069902</v>
      </c>
      <c r="B495" s="308" t="s">
        <v>489</v>
      </c>
      <c r="C495" s="309"/>
    </row>
    <row r="496" s="296" customFormat="1" customHeight="1" spans="1:3">
      <c r="A496" s="308">
        <v>2069903</v>
      </c>
      <c r="B496" s="308" t="s">
        <v>490</v>
      </c>
      <c r="C496" s="309"/>
    </row>
    <row r="497" s="296" customFormat="1" ht="16" customHeight="1" spans="1:3">
      <c r="A497" s="308">
        <v>2069999</v>
      </c>
      <c r="B497" s="308" t="s">
        <v>491</v>
      </c>
      <c r="C497" s="309">
        <v>3165.43</v>
      </c>
    </row>
    <row r="498" s="295" customFormat="1" ht="16" customHeight="1" spans="1:3">
      <c r="A498" s="305">
        <v>207</v>
      </c>
      <c r="B498" s="305" t="s">
        <v>492</v>
      </c>
      <c r="C498" s="307">
        <v>8785.829</v>
      </c>
    </row>
    <row r="499" s="295" customFormat="1" ht="16" customHeight="1" spans="1:3">
      <c r="A499" s="305">
        <v>20701</v>
      </c>
      <c r="B499" s="305" t="s">
        <v>493</v>
      </c>
      <c r="C499" s="307">
        <v>4942.969</v>
      </c>
    </row>
    <row r="500" s="296" customFormat="1" ht="16" customHeight="1" spans="1:3">
      <c r="A500" s="308">
        <v>2070101</v>
      </c>
      <c r="B500" s="308" t="s">
        <v>165</v>
      </c>
      <c r="C500" s="309">
        <v>1797.73</v>
      </c>
    </row>
    <row r="501" s="296" customFormat="1" customHeight="1" spans="1:3">
      <c r="A501" s="308">
        <v>2070102</v>
      </c>
      <c r="B501" s="308" t="s">
        <v>166</v>
      </c>
      <c r="C501" s="309"/>
    </row>
    <row r="502" s="296" customFormat="1" customHeight="1" spans="1:3">
      <c r="A502" s="308">
        <v>2070103</v>
      </c>
      <c r="B502" s="308" t="s">
        <v>167</v>
      </c>
      <c r="C502" s="309"/>
    </row>
    <row r="503" s="296" customFormat="1" customHeight="1" spans="1:3">
      <c r="A503" s="308">
        <v>2070104</v>
      </c>
      <c r="B503" s="308" t="s">
        <v>494</v>
      </c>
      <c r="C503" s="309"/>
    </row>
    <row r="504" s="296" customFormat="1" customHeight="1" spans="1:3">
      <c r="A504" s="308">
        <v>2070105</v>
      </c>
      <c r="B504" s="308" t="s">
        <v>495</v>
      </c>
      <c r="C504" s="309"/>
    </row>
    <row r="505" s="296" customFormat="1" customHeight="1" spans="1:3">
      <c r="A505" s="308">
        <v>2070106</v>
      </c>
      <c r="B505" s="308" t="s">
        <v>496</v>
      </c>
      <c r="C505" s="309"/>
    </row>
    <row r="506" s="296" customFormat="1" ht="16" customHeight="1" spans="1:3">
      <c r="A506" s="308">
        <v>2070107</v>
      </c>
      <c r="B506" s="308" t="s">
        <v>497</v>
      </c>
      <c r="C506" s="309">
        <v>10</v>
      </c>
    </row>
    <row r="507" s="296" customFormat="1" customHeight="1" spans="1:3">
      <c r="A507" s="308">
        <v>2070108</v>
      </c>
      <c r="B507" s="308" t="s">
        <v>498</v>
      </c>
      <c r="C507" s="309"/>
    </row>
    <row r="508" s="296" customFormat="1" customHeight="1" spans="1:3">
      <c r="A508" s="308">
        <v>2070109</v>
      </c>
      <c r="B508" s="308" t="s">
        <v>499</v>
      </c>
      <c r="C508" s="309"/>
    </row>
    <row r="509" s="296" customFormat="1" customHeight="1" spans="1:3">
      <c r="A509" s="308">
        <v>2070110</v>
      </c>
      <c r="B509" s="308" t="s">
        <v>500</v>
      </c>
      <c r="C509" s="309"/>
    </row>
    <row r="510" s="296" customFormat="1" ht="16" customHeight="1" spans="1:3">
      <c r="A510" s="308">
        <v>2070111</v>
      </c>
      <c r="B510" s="308" t="s">
        <v>501</v>
      </c>
      <c r="C510" s="309">
        <v>55</v>
      </c>
    </row>
    <row r="511" s="296" customFormat="1" customHeight="1" spans="1:3">
      <c r="A511" s="308">
        <v>2070112</v>
      </c>
      <c r="B511" s="308" t="s">
        <v>502</v>
      </c>
      <c r="C511" s="309"/>
    </row>
    <row r="512" s="296" customFormat="1" customHeight="1" spans="1:3">
      <c r="A512" s="308">
        <v>2070113</v>
      </c>
      <c r="B512" s="308" t="s">
        <v>503</v>
      </c>
      <c r="C512" s="309"/>
    </row>
    <row r="513" s="296" customFormat="1" customHeight="1" spans="1:3">
      <c r="A513" s="308">
        <v>2070114</v>
      </c>
      <c r="B513" s="308" t="s">
        <v>504</v>
      </c>
      <c r="C513" s="309"/>
    </row>
    <row r="514" s="296" customFormat="1" ht="16" customHeight="1" spans="1:3">
      <c r="A514" s="308">
        <v>2070199</v>
      </c>
      <c r="B514" s="308" t="s">
        <v>505</v>
      </c>
      <c r="C514" s="309">
        <v>3080.239</v>
      </c>
    </row>
    <row r="515" s="295" customFormat="1" ht="16" customHeight="1" spans="1:3">
      <c r="A515" s="305">
        <v>20702</v>
      </c>
      <c r="B515" s="305" t="s">
        <v>506</v>
      </c>
      <c r="C515" s="307">
        <v>1284.22</v>
      </c>
    </row>
    <row r="516" s="296" customFormat="1" ht="16" customHeight="1" spans="1:3">
      <c r="A516" s="308">
        <v>2070201</v>
      </c>
      <c r="B516" s="308" t="s">
        <v>165</v>
      </c>
      <c r="C516" s="309">
        <v>274.22</v>
      </c>
    </row>
    <row r="517" s="296" customFormat="1" customHeight="1" spans="1:3">
      <c r="A517" s="308">
        <v>2070202</v>
      </c>
      <c r="B517" s="308" t="s">
        <v>166</v>
      </c>
      <c r="C517" s="309"/>
    </row>
    <row r="518" s="296" customFormat="1" customHeight="1" spans="1:3">
      <c r="A518" s="308">
        <v>2070203</v>
      </c>
      <c r="B518" s="308" t="s">
        <v>167</v>
      </c>
      <c r="C518" s="309"/>
    </row>
    <row r="519" s="296" customFormat="1" ht="16" customHeight="1" spans="1:3">
      <c r="A519" s="308">
        <v>2070204</v>
      </c>
      <c r="B519" s="308" t="s">
        <v>507</v>
      </c>
      <c r="C519" s="309">
        <v>129</v>
      </c>
    </row>
    <row r="520" s="296" customFormat="1" customHeight="1" spans="1:3">
      <c r="A520" s="308">
        <v>2070205</v>
      </c>
      <c r="B520" s="308" t="s">
        <v>508</v>
      </c>
      <c r="C520" s="309"/>
    </row>
    <row r="521" s="296" customFormat="1" customHeight="1" spans="1:3">
      <c r="A521" s="308">
        <v>2070206</v>
      </c>
      <c r="B521" s="308" t="s">
        <v>509</v>
      </c>
      <c r="C521" s="309"/>
    </row>
    <row r="522" s="296" customFormat="1" ht="16" customHeight="1" spans="1:3">
      <c r="A522" s="308">
        <v>2070299</v>
      </c>
      <c r="B522" s="308" t="s">
        <v>510</v>
      </c>
      <c r="C522" s="309">
        <v>881</v>
      </c>
    </row>
    <row r="523" s="295" customFormat="1" ht="16" customHeight="1" spans="1:3">
      <c r="A523" s="305">
        <v>20703</v>
      </c>
      <c r="B523" s="305" t="s">
        <v>511</v>
      </c>
      <c r="C523" s="307">
        <v>193.36</v>
      </c>
    </row>
    <row r="524" s="296" customFormat="1" ht="16" customHeight="1" spans="1:3">
      <c r="A524" s="308">
        <v>2070301</v>
      </c>
      <c r="B524" s="308" t="s">
        <v>165</v>
      </c>
      <c r="C524" s="309">
        <v>137.36</v>
      </c>
    </row>
    <row r="525" s="296" customFormat="1" customHeight="1" spans="1:3">
      <c r="A525" s="308">
        <v>2070302</v>
      </c>
      <c r="B525" s="308" t="s">
        <v>166</v>
      </c>
      <c r="C525" s="309"/>
    </row>
    <row r="526" s="296" customFormat="1" customHeight="1" spans="1:3">
      <c r="A526" s="308">
        <v>2070303</v>
      </c>
      <c r="B526" s="308" t="s">
        <v>167</v>
      </c>
      <c r="C526" s="309"/>
    </row>
    <row r="527" s="296" customFormat="1" customHeight="1" spans="1:3">
      <c r="A527" s="308">
        <v>2070304</v>
      </c>
      <c r="B527" s="308" t="s">
        <v>512</v>
      </c>
      <c r="C527" s="309"/>
    </row>
    <row r="528" s="296" customFormat="1" customHeight="1" spans="1:3">
      <c r="A528" s="308">
        <v>2070305</v>
      </c>
      <c r="B528" s="308" t="s">
        <v>513</v>
      </c>
      <c r="C528" s="309"/>
    </row>
    <row r="529" s="296" customFormat="1" customHeight="1" spans="1:3">
      <c r="A529" s="308">
        <v>2070306</v>
      </c>
      <c r="B529" s="308" t="s">
        <v>514</v>
      </c>
      <c r="C529" s="309"/>
    </row>
    <row r="530" s="296" customFormat="1" ht="16" customHeight="1" spans="1:3">
      <c r="A530" s="308">
        <v>2070307</v>
      </c>
      <c r="B530" s="308" t="s">
        <v>515</v>
      </c>
      <c r="C530" s="309">
        <v>56</v>
      </c>
    </row>
    <row r="531" s="296" customFormat="1" customHeight="1" spans="1:3">
      <c r="A531" s="308">
        <v>2070308</v>
      </c>
      <c r="B531" s="308" t="s">
        <v>516</v>
      </c>
      <c r="C531" s="309"/>
    </row>
    <row r="532" s="296" customFormat="1" customHeight="1" spans="1:3">
      <c r="A532" s="308">
        <v>2070309</v>
      </c>
      <c r="B532" s="308" t="s">
        <v>517</v>
      </c>
      <c r="C532" s="309"/>
    </row>
    <row r="533" s="296" customFormat="1" customHeight="1" spans="1:3">
      <c r="A533" s="308">
        <v>2070399</v>
      </c>
      <c r="B533" s="308" t="s">
        <v>518</v>
      </c>
      <c r="C533" s="309"/>
    </row>
    <row r="534" s="295" customFormat="1" ht="16" customHeight="1" spans="1:3">
      <c r="A534" s="305">
        <v>20706</v>
      </c>
      <c r="B534" s="311" t="s">
        <v>519</v>
      </c>
      <c r="C534" s="307">
        <v>37.23</v>
      </c>
    </row>
    <row r="535" s="296" customFormat="1" customHeight="1" spans="1:3">
      <c r="A535" s="308">
        <v>2070601</v>
      </c>
      <c r="B535" s="312" t="s">
        <v>165</v>
      </c>
      <c r="C535" s="309"/>
    </row>
    <row r="536" s="296" customFormat="1" customHeight="1" spans="1:3">
      <c r="A536" s="308">
        <v>2070602</v>
      </c>
      <c r="B536" s="312" t="s">
        <v>166</v>
      </c>
      <c r="C536" s="309"/>
    </row>
    <row r="537" s="296" customFormat="1" customHeight="1" spans="1:3">
      <c r="A537" s="308">
        <v>2070603</v>
      </c>
      <c r="B537" s="312" t="s">
        <v>167</v>
      </c>
      <c r="C537" s="309"/>
    </row>
    <row r="538" s="296" customFormat="1" customHeight="1" spans="1:3">
      <c r="A538" s="308">
        <v>2070604</v>
      </c>
      <c r="B538" s="312" t="s">
        <v>520</v>
      </c>
      <c r="C538" s="309"/>
    </row>
    <row r="539" s="296" customFormat="1" ht="16" customHeight="1" spans="1:3">
      <c r="A539" s="308">
        <v>2070605</v>
      </c>
      <c r="B539" s="312" t="s">
        <v>521</v>
      </c>
      <c r="C539" s="309">
        <v>4</v>
      </c>
    </row>
    <row r="540" s="296" customFormat="1" customHeight="1" spans="1:3">
      <c r="A540" s="308">
        <v>2070606</v>
      </c>
      <c r="B540" s="312" t="s">
        <v>522</v>
      </c>
      <c r="C540" s="309"/>
    </row>
    <row r="541" s="296" customFormat="1" customHeight="1" spans="1:3">
      <c r="A541" s="308">
        <v>2070607</v>
      </c>
      <c r="B541" s="312" t="s">
        <v>523</v>
      </c>
      <c r="C541" s="309"/>
    </row>
    <row r="542" s="296" customFormat="1" ht="16" customHeight="1" spans="1:3">
      <c r="A542" s="308">
        <v>2070699</v>
      </c>
      <c r="B542" s="312" t="s">
        <v>524</v>
      </c>
      <c r="C542" s="309">
        <v>33.23</v>
      </c>
    </row>
    <row r="543" s="295" customFormat="1" ht="16" customHeight="1" spans="1:3">
      <c r="A543" s="305">
        <v>20708</v>
      </c>
      <c r="B543" s="311" t="s">
        <v>525</v>
      </c>
      <c r="C543" s="307">
        <v>1378.64</v>
      </c>
    </row>
    <row r="544" s="296" customFormat="1" ht="16" customHeight="1" spans="1:3">
      <c r="A544" s="308">
        <v>2070801</v>
      </c>
      <c r="B544" s="312" t="s">
        <v>165</v>
      </c>
      <c r="C544" s="309">
        <v>1315.54</v>
      </c>
    </row>
    <row r="545" s="296" customFormat="1" customHeight="1" spans="1:3">
      <c r="A545" s="308">
        <v>2070802</v>
      </c>
      <c r="B545" s="312" t="s">
        <v>166</v>
      </c>
      <c r="C545" s="309"/>
    </row>
    <row r="546" s="296" customFormat="1" customHeight="1" spans="1:3">
      <c r="A546" s="308">
        <v>2070803</v>
      </c>
      <c r="B546" s="312" t="s">
        <v>167</v>
      </c>
      <c r="C546" s="309"/>
    </row>
    <row r="547" s="296" customFormat="1" customHeight="1" spans="1:3">
      <c r="A547" s="308">
        <v>2070806</v>
      </c>
      <c r="B547" s="312" t="s">
        <v>526</v>
      </c>
      <c r="C547" s="309"/>
    </row>
    <row r="548" s="296" customFormat="1" customHeight="1" spans="1:3">
      <c r="A548" s="308">
        <v>2070807</v>
      </c>
      <c r="B548" s="312" t="s">
        <v>527</v>
      </c>
      <c r="C548" s="309"/>
    </row>
    <row r="549" s="296" customFormat="1" customHeight="1" spans="1:3">
      <c r="A549" s="308">
        <v>2070808</v>
      </c>
      <c r="B549" s="312" t="s">
        <v>528</v>
      </c>
      <c r="C549" s="309"/>
    </row>
    <row r="550" s="296" customFormat="1" ht="16" customHeight="1" spans="1:3">
      <c r="A550" s="308">
        <v>2070899</v>
      </c>
      <c r="B550" s="312" t="s">
        <v>529</v>
      </c>
      <c r="C550" s="309">
        <v>63.1</v>
      </c>
    </row>
    <row r="551" s="295" customFormat="1" ht="16" customHeight="1" spans="1:3">
      <c r="A551" s="305">
        <v>20799</v>
      </c>
      <c r="B551" s="305" t="s">
        <v>530</v>
      </c>
      <c r="C551" s="307">
        <v>949.41</v>
      </c>
    </row>
    <row r="552" s="296" customFormat="1" customHeight="1" spans="1:3">
      <c r="A552" s="308">
        <v>2079902</v>
      </c>
      <c r="B552" s="308" t="s">
        <v>531</v>
      </c>
      <c r="C552" s="309"/>
    </row>
    <row r="553" s="296" customFormat="1" ht="16" customHeight="1" spans="1:3">
      <c r="A553" s="308">
        <v>2079903</v>
      </c>
      <c r="B553" s="308" t="s">
        <v>532</v>
      </c>
      <c r="C553" s="309">
        <v>15</v>
      </c>
    </row>
    <row r="554" s="296" customFormat="1" ht="16" customHeight="1" spans="1:3">
      <c r="A554" s="308">
        <v>2079999</v>
      </c>
      <c r="B554" s="308" t="s">
        <v>533</v>
      </c>
      <c r="C554" s="309">
        <v>934.41</v>
      </c>
    </row>
    <row r="555" s="295" customFormat="1" ht="16" customHeight="1" spans="1:3">
      <c r="A555" s="305">
        <v>208</v>
      </c>
      <c r="B555" s="305" t="s">
        <v>534</v>
      </c>
      <c r="C555" s="313">
        <v>102434.17</v>
      </c>
    </row>
    <row r="556" s="295" customFormat="1" ht="16" customHeight="1" spans="1:3">
      <c r="A556" s="305">
        <v>20801</v>
      </c>
      <c r="B556" s="305" t="s">
        <v>535</v>
      </c>
      <c r="C556" s="307">
        <v>1508.6</v>
      </c>
    </row>
    <row r="557" s="296" customFormat="1" ht="16" customHeight="1" spans="1:3">
      <c r="A557" s="308">
        <v>2080101</v>
      </c>
      <c r="B557" s="308" t="s">
        <v>165</v>
      </c>
      <c r="C557" s="309">
        <v>804.68</v>
      </c>
    </row>
    <row r="558" s="296" customFormat="1" customHeight="1" spans="1:3">
      <c r="A558" s="308">
        <v>2080102</v>
      </c>
      <c r="B558" s="308" t="s">
        <v>166</v>
      </c>
      <c r="C558" s="309"/>
    </row>
    <row r="559" s="296" customFormat="1" customHeight="1" spans="1:3">
      <c r="A559" s="308">
        <v>2080103</v>
      </c>
      <c r="B559" s="308" t="s">
        <v>167</v>
      </c>
      <c r="C559" s="309"/>
    </row>
    <row r="560" s="296" customFormat="1" customHeight="1" spans="1:3">
      <c r="A560" s="308">
        <v>2080104</v>
      </c>
      <c r="B560" s="308" t="s">
        <v>536</v>
      </c>
      <c r="C560" s="309"/>
    </row>
    <row r="561" s="296" customFormat="1" ht="16" customHeight="1" spans="1:3">
      <c r="A561" s="308">
        <v>2080105</v>
      </c>
      <c r="B561" s="308" t="s">
        <v>537</v>
      </c>
      <c r="C561" s="309">
        <v>4</v>
      </c>
    </row>
    <row r="562" s="296" customFormat="1" customHeight="1" spans="1:3">
      <c r="A562" s="308">
        <v>2080106</v>
      </c>
      <c r="B562" s="308" t="s">
        <v>538</v>
      </c>
      <c r="C562" s="309"/>
    </row>
    <row r="563" s="296" customFormat="1" customHeight="1" spans="1:3">
      <c r="A563" s="308">
        <v>2080107</v>
      </c>
      <c r="B563" s="308" t="s">
        <v>539</v>
      </c>
      <c r="C563" s="309"/>
    </row>
    <row r="564" s="296" customFormat="1" customHeight="1" spans="1:3">
      <c r="A564" s="308">
        <v>2080108</v>
      </c>
      <c r="B564" s="308" t="s">
        <v>206</v>
      </c>
      <c r="C564" s="309"/>
    </row>
    <row r="565" s="296" customFormat="1" customHeight="1" spans="1:3">
      <c r="A565" s="308">
        <v>2080109</v>
      </c>
      <c r="B565" s="308" t="s">
        <v>540</v>
      </c>
      <c r="C565" s="309"/>
    </row>
    <row r="566" s="296" customFormat="1" customHeight="1" spans="1:3">
      <c r="A566" s="308">
        <v>2080110</v>
      </c>
      <c r="B566" s="308" t="s">
        <v>541</v>
      </c>
      <c r="C566" s="309"/>
    </row>
    <row r="567" s="296" customFormat="1" customHeight="1" spans="1:3">
      <c r="A567" s="308">
        <v>2080111</v>
      </c>
      <c r="B567" s="308" t="s">
        <v>542</v>
      </c>
      <c r="C567" s="309"/>
    </row>
    <row r="568" s="296" customFormat="1" customHeight="1" spans="1:3">
      <c r="A568" s="308">
        <v>2080112</v>
      </c>
      <c r="B568" s="308" t="s">
        <v>543</v>
      </c>
      <c r="C568" s="309"/>
    </row>
    <row r="569" s="296" customFormat="1" customHeight="1" spans="1:3">
      <c r="A569" s="308">
        <v>2080113</v>
      </c>
      <c r="B569" s="308" t="s">
        <v>544</v>
      </c>
      <c r="C569" s="309"/>
    </row>
    <row r="570" s="296" customFormat="1" customHeight="1" spans="1:3">
      <c r="A570" s="308">
        <v>2080114</v>
      </c>
      <c r="B570" s="308" t="s">
        <v>545</v>
      </c>
      <c r="C570" s="309"/>
    </row>
    <row r="571" s="296" customFormat="1" customHeight="1" spans="1:3">
      <c r="A571" s="308">
        <v>2080115</v>
      </c>
      <c r="B571" s="308" t="s">
        <v>546</v>
      </c>
      <c r="C571" s="309"/>
    </row>
    <row r="572" s="296" customFormat="1" customHeight="1" spans="1:3">
      <c r="A572" s="308">
        <v>2080116</v>
      </c>
      <c r="B572" s="308" t="s">
        <v>547</v>
      </c>
      <c r="C572" s="309"/>
    </row>
    <row r="573" s="296" customFormat="1" ht="16" customHeight="1" spans="1:3">
      <c r="A573" s="308">
        <v>2080150</v>
      </c>
      <c r="B573" s="308" t="s">
        <v>174</v>
      </c>
      <c r="C573" s="309">
        <v>699.92</v>
      </c>
    </row>
    <row r="574" s="296" customFormat="1" customHeight="1" spans="1:3">
      <c r="A574" s="308">
        <v>2080199</v>
      </c>
      <c r="B574" s="308" t="s">
        <v>548</v>
      </c>
      <c r="C574" s="309"/>
    </row>
    <row r="575" s="295" customFormat="1" ht="16" customHeight="1" spans="1:3">
      <c r="A575" s="305">
        <v>20802</v>
      </c>
      <c r="B575" s="305" t="s">
        <v>549</v>
      </c>
      <c r="C575" s="307">
        <v>923.25</v>
      </c>
    </row>
    <row r="576" s="296" customFormat="1" ht="16" customHeight="1" spans="1:3">
      <c r="A576" s="308">
        <v>2080201</v>
      </c>
      <c r="B576" s="308" t="s">
        <v>165</v>
      </c>
      <c r="C576" s="309">
        <v>865.17</v>
      </c>
    </row>
    <row r="577" s="296" customFormat="1" customHeight="1" spans="1:3">
      <c r="A577" s="308">
        <v>2080202</v>
      </c>
      <c r="B577" s="308" t="s">
        <v>166</v>
      </c>
      <c r="C577" s="309"/>
    </row>
    <row r="578" s="296" customFormat="1" customHeight="1" spans="1:3">
      <c r="A578" s="308">
        <v>2080203</v>
      </c>
      <c r="B578" s="308" t="s">
        <v>167</v>
      </c>
      <c r="C578" s="309"/>
    </row>
    <row r="579" s="296" customFormat="1" customHeight="1" spans="1:3">
      <c r="A579" s="308">
        <v>2080206</v>
      </c>
      <c r="B579" s="308" t="s">
        <v>550</v>
      </c>
      <c r="C579" s="309"/>
    </row>
    <row r="580" s="296" customFormat="1" customHeight="1" spans="1:3">
      <c r="A580" s="308">
        <v>2080207</v>
      </c>
      <c r="B580" s="308" t="s">
        <v>551</v>
      </c>
      <c r="C580" s="309"/>
    </row>
    <row r="581" s="296" customFormat="1" customHeight="1" spans="1:3">
      <c r="A581" s="308">
        <v>2080208</v>
      </c>
      <c r="B581" s="308" t="s">
        <v>552</v>
      </c>
      <c r="C581" s="309"/>
    </row>
    <row r="582" s="296" customFormat="1" ht="16" customHeight="1" spans="1:3">
      <c r="A582" s="308">
        <v>2080299</v>
      </c>
      <c r="B582" s="308" t="s">
        <v>553</v>
      </c>
      <c r="C582" s="309">
        <v>58.08</v>
      </c>
    </row>
    <row r="583" s="295" customFormat="1" ht="16" customHeight="1" spans="1:3">
      <c r="A583" s="305">
        <v>20804</v>
      </c>
      <c r="B583" s="305" t="s">
        <v>144</v>
      </c>
      <c r="C583" s="307"/>
    </row>
    <row r="584" s="296" customFormat="1" customHeight="1" spans="1:3">
      <c r="A584" s="308">
        <v>2080402</v>
      </c>
      <c r="B584" s="308" t="s">
        <v>554</v>
      </c>
      <c r="C584" s="309"/>
    </row>
    <row r="585" s="295" customFormat="1" customHeight="1" spans="1:3">
      <c r="A585" s="305">
        <v>20805</v>
      </c>
      <c r="B585" s="305" t="s">
        <v>555</v>
      </c>
      <c r="C585" s="314">
        <v>42722.1</v>
      </c>
    </row>
    <row r="586" s="296" customFormat="1" customHeight="1" spans="1:3">
      <c r="A586" s="308">
        <v>2080501</v>
      </c>
      <c r="B586" s="308" t="s">
        <v>556</v>
      </c>
      <c r="C586" s="309"/>
    </row>
    <row r="587" s="296" customFormat="1" customHeight="1" spans="1:3">
      <c r="A587" s="308">
        <v>2080502</v>
      </c>
      <c r="B587" s="308" t="s">
        <v>557</v>
      </c>
      <c r="C587" s="309"/>
    </row>
    <row r="588" s="296" customFormat="1" customHeight="1" spans="1:3">
      <c r="A588" s="308">
        <v>2080503</v>
      </c>
      <c r="B588" s="308" t="s">
        <v>558</v>
      </c>
      <c r="C588" s="309"/>
    </row>
    <row r="589" s="296" customFormat="1" ht="16" customHeight="1" spans="1:3">
      <c r="A589" s="308">
        <v>2080505</v>
      </c>
      <c r="B589" s="308" t="s">
        <v>559</v>
      </c>
      <c r="C589" s="309">
        <v>20310.1</v>
      </c>
    </row>
    <row r="590" s="296" customFormat="1" ht="16" customHeight="1" spans="1:3">
      <c r="A590" s="308">
        <v>2080506</v>
      </c>
      <c r="B590" s="308" t="s">
        <v>560</v>
      </c>
      <c r="C590" s="309">
        <v>3000</v>
      </c>
    </row>
    <row r="591" s="296" customFormat="1" ht="16" customHeight="1" spans="1:3">
      <c r="A591" s="308">
        <v>2080507</v>
      </c>
      <c r="B591" s="308" t="s">
        <v>561</v>
      </c>
      <c r="C591" s="309">
        <v>5063</v>
      </c>
    </row>
    <row r="592" s="296" customFormat="1" customHeight="1" spans="1:3">
      <c r="A592" s="308">
        <v>2080508</v>
      </c>
      <c r="B592" s="308" t="s">
        <v>562</v>
      </c>
      <c r="C592" s="309"/>
    </row>
    <row r="593" s="296" customFormat="1" ht="16" customHeight="1" spans="1:3">
      <c r="A593" s="308">
        <v>2080599</v>
      </c>
      <c r="B593" s="308" t="s">
        <v>563</v>
      </c>
      <c r="C593" s="309">
        <v>14349</v>
      </c>
    </row>
    <row r="594" s="295" customFormat="1" customHeight="1" spans="1:3">
      <c r="A594" s="305">
        <v>20806</v>
      </c>
      <c r="B594" s="305" t="s">
        <v>564</v>
      </c>
      <c r="C594" s="307">
        <v>0</v>
      </c>
    </row>
    <row r="595" s="296" customFormat="1" customHeight="1" spans="1:3">
      <c r="A595" s="308">
        <v>2080601</v>
      </c>
      <c r="B595" s="308" t="s">
        <v>565</v>
      </c>
      <c r="C595" s="309"/>
    </row>
    <row r="596" s="296" customFormat="1" customHeight="1" spans="1:3">
      <c r="A596" s="308">
        <v>2080602</v>
      </c>
      <c r="B596" s="308" t="s">
        <v>566</v>
      </c>
      <c r="C596" s="309"/>
    </row>
    <row r="597" s="296" customFormat="1" customHeight="1" spans="1:3">
      <c r="A597" s="308">
        <v>2080699</v>
      </c>
      <c r="B597" s="308" t="s">
        <v>567</v>
      </c>
      <c r="C597" s="309"/>
    </row>
    <row r="598" s="295" customFormat="1" ht="16" customHeight="1" spans="1:3">
      <c r="A598" s="305">
        <v>20807</v>
      </c>
      <c r="B598" s="305" t="s">
        <v>568</v>
      </c>
      <c r="C598" s="307">
        <v>2840</v>
      </c>
    </row>
    <row r="599" s="296" customFormat="1" customHeight="1" spans="1:3">
      <c r="A599" s="308">
        <v>2080701</v>
      </c>
      <c r="B599" s="308" t="s">
        <v>569</v>
      </c>
      <c r="C599" s="309"/>
    </row>
    <row r="600" s="296" customFormat="1" customHeight="1" spans="1:3">
      <c r="A600" s="308">
        <v>2080702</v>
      </c>
      <c r="B600" s="308" t="s">
        <v>570</v>
      </c>
      <c r="C600" s="309"/>
    </row>
    <row r="601" s="296" customFormat="1" customHeight="1" spans="1:3">
      <c r="A601" s="308">
        <v>2080704</v>
      </c>
      <c r="B601" s="308" t="s">
        <v>571</v>
      </c>
      <c r="C601" s="309"/>
    </row>
    <row r="602" s="296" customFormat="1" customHeight="1" spans="1:3">
      <c r="A602" s="308">
        <v>2080705</v>
      </c>
      <c r="B602" s="308" t="s">
        <v>572</v>
      </c>
      <c r="C602" s="309"/>
    </row>
    <row r="603" s="296" customFormat="1" customHeight="1" spans="1:3">
      <c r="A603" s="308">
        <v>2080709</v>
      </c>
      <c r="B603" s="308" t="s">
        <v>573</v>
      </c>
      <c r="C603" s="309"/>
    </row>
    <row r="604" s="296" customFormat="1" customHeight="1" spans="1:3">
      <c r="A604" s="308">
        <v>2080711</v>
      </c>
      <c r="B604" s="308" t="s">
        <v>574</v>
      </c>
      <c r="C604" s="309"/>
    </row>
    <row r="605" s="296" customFormat="1" customHeight="1" spans="1:3">
      <c r="A605" s="308">
        <v>2080712</v>
      </c>
      <c r="B605" s="308" t="s">
        <v>575</v>
      </c>
      <c r="C605" s="309"/>
    </row>
    <row r="606" s="296" customFormat="1" customHeight="1" spans="1:3">
      <c r="A606" s="308">
        <v>2080713</v>
      </c>
      <c r="B606" s="308" t="s">
        <v>576</v>
      </c>
      <c r="C606" s="309"/>
    </row>
    <row r="607" s="296" customFormat="1" ht="16" customHeight="1" spans="1:3">
      <c r="A607" s="308">
        <v>2080799</v>
      </c>
      <c r="B607" s="308" t="s">
        <v>577</v>
      </c>
      <c r="C607" s="309">
        <v>2840</v>
      </c>
    </row>
    <row r="608" s="295" customFormat="1" ht="16" customHeight="1" spans="1:3">
      <c r="A608" s="305">
        <v>20808</v>
      </c>
      <c r="B608" s="305" t="s">
        <v>578</v>
      </c>
      <c r="C608" s="307">
        <v>7177.69</v>
      </c>
    </row>
    <row r="609" s="296" customFormat="1" customHeight="1" spans="1:3">
      <c r="A609" s="308">
        <v>2080801</v>
      </c>
      <c r="B609" s="308" t="s">
        <v>579</v>
      </c>
      <c r="C609" s="309"/>
    </row>
    <row r="610" s="296" customFormat="1" customHeight="1" spans="1:3">
      <c r="A610" s="308">
        <v>2080802</v>
      </c>
      <c r="B610" s="308" t="s">
        <v>580</v>
      </c>
      <c r="C610" s="309"/>
    </row>
    <row r="611" s="296" customFormat="1" customHeight="1" spans="1:3">
      <c r="A611" s="308">
        <v>2080803</v>
      </c>
      <c r="B611" s="308" t="s">
        <v>581</v>
      </c>
      <c r="C611" s="309"/>
    </row>
    <row r="612" s="296" customFormat="1" ht="16" customHeight="1" spans="1:3">
      <c r="A612" s="308">
        <v>2080805</v>
      </c>
      <c r="B612" s="308" t="s">
        <v>582</v>
      </c>
      <c r="C612" s="309">
        <v>484.1</v>
      </c>
    </row>
    <row r="613" s="296" customFormat="1" customHeight="1" spans="1:3">
      <c r="A613" s="308">
        <v>2080806</v>
      </c>
      <c r="B613" s="308" t="s">
        <v>583</v>
      </c>
      <c r="C613" s="309"/>
    </row>
    <row r="614" s="296" customFormat="1" customHeight="1" spans="1:3">
      <c r="A614" s="308">
        <v>2080807</v>
      </c>
      <c r="B614" s="308" t="s">
        <v>584</v>
      </c>
      <c r="C614" s="309"/>
    </row>
    <row r="615" s="296" customFormat="1" customHeight="1" spans="1:3">
      <c r="A615" s="308">
        <v>2080808</v>
      </c>
      <c r="B615" s="308" t="s">
        <v>585</v>
      </c>
      <c r="C615" s="309"/>
    </row>
    <row r="616" s="296" customFormat="1" ht="16" customHeight="1" spans="1:3">
      <c r="A616" s="308">
        <v>2080899</v>
      </c>
      <c r="B616" s="308" t="s">
        <v>586</v>
      </c>
      <c r="C616" s="309">
        <v>6693.59</v>
      </c>
    </row>
    <row r="617" s="295" customFormat="1" ht="16" customHeight="1" spans="1:3">
      <c r="A617" s="305">
        <v>20809</v>
      </c>
      <c r="B617" s="305" t="s">
        <v>587</v>
      </c>
      <c r="C617" s="307">
        <v>795.32</v>
      </c>
    </row>
    <row r="618" s="296" customFormat="1" customHeight="1" spans="1:3">
      <c r="A618" s="308">
        <v>2080901</v>
      </c>
      <c r="B618" s="308" t="s">
        <v>588</v>
      </c>
      <c r="C618" s="309"/>
    </row>
    <row r="619" s="296" customFormat="1" customHeight="1" spans="1:3">
      <c r="A619" s="308">
        <v>2080902</v>
      </c>
      <c r="B619" s="308" t="s">
        <v>589</v>
      </c>
      <c r="C619" s="309"/>
    </row>
    <row r="620" s="296" customFormat="1" customHeight="1" spans="1:3">
      <c r="A620" s="308">
        <v>2080903</v>
      </c>
      <c r="B620" s="308" t="s">
        <v>590</v>
      </c>
      <c r="C620" s="309"/>
    </row>
    <row r="621" s="296" customFormat="1" customHeight="1" spans="1:3">
      <c r="A621" s="308">
        <v>2080904</v>
      </c>
      <c r="B621" s="308" t="s">
        <v>591</v>
      </c>
      <c r="C621" s="309"/>
    </row>
    <row r="622" s="296" customFormat="1" customHeight="1" spans="1:3">
      <c r="A622" s="308">
        <v>2080905</v>
      </c>
      <c r="B622" s="308" t="s">
        <v>592</v>
      </c>
      <c r="C622" s="309"/>
    </row>
    <row r="623" s="296" customFormat="1" ht="16" customHeight="1" spans="1:3">
      <c r="A623" s="308">
        <v>2080999</v>
      </c>
      <c r="B623" s="308" t="s">
        <v>593</v>
      </c>
      <c r="C623" s="309">
        <v>795.32</v>
      </c>
    </row>
    <row r="624" s="295" customFormat="1" ht="16" customHeight="1" spans="1:3">
      <c r="A624" s="305">
        <v>20810</v>
      </c>
      <c r="B624" s="305" t="s">
        <v>594</v>
      </c>
      <c r="C624" s="307">
        <v>1247.55</v>
      </c>
    </row>
    <row r="625" s="296" customFormat="1" ht="16" customHeight="1" spans="1:3">
      <c r="A625" s="308">
        <v>2081001</v>
      </c>
      <c r="B625" s="308" t="s">
        <v>595</v>
      </c>
      <c r="C625" s="309">
        <v>230.55</v>
      </c>
    </row>
    <row r="626" s="296" customFormat="1" ht="16" customHeight="1" spans="1:3">
      <c r="A626" s="308">
        <v>2081002</v>
      </c>
      <c r="B626" s="308" t="s">
        <v>596</v>
      </c>
      <c r="C626" s="309">
        <v>895</v>
      </c>
    </row>
    <row r="627" s="296" customFormat="1" customHeight="1" spans="1:3">
      <c r="A627" s="308">
        <v>2081003</v>
      </c>
      <c r="B627" s="308" t="s">
        <v>597</v>
      </c>
      <c r="C627" s="309"/>
    </row>
    <row r="628" s="296" customFormat="1" ht="16" customHeight="1" spans="1:3">
      <c r="A628" s="308">
        <v>2081004</v>
      </c>
      <c r="B628" s="308" t="s">
        <v>598</v>
      </c>
      <c r="C628" s="309">
        <v>122</v>
      </c>
    </row>
    <row r="629" s="296" customFormat="1" customHeight="1" spans="1:3">
      <c r="A629" s="308">
        <v>2081005</v>
      </c>
      <c r="B629" s="308" t="s">
        <v>599</v>
      </c>
      <c r="C629" s="309"/>
    </row>
    <row r="630" s="296" customFormat="1" customHeight="1" spans="1:3">
      <c r="A630" s="308">
        <v>2081006</v>
      </c>
      <c r="B630" s="308" t="s">
        <v>600</v>
      </c>
      <c r="C630" s="309"/>
    </row>
    <row r="631" s="296" customFormat="1" customHeight="1" spans="1:3">
      <c r="A631" s="308">
        <v>2081099</v>
      </c>
      <c r="B631" s="308" t="s">
        <v>601</v>
      </c>
      <c r="C631" s="309"/>
    </row>
    <row r="632" s="295" customFormat="1" ht="16" customHeight="1" spans="1:3">
      <c r="A632" s="305">
        <v>20811</v>
      </c>
      <c r="B632" s="305" t="s">
        <v>602</v>
      </c>
      <c r="C632" s="307">
        <v>1855.79</v>
      </c>
    </row>
    <row r="633" s="296" customFormat="1" ht="16" customHeight="1" spans="1:3">
      <c r="A633" s="308">
        <v>2081101</v>
      </c>
      <c r="B633" s="308" t="s">
        <v>165</v>
      </c>
      <c r="C633" s="309">
        <v>221.11</v>
      </c>
    </row>
    <row r="634" s="296" customFormat="1" customHeight="1" spans="1:3">
      <c r="A634" s="308">
        <v>2081102</v>
      </c>
      <c r="B634" s="308" t="s">
        <v>166</v>
      </c>
      <c r="C634" s="309"/>
    </row>
    <row r="635" s="296" customFormat="1" customHeight="1" spans="1:3">
      <c r="A635" s="308">
        <v>2081103</v>
      </c>
      <c r="B635" s="308" t="s">
        <v>167</v>
      </c>
      <c r="C635" s="309"/>
    </row>
    <row r="636" s="296" customFormat="1" customHeight="1" spans="1:3">
      <c r="A636" s="308">
        <v>2081104</v>
      </c>
      <c r="B636" s="308" t="s">
        <v>603</v>
      </c>
      <c r="C636" s="309"/>
    </row>
    <row r="637" s="296" customFormat="1" customHeight="1" spans="1:3">
      <c r="A637" s="308">
        <v>2081105</v>
      </c>
      <c r="B637" s="308" t="s">
        <v>604</v>
      </c>
      <c r="C637" s="309"/>
    </row>
    <row r="638" s="296" customFormat="1" customHeight="1" spans="1:3">
      <c r="A638" s="308">
        <v>2081106</v>
      </c>
      <c r="B638" s="308" t="s">
        <v>605</v>
      </c>
      <c r="C638" s="309"/>
    </row>
    <row r="639" s="296" customFormat="1" ht="16" customHeight="1" spans="1:3">
      <c r="A639" s="308">
        <v>2081107</v>
      </c>
      <c r="B639" s="308" t="s">
        <v>606</v>
      </c>
      <c r="C639" s="309">
        <v>1605</v>
      </c>
    </row>
    <row r="640" s="296" customFormat="1" ht="16" customHeight="1" spans="1:3">
      <c r="A640" s="308">
        <v>2081199</v>
      </c>
      <c r="B640" s="308" t="s">
        <v>607</v>
      </c>
      <c r="C640" s="309">
        <v>29.68</v>
      </c>
    </row>
    <row r="641" s="295" customFormat="1" ht="16" customHeight="1" spans="1:3">
      <c r="A641" s="305">
        <v>20816</v>
      </c>
      <c r="B641" s="305" t="s">
        <v>608</v>
      </c>
      <c r="C641" s="307">
        <v>147.67</v>
      </c>
    </row>
    <row r="642" s="296" customFormat="1" ht="16" customHeight="1" spans="1:3">
      <c r="A642" s="308">
        <v>2081601</v>
      </c>
      <c r="B642" s="308" t="s">
        <v>165</v>
      </c>
      <c r="C642" s="309">
        <v>74.87</v>
      </c>
    </row>
    <row r="643" s="296" customFormat="1" customHeight="1" spans="1:3">
      <c r="A643" s="308">
        <v>2081602</v>
      </c>
      <c r="B643" s="308" t="s">
        <v>166</v>
      </c>
      <c r="C643" s="309"/>
    </row>
    <row r="644" s="296" customFormat="1" customHeight="1" spans="1:3">
      <c r="A644" s="308">
        <v>2081603</v>
      </c>
      <c r="B644" s="308" t="s">
        <v>167</v>
      </c>
      <c r="C644" s="309"/>
    </row>
    <row r="645" s="296" customFormat="1" ht="16" customHeight="1" spans="1:3">
      <c r="A645" s="308">
        <v>2081699</v>
      </c>
      <c r="B645" s="308" t="s">
        <v>609</v>
      </c>
      <c r="C645" s="309">
        <v>72.8</v>
      </c>
    </row>
    <row r="646" s="295" customFormat="1" ht="16" customHeight="1" spans="1:3">
      <c r="A646" s="305">
        <v>20819</v>
      </c>
      <c r="B646" s="305" t="s">
        <v>610</v>
      </c>
      <c r="C646" s="307">
        <v>14228</v>
      </c>
    </row>
    <row r="647" s="296" customFormat="1" customHeight="1" spans="1:3">
      <c r="A647" s="308">
        <v>2081901</v>
      </c>
      <c r="B647" s="308" t="s">
        <v>611</v>
      </c>
      <c r="C647" s="309">
        <v>3945.58</v>
      </c>
    </row>
    <row r="648" s="296" customFormat="1" ht="16" customHeight="1" spans="1:3">
      <c r="A648" s="308">
        <v>2081902</v>
      </c>
      <c r="B648" s="308" t="s">
        <v>612</v>
      </c>
      <c r="C648" s="309">
        <v>10282.42</v>
      </c>
    </row>
    <row r="649" s="295" customFormat="1" ht="16" customHeight="1" spans="1:3">
      <c r="A649" s="305">
        <v>20820</v>
      </c>
      <c r="B649" s="305" t="s">
        <v>613</v>
      </c>
      <c r="C649" s="307">
        <v>788</v>
      </c>
    </row>
    <row r="650" s="296" customFormat="1" ht="16" customHeight="1" spans="1:3">
      <c r="A650" s="308">
        <v>2082001</v>
      </c>
      <c r="B650" s="308" t="s">
        <v>614</v>
      </c>
      <c r="C650" s="309">
        <v>738</v>
      </c>
    </row>
    <row r="651" s="296" customFormat="1" customHeight="1" spans="1:3">
      <c r="A651" s="308">
        <v>2082002</v>
      </c>
      <c r="B651" s="308" t="s">
        <v>615</v>
      </c>
      <c r="C651" s="309">
        <v>50</v>
      </c>
    </row>
    <row r="652" s="295" customFormat="1" ht="16" customHeight="1" spans="1:3">
      <c r="A652" s="305">
        <v>20821</v>
      </c>
      <c r="B652" s="305" t="s">
        <v>616</v>
      </c>
      <c r="C652" s="307">
        <v>3701.94</v>
      </c>
    </row>
    <row r="653" s="296" customFormat="1" customHeight="1" spans="1:3">
      <c r="A653" s="308">
        <v>2082101</v>
      </c>
      <c r="B653" s="308" t="s">
        <v>617</v>
      </c>
      <c r="C653" s="309">
        <v>3306.52</v>
      </c>
    </row>
    <row r="654" s="296" customFormat="1" ht="16" customHeight="1" spans="1:3">
      <c r="A654" s="308">
        <v>2082102</v>
      </c>
      <c r="B654" s="308" t="s">
        <v>618</v>
      </c>
      <c r="C654" s="309">
        <v>395.42</v>
      </c>
    </row>
    <row r="655" s="295" customFormat="1" customHeight="1" spans="1:3">
      <c r="A655" s="305">
        <v>20824</v>
      </c>
      <c r="B655" s="305" t="s">
        <v>619</v>
      </c>
      <c r="C655" s="307">
        <v>0</v>
      </c>
    </row>
    <row r="656" s="296" customFormat="1" customHeight="1" spans="1:3">
      <c r="A656" s="308">
        <v>2082401</v>
      </c>
      <c r="B656" s="308" t="s">
        <v>620</v>
      </c>
      <c r="C656" s="309"/>
    </row>
    <row r="657" s="296" customFormat="1" customHeight="1" spans="1:3">
      <c r="A657" s="308">
        <v>2082402</v>
      </c>
      <c r="B657" s="308" t="s">
        <v>621</v>
      </c>
      <c r="C657" s="309"/>
    </row>
    <row r="658" s="295" customFormat="1" ht="16" customHeight="1" spans="1:3">
      <c r="A658" s="305">
        <v>20825</v>
      </c>
      <c r="B658" s="305" t="s">
        <v>622</v>
      </c>
      <c r="C658" s="307">
        <v>863.449999999998</v>
      </c>
    </row>
    <row r="659" s="296" customFormat="1" customHeight="1" spans="1:3">
      <c r="A659" s="308">
        <v>2082501</v>
      </c>
      <c r="B659" s="308" t="s">
        <v>623</v>
      </c>
      <c r="C659" s="309">
        <v>378.79</v>
      </c>
    </row>
    <row r="660" s="296" customFormat="1" ht="16" customHeight="1" spans="1:3">
      <c r="A660" s="308">
        <v>2082502</v>
      </c>
      <c r="B660" s="308" t="s">
        <v>624</v>
      </c>
      <c r="C660" s="309">
        <v>484.659999999998</v>
      </c>
    </row>
    <row r="661" s="295" customFormat="1" ht="16" customHeight="1" spans="1:3">
      <c r="A661" s="305">
        <v>20826</v>
      </c>
      <c r="B661" s="305" t="s">
        <v>625</v>
      </c>
      <c r="C661" s="307">
        <v>22468.6</v>
      </c>
    </row>
    <row r="662" s="296" customFormat="1" customHeight="1" spans="1:3">
      <c r="A662" s="308">
        <v>2082601</v>
      </c>
      <c r="B662" s="308" t="s">
        <v>626</v>
      </c>
      <c r="C662" s="309"/>
    </row>
    <row r="663" s="296" customFormat="1" ht="16" customHeight="1" spans="1:3">
      <c r="A663" s="308">
        <v>2082602</v>
      </c>
      <c r="B663" s="308" t="s">
        <v>627</v>
      </c>
      <c r="C663" s="309">
        <v>22468.6</v>
      </c>
    </row>
    <row r="664" s="296" customFormat="1" customHeight="1" spans="1:3">
      <c r="A664" s="308">
        <v>2082699</v>
      </c>
      <c r="B664" s="308" t="s">
        <v>628</v>
      </c>
      <c r="C664" s="309"/>
    </row>
    <row r="665" s="295" customFormat="1" customHeight="1" spans="1:3">
      <c r="A665" s="305">
        <v>20827</v>
      </c>
      <c r="B665" s="305" t="s">
        <v>629</v>
      </c>
      <c r="C665" s="307">
        <v>0</v>
      </c>
    </row>
    <row r="666" s="296" customFormat="1" customHeight="1" spans="1:3">
      <c r="A666" s="308">
        <v>2082701</v>
      </c>
      <c r="B666" s="308" t="s">
        <v>630</v>
      </c>
      <c r="C666" s="309"/>
    </row>
    <row r="667" s="296" customFormat="1" customHeight="1" spans="1:3">
      <c r="A667" s="308">
        <v>2082702</v>
      </c>
      <c r="B667" s="308" t="s">
        <v>631</v>
      </c>
      <c r="C667" s="309"/>
    </row>
    <row r="668" s="296" customFormat="1" customHeight="1" spans="1:3">
      <c r="A668" s="308">
        <v>2082799</v>
      </c>
      <c r="B668" s="308" t="s">
        <v>632</v>
      </c>
      <c r="C668" s="309"/>
    </row>
    <row r="669" s="295" customFormat="1" ht="16" customHeight="1" spans="1:3">
      <c r="A669" s="305">
        <v>20828</v>
      </c>
      <c r="B669" s="305" t="s">
        <v>633</v>
      </c>
      <c r="C669" s="307">
        <v>500.35</v>
      </c>
    </row>
    <row r="670" s="296" customFormat="1" ht="16" customHeight="1" spans="1:3">
      <c r="A670" s="308">
        <v>2082801</v>
      </c>
      <c r="B670" s="308" t="s">
        <v>165</v>
      </c>
      <c r="C670" s="309">
        <v>394.48</v>
      </c>
    </row>
    <row r="671" s="296" customFormat="1" customHeight="1" spans="1:3">
      <c r="A671" s="308">
        <v>2082802</v>
      </c>
      <c r="B671" s="308" t="s">
        <v>166</v>
      </c>
      <c r="C671" s="309"/>
    </row>
    <row r="672" s="296" customFormat="1" customHeight="1" spans="1:3">
      <c r="A672" s="308">
        <v>2082803</v>
      </c>
      <c r="B672" s="308" t="s">
        <v>167</v>
      </c>
      <c r="C672" s="309"/>
    </row>
    <row r="673" s="296" customFormat="1" customHeight="1" spans="1:3">
      <c r="A673" s="308">
        <v>2082804</v>
      </c>
      <c r="B673" s="308" t="s">
        <v>634</v>
      </c>
      <c r="C673" s="309"/>
    </row>
    <row r="674" s="296" customFormat="1" customHeight="1" spans="1:3">
      <c r="A674" s="308">
        <v>2082805</v>
      </c>
      <c r="B674" s="308" t="s">
        <v>635</v>
      </c>
      <c r="C674" s="309"/>
    </row>
    <row r="675" s="296" customFormat="1" customHeight="1" spans="1:3">
      <c r="A675" s="308">
        <v>2082850</v>
      </c>
      <c r="B675" s="308" t="s">
        <v>174</v>
      </c>
      <c r="C675" s="309"/>
    </row>
    <row r="676" s="296" customFormat="1" ht="16" customHeight="1" spans="1:3">
      <c r="A676" s="308">
        <v>2082899</v>
      </c>
      <c r="B676" s="308" t="s">
        <v>636</v>
      </c>
      <c r="C676" s="309">
        <v>105.87</v>
      </c>
    </row>
    <row r="677" s="295" customFormat="1" customHeight="1" spans="1:3">
      <c r="A677" s="305">
        <v>20830</v>
      </c>
      <c r="B677" s="305" t="s">
        <v>637</v>
      </c>
      <c r="C677" s="307">
        <v>0</v>
      </c>
    </row>
    <row r="678" s="296" customFormat="1" customHeight="1" spans="1:3">
      <c r="A678" s="308">
        <v>2083001</v>
      </c>
      <c r="B678" s="308" t="s">
        <v>638</v>
      </c>
      <c r="C678" s="309"/>
    </row>
    <row r="679" s="296" customFormat="1" customHeight="1" spans="1:3">
      <c r="A679" s="308">
        <v>2083099</v>
      </c>
      <c r="B679" s="308" t="s">
        <v>639</v>
      </c>
      <c r="C679" s="309"/>
    </row>
    <row r="680" s="295" customFormat="1" ht="16" customHeight="1" spans="1:3">
      <c r="A680" s="305">
        <v>20899</v>
      </c>
      <c r="B680" s="305" t="s">
        <v>640</v>
      </c>
      <c r="C680" s="307">
        <v>665.86</v>
      </c>
    </row>
    <row r="681" s="296" customFormat="1" ht="16" customHeight="1" spans="1:3">
      <c r="A681" s="308">
        <v>2089999</v>
      </c>
      <c r="B681" s="308" t="s">
        <v>641</v>
      </c>
      <c r="C681" s="309">
        <v>665.86</v>
      </c>
    </row>
    <row r="682" s="295" customFormat="1" ht="16" customHeight="1" spans="1:3">
      <c r="A682" s="305">
        <v>210</v>
      </c>
      <c r="B682" s="305" t="s">
        <v>642</v>
      </c>
      <c r="C682" s="307">
        <v>41845.47</v>
      </c>
    </row>
    <row r="683" s="295" customFormat="1" ht="16" customHeight="1" spans="1:3">
      <c r="A683" s="305">
        <v>21001</v>
      </c>
      <c r="B683" s="305" t="s">
        <v>643</v>
      </c>
      <c r="C683" s="307">
        <v>1004.34</v>
      </c>
    </row>
    <row r="684" s="296" customFormat="1" ht="16" customHeight="1" spans="1:3">
      <c r="A684" s="308">
        <v>2100101</v>
      </c>
      <c r="B684" s="308" t="s">
        <v>165</v>
      </c>
      <c r="C684" s="309">
        <v>845.62</v>
      </c>
    </row>
    <row r="685" s="296" customFormat="1" customHeight="1" spans="1:3">
      <c r="A685" s="308">
        <v>2100102</v>
      </c>
      <c r="B685" s="308" t="s">
        <v>166</v>
      </c>
      <c r="C685" s="309"/>
    </row>
    <row r="686" s="296" customFormat="1" customHeight="1" spans="1:3">
      <c r="A686" s="308">
        <v>2100103</v>
      </c>
      <c r="B686" s="308" t="s">
        <v>167</v>
      </c>
      <c r="C686" s="309"/>
    </row>
    <row r="687" s="296" customFormat="1" ht="16" customHeight="1" spans="1:3">
      <c r="A687" s="308">
        <v>2100199</v>
      </c>
      <c r="B687" s="308" t="s">
        <v>644</v>
      </c>
      <c r="C687" s="309">
        <v>158.72</v>
      </c>
    </row>
    <row r="688" s="295" customFormat="1" ht="16" customHeight="1" spans="1:3">
      <c r="A688" s="305">
        <v>21002</v>
      </c>
      <c r="B688" s="305" t="s">
        <v>645</v>
      </c>
      <c r="C688" s="307">
        <v>376</v>
      </c>
    </row>
    <row r="689" s="296" customFormat="1" customHeight="1" spans="1:3">
      <c r="A689" s="308">
        <v>2100201</v>
      </c>
      <c r="B689" s="308" t="s">
        <v>646</v>
      </c>
      <c r="C689" s="309"/>
    </row>
    <row r="690" s="296" customFormat="1" customHeight="1" spans="1:3">
      <c r="A690" s="308">
        <v>2100202</v>
      </c>
      <c r="B690" s="308" t="s">
        <v>647</v>
      </c>
      <c r="C690" s="309"/>
    </row>
    <row r="691" s="296" customFormat="1" customHeight="1" spans="1:3">
      <c r="A691" s="308">
        <v>2100203</v>
      </c>
      <c r="B691" s="308" t="s">
        <v>648</v>
      </c>
      <c r="C691" s="309"/>
    </row>
    <row r="692" s="296" customFormat="1" customHeight="1" spans="1:3">
      <c r="A692" s="308">
        <v>2100204</v>
      </c>
      <c r="B692" s="308" t="s">
        <v>649</v>
      </c>
      <c r="C692" s="309"/>
    </row>
    <row r="693" s="296" customFormat="1" customHeight="1" spans="1:3">
      <c r="A693" s="308">
        <v>2100205</v>
      </c>
      <c r="B693" s="308" t="s">
        <v>650</v>
      </c>
      <c r="C693" s="309"/>
    </row>
    <row r="694" s="296" customFormat="1" customHeight="1" spans="1:3">
      <c r="A694" s="308">
        <v>2100206</v>
      </c>
      <c r="B694" s="308" t="s">
        <v>651</v>
      </c>
      <c r="C694" s="309"/>
    </row>
    <row r="695" s="296" customFormat="1" customHeight="1" spans="1:3">
      <c r="A695" s="308">
        <v>2100207</v>
      </c>
      <c r="B695" s="308" t="s">
        <v>652</v>
      </c>
      <c r="C695" s="309"/>
    </row>
    <row r="696" s="296" customFormat="1" customHeight="1" spans="1:3">
      <c r="A696" s="308">
        <v>2100208</v>
      </c>
      <c r="B696" s="308" t="s">
        <v>653</v>
      </c>
      <c r="C696" s="309"/>
    </row>
    <row r="697" s="296" customFormat="1" customHeight="1" spans="1:3">
      <c r="A697" s="308">
        <v>2100209</v>
      </c>
      <c r="B697" s="308" t="s">
        <v>654</v>
      </c>
      <c r="C697" s="309"/>
    </row>
    <row r="698" s="296" customFormat="1" customHeight="1" spans="1:3">
      <c r="A698" s="308">
        <v>2100210</v>
      </c>
      <c r="B698" s="308" t="s">
        <v>655</v>
      </c>
      <c r="C698" s="309"/>
    </row>
    <row r="699" s="296" customFormat="1" customHeight="1" spans="1:3">
      <c r="A699" s="308">
        <v>2100211</v>
      </c>
      <c r="B699" s="308" t="s">
        <v>656</v>
      </c>
      <c r="C699" s="309"/>
    </row>
    <row r="700" s="296" customFormat="1" customHeight="1" spans="1:3">
      <c r="A700" s="308">
        <v>2100212</v>
      </c>
      <c r="B700" s="308" t="s">
        <v>657</v>
      </c>
      <c r="C700" s="309"/>
    </row>
    <row r="701" s="296" customFormat="1" customHeight="1" spans="1:3">
      <c r="A701" s="308">
        <v>2100213</v>
      </c>
      <c r="B701" s="308" t="s">
        <v>658</v>
      </c>
      <c r="C701" s="309"/>
    </row>
    <row r="702" s="296" customFormat="1" ht="16" customHeight="1" spans="1:3">
      <c r="A702" s="308">
        <v>2100299</v>
      </c>
      <c r="B702" s="308" t="s">
        <v>659</v>
      </c>
      <c r="C702" s="309">
        <v>376</v>
      </c>
    </row>
    <row r="703" s="295" customFormat="1" ht="16" customHeight="1" spans="1:3">
      <c r="A703" s="305">
        <v>21003</v>
      </c>
      <c r="B703" s="305" t="s">
        <v>660</v>
      </c>
      <c r="C703" s="307">
        <v>8378.97</v>
      </c>
    </row>
    <row r="704" s="296" customFormat="1" customHeight="1" spans="1:3">
      <c r="A704" s="308">
        <v>2100301</v>
      </c>
      <c r="B704" s="308" t="s">
        <v>661</v>
      </c>
      <c r="C704" s="309"/>
    </row>
    <row r="705" s="296" customFormat="1" ht="16" customHeight="1" spans="1:3">
      <c r="A705" s="308">
        <v>2100302</v>
      </c>
      <c r="B705" s="308" t="s">
        <v>662</v>
      </c>
      <c r="C705" s="309">
        <v>6793.37</v>
      </c>
    </row>
    <row r="706" s="296" customFormat="1" ht="16" customHeight="1" spans="1:3">
      <c r="A706" s="308">
        <v>2100399</v>
      </c>
      <c r="B706" s="308" t="s">
        <v>663</v>
      </c>
      <c r="C706" s="309">
        <v>1585.6</v>
      </c>
    </row>
    <row r="707" s="295" customFormat="1" ht="16" customHeight="1" spans="1:3">
      <c r="A707" s="305">
        <v>21004</v>
      </c>
      <c r="B707" s="305" t="s">
        <v>664</v>
      </c>
      <c r="C707" s="307">
        <v>11636.42</v>
      </c>
    </row>
    <row r="708" s="296" customFormat="1" ht="16" customHeight="1" spans="1:3">
      <c r="A708" s="308">
        <v>2100401</v>
      </c>
      <c r="B708" s="308" t="s">
        <v>665</v>
      </c>
      <c r="C708" s="309">
        <v>2487.74</v>
      </c>
    </row>
    <row r="709" s="296" customFormat="1" ht="16" customHeight="1" spans="1:3">
      <c r="A709" s="308">
        <v>2100402</v>
      </c>
      <c r="B709" s="308" t="s">
        <v>666</v>
      </c>
      <c r="C709" s="309">
        <v>220.55</v>
      </c>
    </row>
    <row r="710" s="296" customFormat="1" ht="16" customHeight="1" spans="1:3">
      <c r="A710" s="308">
        <v>2100403</v>
      </c>
      <c r="B710" s="308" t="s">
        <v>667</v>
      </c>
      <c r="C710" s="309">
        <v>971.45</v>
      </c>
    </row>
    <row r="711" s="296" customFormat="1" customHeight="1" spans="1:3">
      <c r="A711" s="308">
        <v>2100404</v>
      </c>
      <c r="B711" s="308" t="s">
        <v>668</v>
      </c>
      <c r="C711" s="309"/>
    </row>
    <row r="712" s="296" customFormat="1" customHeight="1" spans="1:3">
      <c r="A712" s="308">
        <v>2100405</v>
      </c>
      <c r="B712" s="308" t="s">
        <v>669</v>
      </c>
      <c r="C712" s="309"/>
    </row>
    <row r="713" s="296" customFormat="1" customHeight="1" spans="1:3">
      <c r="A713" s="308">
        <v>2100406</v>
      </c>
      <c r="B713" s="308" t="s">
        <v>670</v>
      </c>
      <c r="C713" s="309"/>
    </row>
    <row r="714" s="296" customFormat="1" customHeight="1" spans="1:3">
      <c r="A714" s="308">
        <v>2100407</v>
      </c>
      <c r="B714" s="308" t="s">
        <v>671</v>
      </c>
      <c r="C714" s="309"/>
    </row>
    <row r="715" s="296" customFormat="1" ht="16" customHeight="1" spans="1:3">
      <c r="A715" s="308">
        <v>2100408</v>
      </c>
      <c r="B715" s="308" t="s">
        <v>672</v>
      </c>
      <c r="C715" s="309">
        <v>6147.6</v>
      </c>
    </row>
    <row r="716" s="296" customFormat="1" ht="16" customHeight="1" spans="1:3">
      <c r="A716" s="308">
        <v>2100409</v>
      </c>
      <c r="B716" s="308" t="s">
        <v>673</v>
      </c>
      <c r="C716" s="309">
        <v>721</v>
      </c>
    </row>
    <row r="717" s="296" customFormat="1" ht="28" customHeight="1" spans="1:3">
      <c r="A717" s="308">
        <v>2100410</v>
      </c>
      <c r="B717" s="308" t="s">
        <v>674</v>
      </c>
      <c r="C717" s="309"/>
    </row>
    <row r="718" s="296" customFormat="1" ht="16" customHeight="1" spans="1:3">
      <c r="A718" s="308">
        <v>2100499</v>
      </c>
      <c r="B718" s="308" t="s">
        <v>675</v>
      </c>
      <c r="C718" s="309">
        <v>1088.08</v>
      </c>
    </row>
    <row r="719" s="295" customFormat="1" ht="16" customHeight="1" spans="1:3">
      <c r="A719" s="305">
        <v>21006</v>
      </c>
      <c r="B719" s="305" t="s">
        <v>676</v>
      </c>
      <c r="C719" s="307">
        <v>16</v>
      </c>
    </row>
    <row r="720" s="296" customFormat="1" ht="16" customHeight="1" spans="1:3">
      <c r="A720" s="308">
        <v>2100601</v>
      </c>
      <c r="B720" s="308" t="s">
        <v>677</v>
      </c>
      <c r="C720" s="309">
        <v>16</v>
      </c>
    </row>
    <row r="721" s="296" customFormat="1" customHeight="1" spans="1:3">
      <c r="A721" s="308">
        <v>2100699</v>
      </c>
      <c r="B721" s="308" t="s">
        <v>678</v>
      </c>
      <c r="C721" s="309"/>
    </row>
    <row r="722" s="295" customFormat="1" ht="16" customHeight="1" spans="1:3">
      <c r="A722" s="305">
        <v>21007</v>
      </c>
      <c r="B722" s="305" t="s">
        <v>679</v>
      </c>
      <c r="C722" s="307">
        <v>1520.51</v>
      </c>
    </row>
    <row r="723" s="296" customFormat="1" ht="16" customHeight="1" spans="1:3">
      <c r="A723" s="308">
        <v>2100716</v>
      </c>
      <c r="B723" s="308" t="s">
        <v>680</v>
      </c>
      <c r="C723" s="309">
        <v>37.42</v>
      </c>
    </row>
    <row r="724" s="296" customFormat="1" ht="16" customHeight="1" spans="1:3">
      <c r="A724" s="308">
        <v>2100717</v>
      </c>
      <c r="B724" s="308" t="s">
        <v>681</v>
      </c>
      <c r="C724" s="309">
        <v>1448.09</v>
      </c>
    </row>
    <row r="725" s="296" customFormat="1" ht="16" customHeight="1" spans="1:3">
      <c r="A725" s="308">
        <v>2100799</v>
      </c>
      <c r="B725" s="308" t="s">
        <v>682</v>
      </c>
      <c r="C725" s="309">
        <v>35</v>
      </c>
    </row>
    <row r="726" s="295" customFormat="1" customHeight="1" spans="1:3">
      <c r="A726" s="305">
        <v>21011</v>
      </c>
      <c r="B726" s="305" t="s">
        <v>683</v>
      </c>
      <c r="C726" s="307"/>
    </row>
    <row r="727" s="296" customFormat="1" customHeight="1" spans="1:3">
      <c r="A727" s="308">
        <v>2101101</v>
      </c>
      <c r="B727" s="308" t="s">
        <v>684</v>
      </c>
      <c r="C727" s="309"/>
    </row>
    <row r="728" s="296" customFormat="1" customHeight="1" spans="1:3">
      <c r="A728" s="308">
        <v>2101102</v>
      </c>
      <c r="B728" s="308" t="s">
        <v>685</v>
      </c>
      <c r="C728" s="309"/>
    </row>
    <row r="729" s="296" customFormat="1" customHeight="1" spans="1:3">
      <c r="A729" s="308">
        <v>2101103</v>
      </c>
      <c r="B729" s="308" t="s">
        <v>686</v>
      </c>
      <c r="C729" s="309"/>
    </row>
    <row r="730" s="296" customFormat="1" customHeight="1" spans="1:3">
      <c r="A730" s="308">
        <v>2101199</v>
      </c>
      <c r="B730" s="308" t="s">
        <v>687</v>
      </c>
      <c r="C730" s="309"/>
    </row>
    <row r="731" s="295" customFormat="1" ht="16" customHeight="1" spans="1:3">
      <c r="A731" s="305">
        <v>21012</v>
      </c>
      <c r="B731" s="305" t="s">
        <v>688</v>
      </c>
      <c r="C731" s="307">
        <v>9978.15</v>
      </c>
    </row>
    <row r="732" s="296" customFormat="1" customHeight="1" spans="1:3">
      <c r="A732" s="308">
        <v>2101201</v>
      </c>
      <c r="B732" s="308" t="s">
        <v>689</v>
      </c>
      <c r="C732" s="315">
        <v>8189.99</v>
      </c>
    </row>
    <row r="733" s="296" customFormat="1" ht="16" customHeight="1" spans="1:3">
      <c r="A733" s="308">
        <v>2101202</v>
      </c>
      <c r="B733" s="308" t="s">
        <v>690</v>
      </c>
      <c r="C733" s="309">
        <v>1788.16</v>
      </c>
    </row>
    <row r="734" s="296" customFormat="1" customHeight="1" spans="1:3">
      <c r="A734" s="308">
        <v>2101299</v>
      </c>
      <c r="B734" s="308" t="s">
        <v>691</v>
      </c>
      <c r="C734" s="309"/>
    </row>
    <row r="735" s="295" customFormat="1" ht="16" customHeight="1" spans="1:3">
      <c r="A735" s="305">
        <v>21013</v>
      </c>
      <c r="B735" s="305" t="s">
        <v>692</v>
      </c>
      <c r="C735" s="307">
        <v>4765.1</v>
      </c>
    </row>
    <row r="736" s="296" customFormat="1" ht="16" customHeight="1" spans="1:3">
      <c r="A736" s="308">
        <v>2101301</v>
      </c>
      <c r="B736" s="308" t="s">
        <v>693</v>
      </c>
      <c r="C736" s="309">
        <v>4746.01</v>
      </c>
    </row>
    <row r="737" s="296" customFormat="1" customHeight="1" spans="1:3">
      <c r="A737" s="308">
        <v>2101302</v>
      </c>
      <c r="B737" s="308" t="s">
        <v>694</v>
      </c>
      <c r="C737" s="309"/>
    </row>
    <row r="738" s="296" customFormat="1" ht="16" customHeight="1" spans="1:3">
      <c r="A738" s="308">
        <v>2101399</v>
      </c>
      <c r="B738" s="308" t="s">
        <v>695</v>
      </c>
      <c r="C738" s="309">
        <v>19.09</v>
      </c>
    </row>
    <row r="739" s="295" customFormat="1" customHeight="1" spans="1:3">
      <c r="A739" s="305">
        <v>21014</v>
      </c>
      <c r="B739" s="305" t="s">
        <v>696</v>
      </c>
      <c r="C739" s="307"/>
    </row>
    <row r="740" s="296" customFormat="1" customHeight="1" spans="1:3">
      <c r="A740" s="308">
        <v>2101401</v>
      </c>
      <c r="B740" s="308" t="s">
        <v>697</v>
      </c>
      <c r="C740" s="309"/>
    </row>
    <row r="741" s="296" customFormat="1" customHeight="1" spans="1:3">
      <c r="A741" s="308">
        <v>2101499</v>
      </c>
      <c r="B741" s="308" t="s">
        <v>698</v>
      </c>
      <c r="C741" s="309"/>
    </row>
    <row r="742" s="295" customFormat="1" ht="16" customHeight="1" spans="1:3">
      <c r="A742" s="305">
        <v>21015</v>
      </c>
      <c r="B742" s="305" t="s">
        <v>699</v>
      </c>
      <c r="C742" s="307">
        <v>553.95</v>
      </c>
    </row>
    <row r="743" s="296" customFormat="1" ht="16" customHeight="1" spans="1:3">
      <c r="A743" s="308">
        <v>2101501</v>
      </c>
      <c r="B743" s="308" t="s">
        <v>165</v>
      </c>
      <c r="C743" s="309">
        <v>144.04</v>
      </c>
    </row>
    <row r="744" s="296" customFormat="1" customHeight="1" spans="1:3">
      <c r="A744" s="308">
        <v>2101502</v>
      </c>
      <c r="B744" s="308" t="s">
        <v>166</v>
      </c>
      <c r="C744" s="309"/>
    </row>
    <row r="745" s="296" customFormat="1" customHeight="1" spans="1:3">
      <c r="A745" s="308">
        <v>2101503</v>
      </c>
      <c r="B745" s="308" t="s">
        <v>167</v>
      </c>
      <c r="C745" s="309"/>
    </row>
    <row r="746" s="296" customFormat="1" customHeight="1" spans="1:3">
      <c r="A746" s="308">
        <v>2101504</v>
      </c>
      <c r="B746" s="308" t="s">
        <v>206</v>
      </c>
      <c r="C746" s="309"/>
    </row>
    <row r="747" s="296" customFormat="1" ht="16" customHeight="1" spans="1:3">
      <c r="A747" s="308">
        <v>2101505</v>
      </c>
      <c r="B747" s="308" t="s">
        <v>700</v>
      </c>
      <c r="C747" s="309">
        <v>20</v>
      </c>
    </row>
    <row r="748" s="296" customFormat="1" customHeight="1" spans="1:3">
      <c r="A748" s="308">
        <v>2101506</v>
      </c>
      <c r="B748" s="308" t="s">
        <v>701</v>
      </c>
      <c r="C748" s="309"/>
    </row>
    <row r="749" s="296" customFormat="1" ht="16" customHeight="1" spans="1:3">
      <c r="A749" s="308">
        <v>2101550</v>
      </c>
      <c r="B749" s="308" t="s">
        <v>174</v>
      </c>
      <c r="C749" s="309">
        <v>337.55</v>
      </c>
    </row>
    <row r="750" s="296" customFormat="1" ht="16" customHeight="1" spans="1:3">
      <c r="A750" s="308">
        <v>2101599</v>
      </c>
      <c r="B750" s="308" t="s">
        <v>702</v>
      </c>
      <c r="C750" s="309">
        <v>52.36</v>
      </c>
    </row>
    <row r="751" s="295" customFormat="1" customHeight="1" spans="1:3">
      <c r="A751" s="305">
        <v>21016</v>
      </c>
      <c r="B751" s="305" t="s">
        <v>703</v>
      </c>
      <c r="C751" s="307"/>
    </row>
    <row r="752" s="296" customFormat="1" customHeight="1" spans="1:3">
      <c r="A752" s="308">
        <v>2101601</v>
      </c>
      <c r="B752" s="308" t="s">
        <v>704</v>
      </c>
      <c r="C752" s="309"/>
    </row>
    <row r="753" s="295" customFormat="1" ht="16" customHeight="1" spans="1:3">
      <c r="A753" s="305">
        <v>21099</v>
      </c>
      <c r="B753" s="305" t="s">
        <v>705</v>
      </c>
      <c r="C753" s="307">
        <v>3616.03</v>
      </c>
    </row>
    <row r="754" s="296" customFormat="1" ht="16" customHeight="1" spans="1:3">
      <c r="A754" s="308">
        <v>2109999</v>
      </c>
      <c r="B754" s="308" t="s">
        <v>706</v>
      </c>
      <c r="C754" s="309">
        <v>3616.03</v>
      </c>
    </row>
    <row r="755" s="295" customFormat="1" ht="16" customHeight="1" spans="1:3">
      <c r="A755" s="305">
        <v>211</v>
      </c>
      <c r="B755" s="305" t="s">
        <v>707</v>
      </c>
      <c r="C755" s="307">
        <v>12733.43</v>
      </c>
    </row>
    <row r="756" s="295" customFormat="1" ht="16" customHeight="1" spans="1:3">
      <c r="A756" s="305">
        <v>21101</v>
      </c>
      <c r="B756" s="305" t="s">
        <v>708</v>
      </c>
      <c r="C756" s="307">
        <v>36</v>
      </c>
    </row>
    <row r="757" s="296" customFormat="1" ht="16" customHeight="1" spans="1:3">
      <c r="A757" s="308">
        <v>2110101</v>
      </c>
      <c r="B757" s="308" t="s">
        <v>165</v>
      </c>
      <c r="C757" s="309">
        <v>28</v>
      </c>
    </row>
    <row r="758" s="296" customFormat="1" customHeight="1" spans="1:3">
      <c r="A758" s="308">
        <v>2110102</v>
      </c>
      <c r="B758" s="308" t="s">
        <v>166</v>
      </c>
      <c r="C758" s="309"/>
    </row>
    <row r="759" s="296" customFormat="1" customHeight="1" spans="1:3">
      <c r="A759" s="308">
        <v>2110103</v>
      </c>
      <c r="B759" s="308" t="s">
        <v>167</v>
      </c>
      <c r="C759" s="309"/>
    </row>
    <row r="760" s="296" customFormat="1" customHeight="1" spans="1:3">
      <c r="A760" s="308">
        <v>2110104</v>
      </c>
      <c r="B760" s="308" t="s">
        <v>709</v>
      </c>
      <c r="C760" s="309"/>
    </row>
    <row r="761" s="296" customFormat="1" customHeight="1" spans="1:3">
      <c r="A761" s="308">
        <v>2110105</v>
      </c>
      <c r="B761" s="308" t="s">
        <v>710</v>
      </c>
      <c r="C761" s="309"/>
    </row>
    <row r="762" s="296" customFormat="1" customHeight="1" spans="1:3">
      <c r="A762" s="308">
        <v>2110106</v>
      </c>
      <c r="B762" s="308" t="s">
        <v>711</v>
      </c>
      <c r="C762" s="309"/>
    </row>
    <row r="763" s="296" customFormat="1" customHeight="1" spans="1:3">
      <c r="A763" s="308">
        <v>2110107</v>
      </c>
      <c r="B763" s="308" t="s">
        <v>712</v>
      </c>
      <c r="C763" s="309"/>
    </row>
    <row r="764" s="296" customFormat="1" customHeight="1" spans="1:3">
      <c r="A764" s="308">
        <v>2110108</v>
      </c>
      <c r="B764" s="308" t="s">
        <v>713</v>
      </c>
      <c r="C764" s="309"/>
    </row>
    <row r="765" s="296" customFormat="1" ht="16" customHeight="1" spans="1:3">
      <c r="A765" s="308">
        <v>2110199</v>
      </c>
      <c r="B765" s="308" t="s">
        <v>714</v>
      </c>
      <c r="C765" s="309">
        <v>8</v>
      </c>
    </row>
    <row r="766" s="295" customFormat="1" ht="16" customHeight="1" spans="1:3">
      <c r="A766" s="305">
        <v>21102</v>
      </c>
      <c r="B766" s="305" t="s">
        <v>715</v>
      </c>
      <c r="C766" s="307">
        <v>32</v>
      </c>
    </row>
    <row r="767" s="296" customFormat="1" customHeight="1" spans="1:3">
      <c r="A767" s="308">
        <v>2110203</v>
      </c>
      <c r="B767" s="308" t="s">
        <v>716</v>
      </c>
      <c r="C767" s="309"/>
    </row>
    <row r="768" s="296" customFormat="1" customHeight="1" spans="1:3">
      <c r="A768" s="308">
        <v>2110204</v>
      </c>
      <c r="B768" s="308" t="s">
        <v>717</v>
      </c>
      <c r="C768" s="309"/>
    </row>
    <row r="769" s="296" customFormat="1" ht="16" customHeight="1" spans="1:3">
      <c r="A769" s="308">
        <v>2110299</v>
      </c>
      <c r="B769" s="308" t="s">
        <v>718</v>
      </c>
      <c r="C769" s="309">
        <v>32</v>
      </c>
    </row>
    <row r="770" s="295" customFormat="1" ht="16" customHeight="1" spans="1:3">
      <c r="A770" s="305">
        <v>21103</v>
      </c>
      <c r="B770" s="305" t="s">
        <v>719</v>
      </c>
      <c r="C770" s="307">
        <v>6743.33</v>
      </c>
    </row>
    <row r="771" s="296" customFormat="1" customHeight="1" spans="1:3">
      <c r="A771" s="308">
        <v>2110301</v>
      </c>
      <c r="B771" s="308" t="s">
        <v>720</v>
      </c>
      <c r="C771" s="309"/>
    </row>
    <row r="772" s="296" customFormat="1" ht="16" customHeight="1" spans="1:3">
      <c r="A772" s="308">
        <v>2110302</v>
      </c>
      <c r="B772" s="308" t="s">
        <v>721</v>
      </c>
      <c r="C772" s="309">
        <v>6743.33</v>
      </c>
    </row>
    <row r="773" s="296" customFormat="1" customHeight="1" spans="1:3">
      <c r="A773" s="308">
        <v>2110303</v>
      </c>
      <c r="B773" s="308" t="s">
        <v>722</v>
      </c>
      <c r="C773" s="309"/>
    </row>
    <row r="774" s="296" customFormat="1" customHeight="1" spans="1:3">
      <c r="A774" s="308">
        <v>2110304</v>
      </c>
      <c r="B774" s="308" t="s">
        <v>723</v>
      </c>
      <c r="C774" s="309"/>
    </row>
    <row r="775" s="296" customFormat="1" customHeight="1" spans="1:3">
      <c r="A775" s="308">
        <v>2110305</v>
      </c>
      <c r="B775" s="308" t="s">
        <v>724</v>
      </c>
      <c r="C775" s="309"/>
    </row>
    <row r="776" s="296" customFormat="1" customHeight="1" spans="1:3">
      <c r="A776" s="308">
        <v>2110306</v>
      </c>
      <c r="B776" s="308" t="s">
        <v>725</v>
      </c>
      <c r="C776" s="309"/>
    </row>
    <row r="777" s="296" customFormat="1" customHeight="1" spans="1:3">
      <c r="A777" s="308">
        <v>2110307</v>
      </c>
      <c r="B777" s="308" t="s">
        <v>726</v>
      </c>
      <c r="C777" s="309"/>
    </row>
    <row r="778" s="296" customFormat="1" customHeight="1" spans="1:3">
      <c r="A778" s="308">
        <v>2110399</v>
      </c>
      <c r="B778" s="308" t="s">
        <v>727</v>
      </c>
      <c r="C778" s="309"/>
    </row>
    <row r="779" s="295" customFormat="1" ht="16" customHeight="1" spans="1:3">
      <c r="A779" s="305">
        <v>21104</v>
      </c>
      <c r="B779" s="305" t="s">
        <v>728</v>
      </c>
      <c r="C779" s="307">
        <v>3949</v>
      </c>
    </row>
    <row r="780" s="296" customFormat="1" ht="16" customHeight="1" spans="1:3">
      <c r="A780" s="308">
        <v>2110401</v>
      </c>
      <c r="B780" s="308" t="s">
        <v>729</v>
      </c>
      <c r="C780" s="309">
        <v>2509</v>
      </c>
    </row>
    <row r="781" s="296" customFormat="1" ht="16" customHeight="1" spans="1:3">
      <c r="A781" s="308">
        <v>2110402</v>
      </c>
      <c r="B781" s="308" t="s">
        <v>730</v>
      </c>
      <c r="C781" s="309">
        <v>1116</v>
      </c>
    </row>
    <row r="782" s="296" customFormat="1" customHeight="1" spans="1:3">
      <c r="A782" s="308">
        <v>2110404</v>
      </c>
      <c r="B782" s="308" t="s">
        <v>731</v>
      </c>
      <c r="C782" s="309"/>
    </row>
    <row r="783" s="296" customFormat="1" customHeight="1" spans="1:3">
      <c r="A783" s="308">
        <v>2110405</v>
      </c>
      <c r="B783" s="308" t="s">
        <v>732</v>
      </c>
      <c r="C783" s="309"/>
    </row>
    <row r="784" s="296" customFormat="1" ht="16" customHeight="1" spans="1:3">
      <c r="A784" s="308">
        <v>2110406</v>
      </c>
      <c r="B784" s="308" t="s">
        <v>733</v>
      </c>
      <c r="C784" s="309">
        <v>214</v>
      </c>
    </row>
    <row r="785" s="296" customFormat="1" ht="16" customHeight="1" spans="1:3">
      <c r="A785" s="308">
        <v>2110499</v>
      </c>
      <c r="B785" s="308" t="s">
        <v>734</v>
      </c>
      <c r="C785" s="309">
        <v>110</v>
      </c>
    </row>
    <row r="786" s="295" customFormat="1" ht="16" customHeight="1" spans="1:3">
      <c r="A786" s="305">
        <v>21105</v>
      </c>
      <c r="B786" s="305" t="s">
        <v>735</v>
      </c>
      <c r="C786" s="307">
        <v>185.1</v>
      </c>
    </row>
    <row r="787" s="296" customFormat="1" ht="16" customHeight="1" spans="1:3">
      <c r="A787" s="308">
        <v>2110501</v>
      </c>
      <c r="B787" s="308" t="s">
        <v>736</v>
      </c>
      <c r="C787" s="309">
        <v>65.1</v>
      </c>
    </row>
    <row r="788" s="296" customFormat="1" customHeight="1" spans="1:3">
      <c r="A788" s="308">
        <v>2110502</v>
      </c>
      <c r="B788" s="308" t="s">
        <v>737</v>
      </c>
      <c r="C788" s="309"/>
    </row>
    <row r="789" s="296" customFormat="1" customHeight="1" spans="1:3">
      <c r="A789" s="308">
        <v>2110503</v>
      </c>
      <c r="B789" s="308" t="s">
        <v>738</v>
      </c>
      <c r="C789" s="309"/>
    </row>
    <row r="790" s="296" customFormat="1" customHeight="1" spans="1:3">
      <c r="A790" s="308">
        <v>2110506</v>
      </c>
      <c r="B790" s="308" t="s">
        <v>739</v>
      </c>
      <c r="C790" s="309"/>
    </row>
    <row r="791" s="296" customFormat="1" ht="16" customHeight="1" spans="1:3">
      <c r="A791" s="308">
        <v>2110507</v>
      </c>
      <c r="B791" s="308" t="s">
        <v>740</v>
      </c>
      <c r="C791" s="309">
        <v>120</v>
      </c>
    </row>
    <row r="792" s="296" customFormat="1" customHeight="1" spans="1:3">
      <c r="A792" s="308">
        <v>2110599</v>
      </c>
      <c r="B792" s="308" t="s">
        <v>741</v>
      </c>
      <c r="C792" s="309"/>
    </row>
    <row r="793" s="295" customFormat="1" customHeight="1" spans="1:3">
      <c r="A793" s="305">
        <v>21106</v>
      </c>
      <c r="B793" s="305" t="s">
        <v>742</v>
      </c>
      <c r="C793" s="307">
        <v>0</v>
      </c>
    </row>
    <row r="794" s="296" customFormat="1" customHeight="1" spans="1:3">
      <c r="A794" s="308">
        <v>2110602</v>
      </c>
      <c r="B794" s="308" t="s">
        <v>743</v>
      </c>
      <c r="C794" s="309"/>
    </row>
    <row r="795" s="296" customFormat="1" customHeight="1" spans="1:3">
      <c r="A795" s="308">
        <v>2110603</v>
      </c>
      <c r="B795" s="308" t="s">
        <v>744</v>
      </c>
      <c r="C795" s="309"/>
    </row>
    <row r="796" s="296" customFormat="1" customHeight="1" spans="1:3">
      <c r="A796" s="308">
        <v>2110604</v>
      </c>
      <c r="B796" s="308" t="s">
        <v>745</v>
      </c>
      <c r="C796" s="309"/>
    </row>
    <row r="797" s="296" customFormat="1" customHeight="1" spans="1:3">
      <c r="A797" s="308">
        <v>2110605</v>
      </c>
      <c r="B797" s="308" t="s">
        <v>746</v>
      </c>
      <c r="C797" s="309"/>
    </row>
    <row r="798" s="296" customFormat="1" customHeight="1" spans="1:3">
      <c r="A798" s="308">
        <v>2110699</v>
      </c>
      <c r="B798" s="308" t="s">
        <v>747</v>
      </c>
      <c r="C798" s="309"/>
    </row>
    <row r="799" s="295" customFormat="1" customHeight="1" spans="1:3">
      <c r="A799" s="305">
        <v>21107</v>
      </c>
      <c r="B799" s="305" t="s">
        <v>748</v>
      </c>
      <c r="C799" s="307">
        <v>0</v>
      </c>
    </row>
    <row r="800" s="296" customFormat="1" customHeight="1" spans="1:3">
      <c r="A800" s="308">
        <v>2110704</v>
      </c>
      <c r="B800" s="308" t="s">
        <v>749</v>
      </c>
      <c r="C800" s="309"/>
    </row>
    <row r="801" s="296" customFormat="1" customHeight="1" spans="1:3">
      <c r="A801" s="308">
        <v>2110799</v>
      </c>
      <c r="B801" s="308" t="s">
        <v>750</v>
      </c>
      <c r="C801" s="309"/>
    </row>
    <row r="802" s="295" customFormat="1" customHeight="1" spans="1:3">
      <c r="A802" s="305">
        <v>21108</v>
      </c>
      <c r="B802" s="305" t="s">
        <v>751</v>
      </c>
      <c r="C802" s="307">
        <v>0</v>
      </c>
    </row>
    <row r="803" s="296" customFormat="1" customHeight="1" spans="1:3">
      <c r="A803" s="308">
        <v>2110804</v>
      </c>
      <c r="B803" s="308" t="s">
        <v>752</v>
      </c>
      <c r="C803" s="309"/>
    </row>
    <row r="804" s="296" customFormat="1" customHeight="1" spans="1:3">
      <c r="A804" s="308">
        <v>2110899</v>
      </c>
      <c r="B804" s="308" t="s">
        <v>753</v>
      </c>
      <c r="C804" s="309"/>
    </row>
    <row r="805" s="295" customFormat="1" customHeight="1" spans="1:3">
      <c r="A805" s="305">
        <v>21109</v>
      </c>
      <c r="B805" s="305" t="s">
        <v>754</v>
      </c>
      <c r="C805" s="307">
        <v>0</v>
      </c>
    </row>
    <row r="806" s="296" customFormat="1" customHeight="1" spans="1:3">
      <c r="A806" s="308">
        <v>2110901</v>
      </c>
      <c r="B806" s="308" t="s">
        <v>755</v>
      </c>
      <c r="C806" s="309"/>
    </row>
    <row r="807" s="295" customFormat="1" customHeight="1" spans="1:3">
      <c r="A807" s="305">
        <v>21110</v>
      </c>
      <c r="B807" s="305" t="s">
        <v>756</v>
      </c>
      <c r="C807" s="307">
        <v>0</v>
      </c>
    </row>
    <row r="808" s="296" customFormat="1" customHeight="1" spans="1:3">
      <c r="A808" s="308">
        <v>2111001</v>
      </c>
      <c r="B808" s="308" t="s">
        <v>757</v>
      </c>
      <c r="C808" s="309"/>
    </row>
    <row r="809" s="295" customFormat="1" customHeight="1" spans="1:3">
      <c r="A809" s="305">
        <v>21111</v>
      </c>
      <c r="B809" s="305" t="s">
        <v>758</v>
      </c>
      <c r="C809" s="307">
        <v>0</v>
      </c>
    </row>
    <row r="810" s="296" customFormat="1" customHeight="1" spans="1:3">
      <c r="A810" s="308">
        <v>2111101</v>
      </c>
      <c r="B810" s="308" t="s">
        <v>759</v>
      </c>
      <c r="C810" s="309"/>
    </row>
    <row r="811" s="296" customFormat="1" customHeight="1" spans="1:3">
      <c r="A811" s="308">
        <v>2111102</v>
      </c>
      <c r="B811" s="308" t="s">
        <v>760</v>
      </c>
      <c r="C811" s="309"/>
    </row>
    <row r="812" s="296" customFormat="1" customHeight="1" spans="1:3">
      <c r="A812" s="308">
        <v>2111103</v>
      </c>
      <c r="B812" s="308" t="s">
        <v>761</v>
      </c>
      <c r="C812" s="309"/>
    </row>
    <row r="813" s="296" customFormat="1" customHeight="1" spans="1:3">
      <c r="A813" s="308">
        <v>2111104</v>
      </c>
      <c r="B813" s="308" t="s">
        <v>762</v>
      </c>
      <c r="C813" s="309"/>
    </row>
    <row r="814" s="296" customFormat="1" customHeight="1" spans="1:3">
      <c r="A814" s="308">
        <v>2111199</v>
      </c>
      <c r="B814" s="308" t="s">
        <v>763</v>
      </c>
      <c r="C814" s="309"/>
    </row>
    <row r="815" s="295" customFormat="1" customHeight="1" spans="1:3">
      <c r="A815" s="305">
        <v>21112</v>
      </c>
      <c r="B815" s="305" t="s">
        <v>764</v>
      </c>
      <c r="C815" s="307">
        <v>0</v>
      </c>
    </row>
    <row r="816" s="296" customFormat="1" customHeight="1" spans="1:3">
      <c r="A816" s="308">
        <v>2111201</v>
      </c>
      <c r="B816" s="308" t="s">
        <v>765</v>
      </c>
      <c r="C816" s="309"/>
    </row>
    <row r="817" s="295" customFormat="1" customHeight="1" spans="1:3">
      <c r="A817" s="305">
        <v>21113</v>
      </c>
      <c r="B817" s="305" t="s">
        <v>766</v>
      </c>
      <c r="C817" s="307">
        <v>0</v>
      </c>
    </row>
    <row r="818" s="296" customFormat="1" customHeight="1" spans="1:3">
      <c r="A818" s="308">
        <v>2111301</v>
      </c>
      <c r="B818" s="308" t="s">
        <v>767</v>
      </c>
      <c r="C818" s="309"/>
    </row>
    <row r="819" s="295" customFormat="1" customHeight="1" spans="1:3">
      <c r="A819" s="305">
        <v>21114</v>
      </c>
      <c r="B819" s="305" t="s">
        <v>768</v>
      </c>
      <c r="C819" s="307">
        <v>0</v>
      </c>
    </row>
    <row r="820" s="296" customFormat="1" customHeight="1" spans="1:3">
      <c r="A820" s="308">
        <v>2111401</v>
      </c>
      <c r="B820" s="308" t="s">
        <v>165</v>
      </c>
      <c r="C820" s="309"/>
    </row>
    <row r="821" s="296" customFormat="1" customHeight="1" spans="1:3">
      <c r="A821" s="308">
        <v>2111402</v>
      </c>
      <c r="B821" s="308" t="s">
        <v>166</v>
      </c>
      <c r="C821" s="309"/>
    </row>
    <row r="822" s="296" customFormat="1" customHeight="1" spans="1:3">
      <c r="A822" s="308">
        <v>2111403</v>
      </c>
      <c r="B822" s="308" t="s">
        <v>167</v>
      </c>
      <c r="C822" s="309"/>
    </row>
    <row r="823" s="296" customFormat="1" customHeight="1" spans="1:3">
      <c r="A823" s="308">
        <v>2111406</v>
      </c>
      <c r="B823" s="308" t="s">
        <v>769</v>
      </c>
      <c r="C823" s="309"/>
    </row>
    <row r="824" s="296" customFormat="1" customHeight="1" spans="1:3">
      <c r="A824" s="308">
        <v>2111407</v>
      </c>
      <c r="B824" s="308" t="s">
        <v>770</v>
      </c>
      <c r="C824" s="309"/>
    </row>
    <row r="825" s="296" customFormat="1" customHeight="1" spans="1:3">
      <c r="A825" s="308">
        <v>2111408</v>
      </c>
      <c r="B825" s="308" t="s">
        <v>771</v>
      </c>
      <c r="C825" s="309"/>
    </row>
    <row r="826" s="296" customFormat="1" customHeight="1" spans="1:3">
      <c r="A826" s="308">
        <v>2111411</v>
      </c>
      <c r="B826" s="308" t="s">
        <v>206</v>
      </c>
      <c r="C826" s="309"/>
    </row>
    <row r="827" s="296" customFormat="1" customHeight="1" spans="1:3">
      <c r="A827" s="308">
        <v>2111413</v>
      </c>
      <c r="B827" s="308" t="s">
        <v>772</v>
      </c>
      <c r="C827" s="309"/>
    </row>
    <row r="828" s="296" customFormat="1" customHeight="1" spans="1:3">
      <c r="A828" s="308">
        <v>2111450</v>
      </c>
      <c r="B828" s="308" t="s">
        <v>174</v>
      </c>
      <c r="C828" s="309"/>
    </row>
    <row r="829" s="296" customFormat="1" customHeight="1" spans="1:3">
      <c r="A829" s="308">
        <v>2111499</v>
      </c>
      <c r="B829" s="308" t="s">
        <v>773</v>
      </c>
      <c r="C829" s="309"/>
    </row>
    <row r="830" s="295" customFormat="1" ht="16" customHeight="1" spans="1:3">
      <c r="A830" s="305">
        <v>21199</v>
      </c>
      <c r="B830" s="305" t="s">
        <v>774</v>
      </c>
      <c r="C830" s="307">
        <v>1788</v>
      </c>
    </row>
    <row r="831" s="296" customFormat="1" ht="16" customHeight="1" spans="1:3">
      <c r="A831" s="308">
        <v>2119999</v>
      </c>
      <c r="B831" s="308" t="s">
        <v>775</v>
      </c>
      <c r="C831" s="309">
        <v>1788</v>
      </c>
    </row>
    <row r="832" s="295" customFormat="1" ht="16" customHeight="1" spans="1:3">
      <c r="A832" s="305">
        <v>212</v>
      </c>
      <c r="B832" s="305" t="s">
        <v>776</v>
      </c>
      <c r="C832" s="307">
        <v>48650.4</v>
      </c>
    </row>
    <row r="833" s="295" customFormat="1" ht="16" customHeight="1" spans="1:3">
      <c r="A833" s="305">
        <v>21201</v>
      </c>
      <c r="B833" s="305" t="s">
        <v>777</v>
      </c>
      <c r="C833" s="307">
        <v>9179.4</v>
      </c>
    </row>
    <row r="834" s="296" customFormat="1" ht="16" customHeight="1" spans="1:3">
      <c r="A834" s="308">
        <v>2120101</v>
      </c>
      <c r="B834" s="308" t="s">
        <v>165</v>
      </c>
      <c r="C834" s="309">
        <v>8371.4</v>
      </c>
    </row>
    <row r="835" s="296" customFormat="1" ht="16" customHeight="1" spans="1:3">
      <c r="A835" s="308">
        <v>2120102</v>
      </c>
      <c r="B835" s="308" t="s">
        <v>166</v>
      </c>
      <c r="C835" s="309">
        <v>165.6</v>
      </c>
    </row>
    <row r="836" s="296" customFormat="1" customHeight="1" spans="1:3">
      <c r="A836" s="308">
        <v>2120103</v>
      </c>
      <c r="B836" s="308" t="s">
        <v>167</v>
      </c>
      <c r="C836" s="309"/>
    </row>
    <row r="837" s="296" customFormat="1" ht="16" customHeight="1" spans="1:3">
      <c r="A837" s="308">
        <v>2120104</v>
      </c>
      <c r="B837" s="308" t="s">
        <v>778</v>
      </c>
      <c r="C837" s="309">
        <v>62.4</v>
      </c>
    </row>
    <row r="838" s="296" customFormat="1" customHeight="1" spans="1:3">
      <c r="A838" s="308">
        <v>2120105</v>
      </c>
      <c r="B838" s="308" t="s">
        <v>779</v>
      </c>
      <c r="C838" s="309"/>
    </row>
    <row r="839" s="296" customFormat="1" customHeight="1" spans="1:3">
      <c r="A839" s="308">
        <v>2120106</v>
      </c>
      <c r="B839" s="308" t="s">
        <v>780</v>
      </c>
      <c r="C839" s="309"/>
    </row>
    <row r="840" s="296" customFormat="1" customHeight="1" spans="1:3">
      <c r="A840" s="308">
        <v>2120107</v>
      </c>
      <c r="B840" s="308" t="s">
        <v>781</v>
      </c>
      <c r="C840" s="309"/>
    </row>
    <row r="841" s="296" customFormat="1" customHeight="1" spans="1:3">
      <c r="A841" s="308">
        <v>2120109</v>
      </c>
      <c r="B841" s="308" t="s">
        <v>782</v>
      </c>
      <c r="C841" s="309"/>
    </row>
    <row r="842" s="296" customFormat="1" customHeight="1" spans="1:3">
      <c r="A842" s="308">
        <v>2120110</v>
      </c>
      <c r="B842" s="308" t="s">
        <v>783</v>
      </c>
      <c r="C842" s="309"/>
    </row>
    <row r="843" s="296" customFormat="1" ht="16" customHeight="1" spans="1:3">
      <c r="A843" s="308">
        <v>2120199</v>
      </c>
      <c r="B843" s="308" t="s">
        <v>784</v>
      </c>
      <c r="C843" s="309">
        <v>580</v>
      </c>
    </row>
    <row r="844" s="295" customFormat="1" ht="16" customHeight="1" spans="1:3">
      <c r="A844" s="305">
        <v>21202</v>
      </c>
      <c r="B844" s="305" t="s">
        <v>785</v>
      </c>
      <c r="C844" s="307">
        <v>10</v>
      </c>
    </row>
    <row r="845" s="296" customFormat="1" ht="16" customHeight="1" spans="1:3">
      <c r="A845" s="308">
        <v>2120201</v>
      </c>
      <c r="B845" s="308" t="s">
        <v>786</v>
      </c>
      <c r="C845" s="309">
        <v>10</v>
      </c>
    </row>
    <row r="846" s="295" customFormat="1" ht="16" customHeight="1" spans="1:3">
      <c r="A846" s="305">
        <v>21203</v>
      </c>
      <c r="B846" s="305" t="s">
        <v>787</v>
      </c>
      <c r="C846" s="307">
        <v>684</v>
      </c>
    </row>
    <row r="847" s="296" customFormat="1" ht="16" customHeight="1" spans="1:3">
      <c r="A847" s="308">
        <v>2120303</v>
      </c>
      <c r="B847" s="308" t="s">
        <v>788</v>
      </c>
      <c r="C847" s="309">
        <v>684</v>
      </c>
    </row>
    <row r="848" s="296" customFormat="1" customHeight="1" spans="1:3">
      <c r="A848" s="308">
        <v>2120399</v>
      </c>
      <c r="B848" s="308" t="s">
        <v>789</v>
      </c>
      <c r="C848" s="309"/>
    </row>
    <row r="849" s="295" customFormat="1" ht="16" customHeight="1" spans="1:3">
      <c r="A849" s="305">
        <v>21205</v>
      </c>
      <c r="B849" s="305" t="s">
        <v>790</v>
      </c>
      <c r="C849" s="307">
        <v>6454.9</v>
      </c>
    </row>
    <row r="850" s="296" customFormat="1" ht="16" customHeight="1" spans="1:3">
      <c r="A850" s="308">
        <v>2120501</v>
      </c>
      <c r="B850" s="308" t="s">
        <v>791</v>
      </c>
      <c r="C850" s="309">
        <v>6454.9</v>
      </c>
    </row>
    <row r="851" s="295" customFormat="1" customHeight="1" spans="1:3">
      <c r="A851" s="305">
        <v>21206</v>
      </c>
      <c r="B851" s="305" t="s">
        <v>792</v>
      </c>
      <c r="C851" s="307"/>
    </row>
    <row r="852" s="296" customFormat="1" customHeight="1" spans="1:3">
      <c r="A852" s="308">
        <v>2120601</v>
      </c>
      <c r="B852" s="308" t="s">
        <v>793</v>
      </c>
      <c r="C852" s="309"/>
    </row>
    <row r="853" s="295" customFormat="1" ht="16" customHeight="1" spans="1:3">
      <c r="A853" s="305">
        <v>21299</v>
      </c>
      <c r="B853" s="305" t="s">
        <v>794</v>
      </c>
      <c r="C853" s="307">
        <v>32322.1</v>
      </c>
    </row>
    <row r="854" s="296" customFormat="1" ht="16" customHeight="1" spans="1:3">
      <c r="A854" s="308">
        <v>2129999</v>
      </c>
      <c r="B854" s="308" t="s">
        <v>795</v>
      </c>
      <c r="C854" s="309">
        <v>32322.1</v>
      </c>
    </row>
    <row r="855" s="295" customFormat="1" ht="16" customHeight="1" spans="1:3">
      <c r="A855" s="305">
        <v>213</v>
      </c>
      <c r="B855" s="305" t="s">
        <v>796</v>
      </c>
      <c r="C855" s="307">
        <v>109111.7</v>
      </c>
    </row>
    <row r="856" s="295" customFormat="1" ht="16" customHeight="1" spans="1:3">
      <c r="A856" s="305">
        <v>21301</v>
      </c>
      <c r="B856" s="305" t="s">
        <v>797</v>
      </c>
      <c r="C856" s="307">
        <v>41144.34</v>
      </c>
    </row>
    <row r="857" s="296" customFormat="1" ht="16" customHeight="1" spans="1:3">
      <c r="A857" s="308">
        <v>2130101</v>
      </c>
      <c r="B857" s="308" t="s">
        <v>165</v>
      </c>
      <c r="C857" s="309">
        <v>8457.02</v>
      </c>
    </row>
    <row r="858" s="296" customFormat="1" customHeight="1" spans="1:3">
      <c r="A858" s="308">
        <v>2130102</v>
      </c>
      <c r="B858" s="308" t="s">
        <v>166</v>
      </c>
      <c r="C858" s="309"/>
    </row>
    <row r="859" s="296" customFormat="1" customHeight="1" spans="1:3">
      <c r="A859" s="308">
        <v>2130103</v>
      </c>
      <c r="B859" s="308" t="s">
        <v>167</v>
      </c>
      <c r="C859" s="309"/>
    </row>
    <row r="860" s="296" customFormat="1" ht="16" customHeight="1" spans="1:3">
      <c r="A860" s="308">
        <v>2130104</v>
      </c>
      <c r="B860" s="308" t="s">
        <v>174</v>
      </c>
      <c r="C860" s="309">
        <v>7990.26</v>
      </c>
    </row>
    <row r="861" s="296" customFormat="1" customHeight="1" spans="1:3">
      <c r="A861" s="308">
        <v>2130105</v>
      </c>
      <c r="B861" s="308" t="s">
        <v>798</v>
      </c>
      <c r="C861" s="309"/>
    </row>
    <row r="862" s="296" customFormat="1" ht="16" customHeight="1" spans="1:3">
      <c r="A862" s="308">
        <v>2130106</v>
      </c>
      <c r="B862" s="308" t="s">
        <v>799</v>
      </c>
      <c r="C862" s="309">
        <v>345</v>
      </c>
    </row>
    <row r="863" s="296" customFormat="1" ht="16" customHeight="1" spans="1:3">
      <c r="A863" s="308">
        <v>2130108</v>
      </c>
      <c r="B863" s="308" t="s">
        <v>800</v>
      </c>
      <c r="C863" s="309">
        <v>312</v>
      </c>
    </row>
    <row r="864" s="296" customFormat="1" ht="16" customHeight="1" spans="1:3">
      <c r="A864" s="308">
        <v>2130109</v>
      </c>
      <c r="B864" s="308" t="s">
        <v>801</v>
      </c>
      <c r="C864" s="309">
        <v>15.4</v>
      </c>
    </row>
    <row r="865" s="296" customFormat="1" customHeight="1" spans="1:3">
      <c r="A865" s="308">
        <v>2130110</v>
      </c>
      <c r="B865" s="308" t="s">
        <v>802</v>
      </c>
      <c r="C865" s="309"/>
    </row>
    <row r="866" s="296" customFormat="1" ht="16" customHeight="1" spans="1:3">
      <c r="A866" s="308">
        <v>2130111</v>
      </c>
      <c r="B866" s="308" t="s">
        <v>803</v>
      </c>
      <c r="C866" s="309">
        <v>16</v>
      </c>
    </row>
    <row r="867" s="296" customFormat="1" customHeight="1" spans="1:3">
      <c r="A867" s="308">
        <v>2130112</v>
      </c>
      <c r="B867" s="308" t="s">
        <v>804</v>
      </c>
      <c r="C867" s="309"/>
    </row>
    <row r="868" s="296" customFormat="1" customHeight="1" spans="1:3">
      <c r="A868" s="308">
        <v>2130114</v>
      </c>
      <c r="B868" s="308" t="s">
        <v>805</v>
      </c>
      <c r="C868" s="309"/>
    </row>
    <row r="869" s="296" customFormat="1" customHeight="1" spans="1:3">
      <c r="A869" s="308">
        <v>2130119</v>
      </c>
      <c r="B869" s="308" t="s">
        <v>806</v>
      </c>
      <c r="C869" s="309"/>
    </row>
    <row r="870" s="296" customFormat="1" customHeight="1" spans="1:3">
      <c r="A870" s="308">
        <v>2130120</v>
      </c>
      <c r="B870" s="308" t="s">
        <v>807</v>
      </c>
      <c r="C870" s="309"/>
    </row>
    <row r="871" s="296" customFormat="1" ht="16" customHeight="1" spans="1:3">
      <c r="A871" s="308">
        <v>2130121</v>
      </c>
      <c r="B871" s="308" t="s">
        <v>808</v>
      </c>
      <c r="C871" s="309">
        <v>652.5</v>
      </c>
    </row>
    <row r="872" s="296" customFormat="1" ht="16" customHeight="1" spans="1:3">
      <c r="A872" s="308">
        <v>2130122</v>
      </c>
      <c r="B872" s="308" t="s">
        <v>809</v>
      </c>
      <c r="C872" s="309">
        <v>8946.5</v>
      </c>
    </row>
    <row r="873" s="296" customFormat="1" ht="16" customHeight="1" spans="1:3">
      <c r="A873" s="308">
        <v>2130124</v>
      </c>
      <c r="B873" s="308" t="s">
        <v>810</v>
      </c>
      <c r="C873" s="309">
        <v>374</v>
      </c>
    </row>
    <row r="874" s="296" customFormat="1" customHeight="1" spans="1:3">
      <c r="A874" s="308">
        <v>2130125</v>
      </c>
      <c r="B874" s="308" t="s">
        <v>811</v>
      </c>
      <c r="C874" s="309"/>
    </row>
    <row r="875" s="296" customFormat="1" customHeight="1" spans="1:3">
      <c r="A875" s="308">
        <v>2130126</v>
      </c>
      <c r="B875" s="308" t="s">
        <v>812</v>
      </c>
      <c r="C875" s="309"/>
    </row>
    <row r="876" s="296" customFormat="1" ht="16" customHeight="1" spans="1:3">
      <c r="A876" s="308">
        <v>2130135</v>
      </c>
      <c r="B876" s="308" t="s">
        <v>813</v>
      </c>
      <c r="C876" s="309">
        <v>122</v>
      </c>
    </row>
    <row r="877" s="296" customFormat="1" customHeight="1" spans="1:3">
      <c r="A877" s="308">
        <v>2130142</v>
      </c>
      <c r="B877" s="308" t="s">
        <v>814</v>
      </c>
      <c r="C877" s="309"/>
    </row>
    <row r="878" s="296" customFormat="1" ht="16" customHeight="1" spans="1:3">
      <c r="A878" s="308">
        <v>2130148</v>
      </c>
      <c r="B878" s="308" t="s">
        <v>815</v>
      </c>
      <c r="C878" s="309">
        <v>118</v>
      </c>
    </row>
    <row r="879" s="296" customFormat="1" customHeight="1" spans="1:3">
      <c r="A879" s="308">
        <v>2130152</v>
      </c>
      <c r="B879" s="308" t="s">
        <v>816</v>
      </c>
      <c r="C879" s="309"/>
    </row>
    <row r="880" s="296" customFormat="1" ht="16" customHeight="1" spans="1:3">
      <c r="A880" s="308">
        <v>2130153</v>
      </c>
      <c r="B880" s="308" t="s">
        <v>817</v>
      </c>
      <c r="C880" s="309">
        <v>11593.5</v>
      </c>
    </row>
    <row r="881" s="296" customFormat="1" ht="16" customHeight="1" spans="1:3">
      <c r="A881" s="308">
        <v>2130199</v>
      </c>
      <c r="B881" s="308" t="s">
        <v>818</v>
      </c>
      <c r="C881" s="309">
        <v>2202.16</v>
      </c>
    </row>
    <row r="882" s="295" customFormat="1" ht="16" customHeight="1" spans="1:3">
      <c r="A882" s="305">
        <v>21302</v>
      </c>
      <c r="B882" s="305" t="s">
        <v>819</v>
      </c>
      <c r="C882" s="307">
        <v>6935.96</v>
      </c>
    </row>
    <row r="883" s="296" customFormat="1" ht="16" customHeight="1" spans="1:3">
      <c r="A883" s="308">
        <v>2130201</v>
      </c>
      <c r="B883" s="308" t="s">
        <v>165</v>
      </c>
      <c r="C883" s="309">
        <v>1047.05</v>
      </c>
    </row>
    <row r="884" s="296" customFormat="1" customHeight="1" spans="1:3">
      <c r="A884" s="308">
        <v>2130202</v>
      </c>
      <c r="B884" s="308" t="s">
        <v>166</v>
      </c>
      <c r="C884" s="309"/>
    </row>
    <row r="885" s="296" customFormat="1" customHeight="1" spans="1:3">
      <c r="A885" s="308">
        <v>2130203</v>
      </c>
      <c r="B885" s="308" t="s">
        <v>167</v>
      </c>
      <c r="C885" s="309"/>
    </row>
    <row r="886" s="296" customFormat="1" ht="16" customHeight="1" spans="1:3">
      <c r="A886" s="308">
        <v>2130204</v>
      </c>
      <c r="B886" s="308" t="s">
        <v>820</v>
      </c>
      <c r="C886" s="309">
        <v>1212.58</v>
      </c>
    </row>
    <row r="887" s="296" customFormat="1" customHeight="1" spans="1:3">
      <c r="A887" s="308">
        <v>2130205</v>
      </c>
      <c r="B887" s="308" t="s">
        <v>821</v>
      </c>
      <c r="C887" s="309"/>
    </row>
    <row r="888" s="296" customFormat="1" customHeight="1" spans="1:3">
      <c r="A888" s="308">
        <v>2130206</v>
      </c>
      <c r="B888" s="308" t="s">
        <v>822</v>
      </c>
      <c r="C888" s="309"/>
    </row>
    <row r="889" s="296" customFormat="1" customHeight="1" spans="1:3">
      <c r="A889" s="308">
        <v>2130207</v>
      </c>
      <c r="B889" s="308" t="s">
        <v>823</v>
      </c>
      <c r="C889" s="309"/>
    </row>
    <row r="890" s="296" customFormat="1" customHeight="1" spans="1:3">
      <c r="A890" s="308">
        <v>2130209</v>
      </c>
      <c r="B890" s="308" t="s">
        <v>824</v>
      </c>
      <c r="C890" s="309"/>
    </row>
    <row r="891" s="296" customFormat="1" customHeight="1" spans="1:3">
      <c r="A891" s="308">
        <v>2130211</v>
      </c>
      <c r="B891" s="308" t="s">
        <v>825</v>
      </c>
      <c r="C891" s="309"/>
    </row>
    <row r="892" s="296" customFormat="1" customHeight="1" spans="1:3">
      <c r="A892" s="308">
        <v>2130212</v>
      </c>
      <c r="B892" s="308" t="s">
        <v>826</v>
      </c>
      <c r="C892" s="309"/>
    </row>
    <row r="893" s="296" customFormat="1" customHeight="1" spans="1:3">
      <c r="A893" s="308">
        <v>2130213</v>
      </c>
      <c r="B893" s="308" t="s">
        <v>827</v>
      </c>
      <c r="C893" s="309"/>
    </row>
    <row r="894" s="296" customFormat="1" customHeight="1" spans="1:3">
      <c r="A894" s="308">
        <v>2130217</v>
      </c>
      <c r="B894" s="308" t="s">
        <v>828</v>
      </c>
      <c r="C894" s="309"/>
    </row>
    <row r="895" s="296" customFormat="1" customHeight="1" spans="1:3">
      <c r="A895" s="308">
        <v>2130220</v>
      </c>
      <c r="B895" s="308" t="s">
        <v>829</v>
      </c>
      <c r="C895" s="309"/>
    </row>
    <row r="896" s="296" customFormat="1" customHeight="1" spans="1:3">
      <c r="A896" s="308">
        <v>2130221</v>
      </c>
      <c r="B896" s="308" t="s">
        <v>830</v>
      </c>
      <c r="C896" s="309"/>
    </row>
    <row r="897" s="296" customFormat="1" customHeight="1" spans="1:3">
      <c r="A897" s="308">
        <v>2130223</v>
      </c>
      <c r="B897" s="308" t="s">
        <v>831</v>
      </c>
      <c r="C897" s="309"/>
    </row>
    <row r="898" s="296" customFormat="1" customHeight="1" spans="1:3">
      <c r="A898" s="308">
        <v>2130226</v>
      </c>
      <c r="B898" s="308" t="s">
        <v>832</v>
      </c>
      <c r="C898" s="309"/>
    </row>
    <row r="899" s="296" customFormat="1" customHeight="1" spans="1:3">
      <c r="A899" s="308">
        <v>2130227</v>
      </c>
      <c r="B899" s="308" t="s">
        <v>833</v>
      </c>
      <c r="C899" s="309"/>
    </row>
    <row r="900" s="296" customFormat="1" ht="16" customHeight="1" spans="1:3">
      <c r="A900" s="308">
        <v>2130234</v>
      </c>
      <c r="B900" s="308" t="s">
        <v>834</v>
      </c>
      <c r="C900" s="309">
        <v>40</v>
      </c>
    </row>
    <row r="901" s="296" customFormat="1" customHeight="1" spans="1:3">
      <c r="A901" s="308">
        <v>2130236</v>
      </c>
      <c r="B901" s="308" t="s">
        <v>835</v>
      </c>
      <c r="C901" s="309"/>
    </row>
    <row r="902" s="296" customFormat="1" customHeight="1" spans="1:3">
      <c r="A902" s="308">
        <v>2130237</v>
      </c>
      <c r="B902" s="308" t="s">
        <v>804</v>
      </c>
      <c r="C902" s="309"/>
    </row>
    <row r="903" s="296" customFormat="1" ht="16" customHeight="1" spans="1:3">
      <c r="A903" s="308">
        <v>2130299</v>
      </c>
      <c r="B903" s="308" t="s">
        <v>836</v>
      </c>
      <c r="C903" s="309">
        <v>4636.33</v>
      </c>
    </row>
    <row r="904" s="295" customFormat="1" ht="16" customHeight="1" spans="1:3">
      <c r="A904" s="305">
        <v>21303</v>
      </c>
      <c r="B904" s="305" t="s">
        <v>837</v>
      </c>
      <c r="C904" s="307">
        <v>14818.73</v>
      </c>
    </row>
    <row r="905" s="296" customFormat="1" ht="16" customHeight="1" spans="1:3">
      <c r="A905" s="308">
        <v>2130301</v>
      </c>
      <c r="B905" s="308" t="s">
        <v>165</v>
      </c>
      <c r="C905" s="309">
        <v>1631.33</v>
      </c>
    </row>
    <row r="906" s="296" customFormat="1" customHeight="1" spans="1:3">
      <c r="A906" s="308">
        <v>2130302</v>
      </c>
      <c r="B906" s="308" t="s">
        <v>166</v>
      </c>
      <c r="C906" s="309"/>
    </row>
    <row r="907" s="296" customFormat="1" customHeight="1" spans="1:3">
      <c r="A907" s="308">
        <v>2130303</v>
      </c>
      <c r="B907" s="308" t="s">
        <v>167</v>
      </c>
      <c r="C907" s="309"/>
    </row>
    <row r="908" s="296" customFormat="1" customHeight="1" spans="1:3">
      <c r="A908" s="308">
        <v>2130304</v>
      </c>
      <c r="B908" s="308" t="s">
        <v>838</v>
      </c>
      <c r="C908" s="309"/>
    </row>
    <row r="909" s="296" customFormat="1" customHeight="1" spans="1:3">
      <c r="A909" s="308">
        <v>2130305</v>
      </c>
      <c r="B909" s="308" t="s">
        <v>839</v>
      </c>
      <c r="C909" s="309">
        <v>5100</v>
      </c>
    </row>
    <row r="910" s="296" customFormat="1" customHeight="1" spans="1:3">
      <c r="A910" s="308">
        <v>2130306</v>
      </c>
      <c r="B910" s="308" t="s">
        <v>840</v>
      </c>
      <c r="C910" s="309"/>
    </row>
    <row r="911" s="296" customFormat="1" customHeight="1" spans="1:3">
      <c r="A911" s="308">
        <v>2130307</v>
      </c>
      <c r="B911" s="308" t="s">
        <v>841</v>
      </c>
      <c r="C911" s="309"/>
    </row>
    <row r="912" s="296" customFormat="1" customHeight="1" spans="1:3">
      <c r="A912" s="308">
        <v>2130308</v>
      </c>
      <c r="B912" s="308" t="s">
        <v>842</v>
      </c>
      <c r="C912" s="309"/>
    </row>
    <row r="913" s="296" customFormat="1" customHeight="1" spans="1:3">
      <c r="A913" s="308">
        <v>2130309</v>
      </c>
      <c r="B913" s="308" t="s">
        <v>843</v>
      </c>
      <c r="C913" s="309"/>
    </row>
    <row r="914" s="296" customFormat="1" customHeight="1" spans="1:3">
      <c r="A914" s="308">
        <v>2130310</v>
      </c>
      <c r="B914" s="308" t="s">
        <v>844</v>
      </c>
      <c r="C914" s="309"/>
    </row>
    <row r="915" s="296" customFormat="1" customHeight="1" spans="1:3">
      <c r="A915" s="308">
        <v>2130311</v>
      </c>
      <c r="B915" s="308" t="s">
        <v>845</v>
      </c>
      <c r="C915" s="309"/>
    </row>
    <row r="916" s="296" customFormat="1" ht="16" customHeight="1" spans="1:3">
      <c r="A916" s="308">
        <v>2130312</v>
      </c>
      <c r="B916" s="308" t="s">
        <v>846</v>
      </c>
      <c r="C916" s="309">
        <v>6.4</v>
      </c>
    </row>
    <row r="917" s="296" customFormat="1" customHeight="1" spans="1:3">
      <c r="A917" s="308">
        <v>2130313</v>
      </c>
      <c r="B917" s="308" t="s">
        <v>847</v>
      </c>
      <c r="C917" s="309"/>
    </row>
    <row r="918" s="296" customFormat="1" customHeight="1" spans="1:3">
      <c r="A918" s="308">
        <v>2130314</v>
      </c>
      <c r="B918" s="308" t="s">
        <v>848</v>
      </c>
      <c r="C918" s="309"/>
    </row>
    <row r="919" s="296" customFormat="1" customHeight="1" spans="1:3">
      <c r="A919" s="308">
        <v>2130315</v>
      </c>
      <c r="B919" s="308" t="s">
        <v>849</v>
      </c>
      <c r="C919" s="309"/>
    </row>
    <row r="920" s="296" customFormat="1" customHeight="1" spans="1:3">
      <c r="A920" s="308">
        <v>2130316</v>
      </c>
      <c r="B920" s="308" t="s">
        <v>850</v>
      </c>
      <c r="C920" s="309"/>
    </row>
    <row r="921" s="296" customFormat="1" customHeight="1" spans="1:3">
      <c r="A921" s="308">
        <v>2130317</v>
      </c>
      <c r="B921" s="308" t="s">
        <v>851</v>
      </c>
      <c r="C921" s="309"/>
    </row>
    <row r="922" s="296" customFormat="1" customHeight="1" spans="1:3">
      <c r="A922" s="308">
        <v>2130318</v>
      </c>
      <c r="B922" s="308" t="s">
        <v>852</v>
      </c>
      <c r="C922" s="309"/>
    </row>
    <row r="923" s="296" customFormat="1" customHeight="1" spans="1:3">
      <c r="A923" s="308">
        <v>2130319</v>
      </c>
      <c r="B923" s="308" t="s">
        <v>853</v>
      </c>
      <c r="C923" s="309"/>
    </row>
    <row r="924" s="296" customFormat="1" customHeight="1" spans="1:3">
      <c r="A924" s="308">
        <v>2130321</v>
      </c>
      <c r="B924" s="308" t="s">
        <v>854</v>
      </c>
      <c r="C924" s="309"/>
    </row>
    <row r="925" s="296" customFormat="1" customHeight="1" spans="1:3">
      <c r="A925" s="308">
        <v>2130322</v>
      </c>
      <c r="B925" s="308" t="s">
        <v>855</v>
      </c>
      <c r="C925" s="309"/>
    </row>
    <row r="926" s="296" customFormat="1" customHeight="1" spans="1:3">
      <c r="A926" s="308">
        <v>2130333</v>
      </c>
      <c r="B926" s="308" t="s">
        <v>831</v>
      </c>
      <c r="C926" s="309"/>
    </row>
    <row r="927" s="296" customFormat="1" customHeight="1" spans="1:3">
      <c r="A927" s="308">
        <v>2130334</v>
      </c>
      <c r="B927" s="308" t="s">
        <v>856</v>
      </c>
      <c r="C927" s="309"/>
    </row>
    <row r="928" s="296" customFormat="1" customHeight="1" spans="1:3">
      <c r="A928" s="308">
        <v>2130335</v>
      </c>
      <c r="B928" s="308" t="s">
        <v>857</v>
      </c>
      <c r="C928" s="309"/>
    </row>
    <row r="929" s="296" customFormat="1" customHeight="1" spans="1:3">
      <c r="A929" s="308">
        <v>2130336</v>
      </c>
      <c r="B929" s="308" t="s">
        <v>858</v>
      </c>
      <c r="C929" s="309"/>
    </row>
    <row r="930" s="296" customFormat="1" customHeight="1" spans="1:3">
      <c r="A930" s="308">
        <v>2130337</v>
      </c>
      <c r="B930" s="308" t="s">
        <v>859</v>
      </c>
      <c r="C930" s="309"/>
    </row>
    <row r="931" s="296" customFormat="1" ht="16" customHeight="1" spans="1:3">
      <c r="A931" s="308">
        <v>2130399</v>
      </c>
      <c r="B931" s="308" t="s">
        <v>860</v>
      </c>
      <c r="C931" s="309">
        <v>7081</v>
      </c>
    </row>
    <row r="932" s="295" customFormat="1" ht="16" customHeight="1" spans="1:3">
      <c r="A932" s="305">
        <v>21305</v>
      </c>
      <c r="B932" s="305" t="s">
        <v>861</v>
      </c>
      <c r="C932" s="307">
        <v>16239.22</v>
      </c>
    </row>
    <row r="933" s="296" customFormat="1" ht="16" customHeight="1" spans="1:3">
      <c r="A933" s="308">
        <v>2130501</v>
      </c>
      <c r="B933" s="308" t="s">
        <v>165</v>
      </c>
      <c r="C933" s="309">
        <v>234.42</v>
      </c>
    </row>
    <row r="934" s="296" customFormat="1" customHeight="1" spans="1:3">
      <c r="A934" s="308">
        <v>2130502</v>
      </c>
      <c r="B934" s="308" t="s">
        <v>166</v>
      </c>
      <c r="C934" s="309"/>
    </row>
    <row r="935" s="296" customFormat="1" customHeight="1" spans="1:3">
      <c r="A935" s="308">
        <v>2130503</v>
      </c>
      <c r="B935" s="308" t="s">
        <v>167</v>
      </c>
      <c r="C935" s="309"/>
    </row>
    <row r="936" s="296" customFormat="1" ht="16" customHeight="1" spans="1:3">
      <c r="A936" s="308">
        <v>2130504</v>
      </c>
      <c r="B936" s="308" t="s">
        <v>862</v>
      </c>
      <c r="C936" s="309">
        <v>12341.8</v>
      </c>
    </row>
    <row r="937" s="296" customFormat="1" customHeight="1" spans="1:3">
      <c r="A937" s="308">
        <v>2130505</v>
      </c>
      <c r="B937" s="308" t="s">
        <v>863</v>
      </c>
      <c r="C937" s="309"/>
    </row>
    <row r="938" s="296" customFormat="1" customHeight="1" spans="1:3">
      <c r="A938" s="308">
        <v>2130506</v>
      </c>
      <c r="B938" s="308" t="s">
        <v>864</v>
      </c>
      <c r="C938" s="309"/>
    </row>
    <row r="939" s="296" customFormat="1" customHeight="1" spans="1:3">
      <c r="A939" s="308">
        <v>2130507</v>
      </c>
      <c r="B939" s="308" t="s">
        <v>865</v>
      </c>
      <c r="C939" s="309"/>
    </row>
    <row r="940" s="296" customFormat="1" customHeight="1" spans="1:3">
      <c r="A940" s="308">
        <v>2130508</v>
      </c>
      <c r="B940" s="308" t="s">
        <v>866</v>
      </c>
      <c r="C940" s="309"/>
    </row>
    <row r="941" s="296" customFormat="1" customHeight="1" spans="1:3">
      <c r="A941" s="308">
        <v>2130550</v>
      </c>
      <c r="B941" s="308" t="s">
        <v>174</v>
      </c>
      <c r="C941" s="309"/>
    </row>
    <row r="942" s="296" customFormat="1" ht="16" customHeight="1" spans="1:3">
      <c r="A942" s="308">
        <v>2130599</v>
      </c>
      <c r="B942" s="308" t="s">
        <v>867</v>
      </c>
      <c r="C942" s="309">
        <v>3663</v>
      </c>
    </row>
    <row r="943" s="295" customFormat="1" ht="16" customHeight="1" spans="1:3">
      <c r="A943" s="305">
        <v>21307</v>
      </c>
      <c r="B943" s="305" t="s">
        <v>868</v>
      </c>
      <c r="C943" s="307">
        <v>15588.15</v>
      </c>
    </row>
    <row r="944" s="296" customFormat="1" customHeight="1" spans="1:3">
      <c r="A944" s="308">
        <v>2130701</v>
      </c>
      <c r="B944" s="308" t="s">
        <v>869</v>
      </c>
      <c r="C944" s="309"/>
    </row>
    <row r="945" s="296" customFormat="1" customHeight="1" spans="1:3">
      <c r="A945" s="308">
        <v>2130704</v>
      </c>
      <c r="B945" s="308" t="s">
        <v>870</v>
      </c>
      <c r="C945" s="309"/>
    </row>
    <row r="946" s="296" customFormat="1" ht="16" customHeight="1" spans="1:3">
      <c r="A946" s="308">
        <v>2130705</v>
      </c>
      <c r="B946" s="308" t="s">
        <v>871</v>
      </c>
      <c r="C946" s="309">
        <v>12707.15</v>
      </c>
    </row>
    <row r="947" s="296" customFormat="1" customHeight="1" spans="1:3">
      <c r="A947" s="308">
        <v>2130706</v>
      </c>
      <c r="B947" s="308" t="s">
        <v>872</v>
      </c>
      <c r="C947" s="309"/>
    </row>
    <row r="948" s="296" customFormat="1" customHeight="1" spans="1:3">
      <c r="A948" s="308">
        <v>2130707</v>
      </c>
      <c r="B948" s="308" t="s">
        <v>873</v>
      </c>
      <c r="C948" s="309"/>
    </row>
    <row r="949" s="296" customFormat="1" ht="16" customHeight="1" spans="1:3">
      <c r="A949" s="308">
        <v>2130799</v>
      </c>
      <c r="B949" s="308" t="s">
        <v>874</v>
      </c>
      <c r="C949" s="309">
        <v>2881</v>
      </c>
    </row>
    <row r="950" s="295" customFormat="1" ht="16" customHeight="1" spans="1:3">
      <c r="A950" s="305">
        <v>21308</v>
      </c>
      <c r="B950" s="305" t="s">
        <v>875</v>
      </c>
      <c r="C950" s="307">
        <v>5437</v>
      </c>
    </row>
    <row r="951" s="296" customFormat="1" customHeight="1" spans="1:3">
      <c r="A951" s="308">
        <v>2130801</v>
      </c>
      <c r="B951" s="308" t="s">
        <v>876</v>
      </c>
      <c r="C951" s="309"/>
    </row>
    <row r="952" s="296" customFormat="1" ht="16" customHeight="1" spans="1:3">
      <c r="A952" s="308">
        <v>2130803</v>
      </c>
      <c r="B952" s="308" t="s">
        <v>877</v>
      </c>
      <c r="C952" s="309">
        <v>4069</v>
      </c>
    </row>
    <row r="953" s="296" customFormat="1" ht="16" customHeight="1" spans="1:3">
      <c r="A953" s="308">
        <v>2130804</v>
      </c>
      <c r="B953" s="308" t="s">
        <v>878</v>
      </c>
      <c r="C953" s="309">
        <v>541</v>
      </c>
    </row>
    <row r="954" s="296" customFormat="1" customHeight="1" spans="1:3">
      <c r="A954" s="308">
        <v>2130805</v>
      </c>
      <c r="B954" s="308" t="s">
        <v>879</v>
      </c>
      <c r="C954" s="309"/>
    </row>
    <row r="955" s="296" customFormat="1" ht="16" customHeight="1" spans="1:3">
      <c r="A955" s="308">
        <v>2130899</v>
      </c>
      <c r="B955" s="308" t="s">
        <v>880</v>
      </c>
      <c r="C955" s="309">
        <v>827</v>
      </c>
    </row>
    <row r="956" s="295" customFormat="1" ht="16" customHeight="1" spans="1:3">
      <c r="A956" s="305">
        <v>21309</v>
      </c>
      <c r="B956" s="305" t="s">
        <v>881</v>
      </c>
      <c r="C956" s="307">
        <v>1818.3</v>
      </c>
    </row>
    <row r="957" s="296" customFormat="1" customHeight="1" spans="1:3">
      <c r="A957" s="308">
        <v>2130901</v>
      </c>
      <c r="B957" s="308" t="s">
        <v>882</v>
      </c>
      <c r="C957" s="309"/>
    </row>
    <row r="958" s="296" customFormat="1" ht="16" customHeight="1" spans="1:3">
      <c r="A958" s="308">
        <v>2130999</v>
      </c>
      <c r="B958" s="308" t="s">
        <v>883</v>
      </c>
      <c r="C958" s="309">
        <v>1818.3</v>
      </c>
    </row>
    <row r="959" s="295" customFormat="1" ht="16" customHeight="1" spans="1:3">
      <c r="A959" s="305">
        <v>21399</v>
      </c>
      <c r="B959" s="305" t="s">
        <v>884</v>
      </c>
      <c r="C959" s="307">
        <v>7130</v>
      </c>
    </row>
    <row r="960" s="296" customFormat="1" customHeight="1" spans="1:3">
      <c r="A960" s="308">
        <v>2139901</v>
      </c>
      <c r="B960" s="308" t="s">
        <v>885</v>
      </c>
      <c r="C960" s="309"/>
    </row>
    <row r="961" s="296" customFormat="1" ht="16" customHeight="1" spans="1:3">
      <c r="A961" s="308">
        <v>2139999</v>
      </c>
      <c r="B961" s="308" t="s">
        <v>886</v>
      </c>
      <c r="C961" s="309">
        <v>7130</v>
      </c>
    </row>
    <row r="962" s="295" customFormat="1" ht="16" customHeight="1" spans="1:3">
      <c r="A962" s="305">
        <v>214</v>
      </c>
      <c r="B962" s="305" t="s">
        <v>887</v>
      </c>
      <c r="C962" s="307">
        <v>14247.7</v>
      </c>
    </row>
    <row r="963" s="295" customFormat="1" ht="16" customHeight="1" spans="1:3">
      <c r="A963" s="305">
        <v>21401</v>
      </c>
      <c r="B963" s="305" t="s">
        <v>888</v>
      </c>
      <c r="C963" s="307">
        <v>12521.9</v>
      </c>
    </row>
    <row r="964" s="296" customFormat="1" ht="16" customHeight="1" spans="1:3">
      <c r="A964" s="308">
        <v>2140101</v>
      </c>
      <c r="B964" s="308" t="s">
        <v>165</v>
      </c>
      <c r="C964" s="309">
        <v>3179.94</v>
      </c>
    </row>
    <row r="965" s="296" customFormat="1" customHeight="1" spans="1:3">
      <c r="A965" s="308">
        <v>2140102</v>
      </c>
      <c r="B965" s="308" t="s">
        <v>166</v>
      </c>
      <c r="C965" s="309"/>
    </row>
    <row r="966" s="296" customFormat="1" customHeight="1" spans="1:3">
      <c r="A966" s="308">
        <v>2140103</v>
      </c>
      <c r="B966" s="308" t="s">
        <v>167</v>
      </c>
      <c r="C966" s="309"/>
    </row>
    <row r="967" s="296" customFormat="1" customHeight="1" spans="1:3">
      <c r="A967" s="308">
        <v>2140104</v>
      </c>
      <c r="B967" s="308" t="s">
        <v>889</v>
      </c>
      <c r="C967" s="309"/>
    </row>
    <row r="968" s="296" customFormat="1" ht="16" customHeight="1" spans="1:3">
      <c r="A968" s="308">
        <v>2140106</v>
      </c>
      <c r="B968" s="308" t="s">
        <v>890</v>
      </c>
      <c r="C968" s="309">
        <v>1629</v>
      </c>
    </row>
    <row r="969" s="296" customFormat="1" customHeight="1" spans="1:3">
      <c r="A969" s="308">
        <v>2140109</v>
      </c>
      <c r="B969" s="308" t="s">
        <v>891</v>
      </c>
      <c r="C969" s="309"/>
    </row>
    <row r="970" s="296" customFormat="1" ht="16" customHeight="1" spans="1:3">
      <c r="A970" s="308">
        <v>2140110</v>
      </c>
      <c r="B970" s="308" t="s">
        <v>892</v>
      </c>
      <c r="C970" s="309">
        <v>12</v>
      </c>
    </row>
    <row r="971" s="296" customFormat="1" customHeight="1" spans="1:3">
      <c r="A971" s="308">
        <v>2140111</v>
      </c>
      <c r="B971" s="308" t="s">
        <v>893</v>
      </c>
      <c r="C971" s="309"/>
    </row>
    <row r="972" s="296" customFormat="1" customHeight="1" spans="1:3">
      <c r="A972" s="308">
        <v>2140112</v>
      </c>
      <c r="B972" s="308" t="s">
        <v>894</v>
      </c>
      <c r="C972" s="309"/>
    </row>
    <row r="973" s="296" customFormat="1" customHeight="1" spans="1:3">
      <c r="A973" s="308">
        <v>2140114</v>
      </c>
      <c r="B973" s="308" t="s">
        <v>895</v>
      </c>
      <c r="C973" s="309"/>
    </row>
    <row r="974" s="296" customFormat="1" customHeight="1" spans="1:3">
      <c r="A974" s="308">
        <v>2140122</v>
      </c>
      <c r="B974" s="308" t="s">
        <v>896</v>
      </c>
      <c r="C974" s="309"/>
    </row>
    <row r="975" s="296" customFormat="1" customHeight="1" spans="1:3">
      <c r="A975" s="308">
        <v>2140123</v>
      </c>
      <c r="B975" s="308" t="s">
        <v>897</v>
      </c>
      <c r="C975" s="309"/>
    </row>
    <row r="976" s="296" customFormat="1" customHeight="1" spans="1:3">
      <c r="A976" s="308">
        <v>2140127</v>
      </c>
      <c r="B976" s="308" t="s">
        <v>898</v>
      </c>
      <c r="C976" s="309"/>
    </row>
    <row r="977" s="296" customFormat="1" customHeight="1" spans="1:3">
      <c r="A977" s="308">
        <v>2140128</v>
      </c>
      <c r="B977" s="308" t="s">
        <v>899</v>
      </c>
      <c r="C977" s="309"/>
    </row>
    <row r="978" s="296" customFormat="1" customHeight="1" spans="1:3">
      <c r="A978" s="308">
        <v>2140129</v>
      </c>
      <c r="B978" s="308" t="s">
        <v>900</v>
      </c>
      <c r="C978" s="309"/>
    </row>
    <row r="979" s="296" customFormat="1" customHeight="1" spans="1:3">
      <c r="A979" s="308">
        <v>2140130</v>
      </c>
      <c r="B979" s="308" t="s">
        <v>901</v>
      </c>
      <c r="C979" s="309"/>
    </row>
    <row r="980" s="296" customFormat="1" customHeight="1" spans="1:3">
      <c r="A980" s="308">
        <v>2140131</v>
      </c>
      <c r="B980" s="308" t="s">
        <v>902</v>
      </c>
      <c r="C980" s="309"/>
    </row>
    <row r="981" s="296" customFormat="1" customHeight="1" spans="1:3">
      <c r="A981" s="308">
        <v>2140133</v>
      </c>
      <c r="B981" s="308" t="s">
        <v>903</v>
      </c>
      <c r="C981" s="309"/>
    </row>
    <row r="982" s="296" customFormat="1" customHeight="1" spans="1:3">
      <c r="A982" s="308">
        <v>2140136</v>
      </c>
      <c r="B982" s="308" t="s">
        <v>904</v>
      </c>
      <c r="C982" s="309"/>
    </row>
    <row r="983" s="296" customFormat="1" customHeight="1" spans="1:3">
      <c r="A983" s="308">
        <v>2140138</v>
      </c>
      <c r="B983" s="308" t="s">
        <v>905</v>
      </c>
      <c r="C983" s="309"/>
    </row>
    <row r="984" s="296" customFormat="1" ht="16" customHeight="1" spans="1:3">
      <c r="A984" s="308">
        <v>2140199</v>
      </c>
      <c r="B984" s="308" t="s">
        <v>906</v>
      </c>
      <c r="C984" s="309">
        <v>7700.96</v>
      </c>
    </row>
    <row r="985" s="295" customFormat="1" customHeight="1" spans="1:3">
      <c r="A985" s="305">
        <v>21402</v>
      </c>
      <c r="B985" s="305" t="s">
        <v>907</v>
      </c>
      <c r="C985" s="307">
        <v>0</v>
      </c>
    </row>
    <row r="986" s="296" customFormat="1" customHeight="1" spans="1:3">
      <c r="A986" s="308">
        <v>2140201</v>
      </c>
      <c r="B986" s="308" t="s">
        <v>165</v>
      </c>
      <c r="C986" s="309"/>
    </row>
    <row r="987" s="296" customFormat="1" customHeight="1" spans="1:3">
      <c r="A987" s="308">
        <v>2140202</v>
      </c>
      <c r="B987" s="308" t="s">
        <v>166</v>
      </c>
      <c r="C987" s="309"/>
    </row>
    <row r="988" s="296" customFormat="1" customHeight="1" spans="1:3">
      <c r="A988" s="308">
        <v>2140203</v>
      </c>
      <c r="B988" s="308" t="s">
        <v>167</v>
      </c>
      <c r="C988" s="309"/>
    </row>
    <row r="989" s="296" customFormat="1" customHeight="1" spans="1:3">
      <c r="A989" s="308">
        <v>2140204</v>
      </c>
      <c r="B989" s="308" t="s">
        <v>908</v>
      </c>
      <c r="C989" s="309"/>
    </row>
    <row r="990" s="296" customFormat="1" customHeight="1" spans="1:3">
      <c r="A990" s="308">
        <v>2140205</v>
      </c>
      <c r="B990" s="308" t="s">
        <v>909</v>
      </c>
      <c r="C990" s="309"/>
    </row>
    <row r="991" s="296" customFormat="1" customHeight="1" spans="1:3">
      <c r="A991" s="308">
        <v>2140206</v>
      </c>
      <c r="B991" s="308" t="s">
        <v>910</v>
      </c>
      <c r="C991" s="309"/>
    </row>
    <row r="992" s="296" customFormat="1" customHeight="1" spans="1:3">
      <c r="A992" s="308">
        <v>2140207</v>
      </c>
      <c r="B992" s="308" t="s">
        <v>911</v>
      </c>
      <c r="C992" s="309"/>
    </row>
    <row r="993" s="296" customFormat="1" customHeight="1" spans="1:3">
      <c r="A993" s="308">
        <v>2140208</v>
      </c>
      <c r="B993" s="308" t="s">
        <v>912</v>
      </c>
      <c r="C993" s="309"/>
    </row>
    <row r="994" s="296" customFormat="1" customHeight="1" spans="1:3">
      <c r="A994" s="308">
        <v>2140299</v>
      </c>
      <c r="B994" s="308" t="s">
        <v>913</v>
      </c>
      <c r="C994" s="309"/>
    </row>
    <row r="995" s="295" customFormat="1" customHeight="1" spans="1:3">
      <c r="A995" s="305">
        <v>21403</v>
      </c>
      <c r="B995" s="305" t="s">
        <v>914</v>
      </c>
      <c r="C995" s="307">
        <v>0</v>
      </c>
    </row>
    <row r="996" s="296" customFormat="1" customHeight="1" spans="1:3">
      <c r="A996" s="308">
        <v>2140301</v>
      </c>
      <c r="B996" s="308" t="s">
        <v>165</v>
      </c>
      <c r="C996" s="309"/>
    </row>
    <row r="997" s="296" customFormat="1" customHeight="1" spans="1:3">
      <c r="A997" s="308">
        <v>2140302</v>
      </c>
      <c r="B997" s="308" t="s">
        <v>166</v>
      </c>
      <c r="C997" s="309"/>
    </row>
    <row r="998" s="296" customFormat="1" customHeight="1" spans="1:3">
      <c r="A998" s="308">
        <v>2140303</v>
      </c>
      <c r="B998" s="308" t="s">
        <v>167</v>
      </c>
      <c r="C998" s="309"/>
    </row>
    <row r="999" s="296" customFormat="1" customHeight="1" spans="1:3">
      <c r="A999" s="308">
        <v>2140304</v>
      </c>
      <c r="B999" s="308" t="s">
        <v>915</v>
      </c>
      <c r="C999" s="309"/>
    </row>
    <row r="1000" s="296" customFormat="1" customHeight="1" spans="1:3">
      <c r="A1000" s="308">
        <v>2140305</v>
      </c>
      <c r="B1000" s="308" t="s">
        <v>916</v>
      </c>
      <c r="C1000" s="309"/>
    </row>
    <row r="1001" s="296" customFormat="1" customHeight="1" spans="1:3">
      <c r="A1001" s="308">
        <v>2140306</v>
      </c>
      <c r="B1001" s="308" t="s">
        <v>917</v>
      </c>
      <c r="C1001" s="309"/>
    </row>
    <row r="1002" s="296" customFormat="1" customHeight="1" spans="1:3">
      <c r="A1002" s="308">
        <v>2140307</v>
      </c>
      <c r="B1002" s="308" t="s">
        <v>918</v>
      </c>
      <c r="C1002" s="309"/>
    </row>
    <row r="1003" s="296" customFormat="1" customHeight="1" spans="1:3">
      <c r="A1003" s="308">
        <v>2140308</v>
      </c>
      <c r="B1003" s="308" t="s">
        <v>919</v>
      </c>
      <c r="C1003" s="309"/>
    </row>
    <row r="1004" s="296" customFormat="1" customHeight="1" spans="1:3">
      <c r="A1004" s="308">
        <v>2140399</v>
      </c>
      <c r="B1004" s="308" t="s">
        <v>920</v>
      </c>
      <c r="C1004" s="309"/>
    </row>
    <row r="1005" s="295" customFormat="1" customHeight="1" spans="1:3">
      <c r="A1005" s="305">
        <v>21405</v>
      </c>
      <c r="B1005" s="305" t="s">
        <v>921</v>
      </c>
      <c r="C1005" s="307">
        <v>0</v>
      </c>
    </row>
    <row r="1006" s="296" customFormat="1" customHeight="1" spans="1:3">
      <c r="A1006" s="308">
        <v>2140501</v>
      </c>
      <c r="B1006" s="308" t="s">
        <v>165</v>
      </c>
      <c r="C1006" s="309"/>
    </row>
    <row r="1007" s="296" customFormat="1" customHeight="1" spans="1:3">
      <c r="A1007" s="308">
        <v>2140502</v>
      </c>
      <c r="B1007" s="308" t="s">
        <v>166</v>
      </c>
      <c r="C1007" s="309"/>
    </row>
    <row r="1008" s="296" customFormat="1" customHeight="1" spans="1:3">
      <c r="A1008" s="308">
        <v>2140503</v>
      </c>
      <c r="B1008" s="308" t="s">
        <v>167</v>
      </c>
      <c r="C1008" s="309"/>
    </row>
    <row r="1009" s="296" customFormat="1" customHeight="1" spans="1:3">
      <c r="A1009" s="308">
        <v>2140504</v>
      </c>
      <c r="B1009" s="308" t="s">
        <v>912</v>
      </c>
      <c r="C1009" s="309"/>
    </row>
    <row r="1010" s="296" customFormat="1" customHeight="1" spans="1:3">
      <c r="A1010" s="308">
        <v>2140505</v>
      </c>
      <c r="B1010" s="308" t="s">
        <v>922</v>
      </c>
      <c r="C1010" s="309"/>
    </row>
    <row r="1011" s="296" customFormat="1" customHeight="1" spans="1:3">
      <c r="A1011" s="308">
        <v>2140599</v>
      </c>
      <c r="B1011" s="308" t="s">
        <v>923</v>
      </c>
      <c r="C1011" s="309"/>
    </row>
    <row r="1012" s="295" customFormat="1" ht="16" customHeight="1" spans="1:3">
      <c r="A1012" s="305">
        <v>21499</v>
      </c>
      <c r="B1012" s="305" t="s">
        <v>924</v>
      </c>
      <c r="C1012" s="307">
        <v>1725.8</v>
      </c>
    </row>
    <row r="1013" s="296" customFormat="1" ht="16" customHeight="1" spans="1:3">
      <c r="A1013" s="308">
        <v>2149901</v>
      </c>
      <c r="B1013" s="308" t="s">
        <v>925</v>
      </c>
      <c r="C1013" s="309">
        <v>1543.8</v>
      </c>
    </row>
    <row r="1014" s="296" customFormat="1" ht="16" customHeight="1" spans="1:3">
      <c r="A1014" s="308">
        <v>2149999</v>
      </c>
      <c r="B1014" s="308" t="s">
        <v>926</v>
      </c>
      <c r="C1014" s="309">
        <v>182</v>
      </c>
    </row>
    <row r="1015" s="295" customFormat="1" ht="16" customHeight="1" spans="1:3">
      <c r="A1015" s="305">
        <v>215</v>
      </c>
      <c r="B1015" s="305" t="s">
        <v>927</v>
      </c>
      <c r="C1015" s="307">
        <v>5630.18</v>
      </c>
    </row>
    <row r="1016" s="295" customFormat="1" customHeight="1" spans="1:3">
      <c r="A1016" s="305">
        <v>21501</v>
      </c>
      <c r="B1016" s="305" t="s">
        <v>928</v>
      </c>
      <c r="C1016" s="307">
        <v>0</v>
      </c>
    </row>
    <row r="1017" s="296" customFormat="1" customHeight="1" spans="1:3">
      <c r="A1017" s="308">
        <v>2150101</v>
      </c>
      <c r="B1017" s="308" t="s">
        <v>165</v>
      </c>
      <c r="C1017" s="309"/>
    </row>
    <row r="1018" s="296" customFormat="1" customHeight="1" spans="1:3">
      <c r="A1018" s="308">
        <v>2150102</v>
      </c>
      <c r="B1018" s="308" t="s">
        <v>166</v>
      </c>
      <c r="C1018" s="309"/>
    </row>
    <row r="1019" s="296" customFormat="1" customHeight="1" spans="1:3">
      <c r="A1019" s="308">
        <v>2150103</v>
      </c>
      <c r="B1019" s="308" t="s">
        <v>167</v>
      </c>
      <c r="C1019" s="309"/>
    </row>
    <row r="1020" s="296" customFormat="1" customHeight="1" spans="1:3">
      <c r="A1020" s="308">
        <v>2150104</v>
      </c>
      <c r="B1020" s="308" t="s">
        <v>929</v>
      </c>
      <c r="C1020" s="309"/>
    </row>
    <row r="1021" s="296" customFormat="1" customHeight="1" spans="1:3">
      <c r="A1021" s="308">
        <v>2150105</v>
      </c>
      <c r="B1021" s="308" t="s">
        <v>930</v>
      </c>
      <c r="C1021" s="309"/>
    </row>
    <row r="1022" s="296" customFormat="1" customHeight="1" spans="1:3">
      <c r="A1022" s="308">
        <v>2150106</v>
      </c>
      <c r="B1022" s="308" t="s">
        <v>931</v>
      </c>
      <c r="C1022" s="309"/>
    </row>
    <row r="1023" s="296" customFormat="1" customHeight="1" spans="1:3">
      <c r="A1023" s="308">
        <v>2150107</v>
      </c>
      <c r="B1023" s="308" t="s">
        <v>932</v>
      </c>
      <c r="C1023" s="309"/>
    </row>
    <row r="1024" s="296" customFormat="1" customHeight="1" spans="1:3">
      <c r="A1024" s="308">
        <v>2150108</v>
      </c>
      <c r="B1024" s="308" t="s">
        <v>933</v>
      </c>
      <c r="C1024" s="309"/>
    </row>
    <row r="1025" s="296" customFormat="1" customHeight="1" spans="1:3">
      <c r="A1025" s="308">
        <v>2150199</v>
      </c>
      <c r="B1025" s="308" t="s">
        <v>934</v>
      </c>
      <c r="C1025" s="309"/>
    </row>
    <row r="1026" s="295" customFormat="1" ht="16" customHeight="1" spans="1:3">
      <c r="A1026" s="305">
        <v>21502</v>
      </c>
      <c r="B1026" s="305" t="s">
        <v>935</v>
      </c>
      <c r="C1026" s="307">
        <v>60.4</v>
      </c>
    </row>
    <row r="1027" s="296" customFormat="1" ht="16" customHeight="1" spans="1:3">
      <c r="A1027" s="308">
        <v>2150201</v>
      </c>
      <c r="B1027" s="308" t="s">
        <v>165</v>
      </c>
      <c r="C1027" s="309">
        <v>60.4</v>
      </c>
    </row>
    <row r="1028" s="296" customFormat="1" customHeight="1" spans="1:3">
      <c r="A1028" s="308">
        <v>2150202</v>
      </c>
      <c r="B1028" s="308" t="s">
        <v>166</v>
      </c>
      <c r="C1028" s="309"/>
    </row>
    <row r="1029" s="296" customFormat="1" customHeight="1" spans="1:3">
      <c r="A1029" s="308">
        <v>2150203</v>
      </c>
      <c r="B1029" s="308" t="s">
        <v>167</v>
      </c>
      <c r="C1029" s="309"/>
    </row>
    <row r="1030" s="296" customFormat="1" customHeight="1" spans="1:3">
      <c r="A1030" s="308">
        <v>2150204</v>
      </c>
      <c r="B1030" s="308" t="s">
        <v>936</v>
      </c>
      <c r="C1030" s="309"/>
    </row>
    <row r="1031" s="296" customFormat="1" customHeight="1" spans="1:3">
      <c r="A1031" s="308">
        <v>2150205</v>
      </c>
      <c r="B1031" s="308" t="s">
        <v>937</v>
      </c>
      <c r="C1031" s="309"/>
    </row>
    <row r="1032" s="296" customFormat="1" customHeight="1" spans="1:3">
      <c r="A1032" s="308">
        <v>2150206</v>
      </c>
      <c r="B1032" s="308" t="s">
        <v>938</v>
      </c>
      <c r="C1032" s="309"/>
    </row>
    <row r="1033" s="296" customFormat="1" customHeight="1" spans="1:3">
      <c r="A1033" s="308">
        <v>2150207</v>
      </c>
      <c r="B1033" s="308" t="s">
        <v>939</v>
      </c>
      <c r="C1033" s="309"/>
    </row>
    <row r="1034" s="296" customFormat="1" customHeight="1" spans="1:3">
      <c r="A1034" s="308">
        <v>2150208</v>
      </c>
      <c r="B1034" s="308" t="s">
        <v>940</v>
      </c>
      <c r="C1034" s="309"/>
    </row>
    <row r="1035" s="296" customFormat="1" customHeight="1" spans="1:3">
      <c r="A1035" s="308">
        <v>2150209</v>
      </c>
      <c r="B1035" s="308" t="s">
        <v>941</v>
      </c>
      <c r="C1035" s="309"/>
    </row>
    <row r="1036" s="296" customFormat="1" customHeight="1" spans="1:3">
      <c r="A1036" s="308">
        <v>2150210</v>
      </c>
      <c r="B1036" s="308" t="s">
        <v>942</v>
      </c>
      <c r="C1036" s="309"/>
    </row>
    <row r="1037" s="296" customFormat="1" customHeight="1" spans="1:3">
      <c r="A1037" s="308">
        <v>2150212</v>
      </c>
      <c r="B1037" s="308" t="s">
        <v>943</v>
      </c>
      <c r="C1037" s="309"/>
    </row>
    <row r="1038" s="296" customFormat="1" customHeight="1" spans="1:3">
      <c r="A1038" s="308">
        <v>2150213</v>
      </c>
      <c r="B1038" s="308" t="s">
        <v>944</v>
      </c>
      <c r="C1038" s="309"/>
    </row>
    <row r="1039" s="296" customFormat="1" customHeight="1" spans="1:3">
      <c r="A1039" s="308">
        <v>2150214</v>
      </c>
      <c r="B1039" s="308" t="s">
        <v>945</v>
      </c>
      <c r="C1039" s="309"/>
    </row>
    <row r="1040" s="296" customFormat="1" customHeight="1" spans="1:3">
      <c r="A1040" s="308">
        <v>2150215</v>
      </c>
      <c r="B1040" s="308" t="s">
        <v>946</v>
      </c>
      <c r="C1040" s="309"/>
    </row>
    <row r="1041" s="296" customFormat="1" customHeight="1" spans="1:3">
      <c r="A1041" s="308">
        <v>2150299</v>
      </c>
      <c r="B1041" s="308" t="s">
        <v>947</v>
      </c>
      <c r="C1041" s="309"/>
    </row>
    <row r="1042" s="295" customFormat="1" customHeight="1" spans="1:3">
      <c r="A1042" s="305">
        <v>21503</v>
      </c>
      <c r="B1042" s="305" t="s">
        <v>948</v>
      </c>
      <c r="C1042" s="307">
        <v>0</v>
      </c>
    </row>
    <row r="1043" s="296" customFormat="1" customHeight="1" spans="1:3">
      <c r="A1043" s="308">
        <v>2150301</v>
      </c>
      <c r="B1043" s="308" t="s">
        <v>165</v>
      </c>
      <c r="C1043" s="309"/>
    </row>
    <row r="1044" s="296" customFormat="1" customHeight="1" spans="1:3">
      <c r="A1044" s="308">
        <v>2150302</v>
      </c>
      <c r="B1044" s="308" t="s">
        <v>166</v>
      </c>
      <c r="C1044" s="309"/>
    </row>
    <row r="1045" s="296" customFormat="1" customHeight="1" spans="1:3">
      <c r="A1045" s="308">
        <v>2150303</v>
      </c>
      <c r="B1045" s="308" t="s">
        <v>167</v>
      </c>
      <c r="C1045" s="309"/>
    </row>
    <row r="1046" s="296" customFormat="1" customHeight="1" spans="1:3">
      <c r="A1046" s="308">
        <v>2150399</v>
      </c>
      <c r="B1046" s="308" t="s">
        <v>949</v>
      </c>
      <c r="C1046" s="309"/>
    </row>
    <row r="1047" s="295" customFormat="1" ht="16" customHeight="1" spans="1:3">
      <c r="A1047" s="305">
        <v>21505</v>
      </c>
      <c r="B1047" s="305" t="s">
        <v>950</v>
      </c>
      <c r="C1047" s="307">
        <v>3096</v>
      </c>
    </row>
    <row r="1048" s="296" customFormat="1" customHeight="1" spans="1:3">
      <c r="A1048" s="308">
        <v>2150501</v>
      </c>
      <c r="B1048" s="308" t="s">
        <v>165</v>
      </c>
      <c r="C1048" s="309"/>
    </row>
    <row r="1049" s="296" customFormat="1" customHeight="1" spans="1:3">
      <c r="A1049" s="308">
        <v>2150502</v>
      </c>
      <c r="B1049" s="308" t="s">
        <v>166</v>
      </c>
      <c r="C1049" s="309"/>
    </row>
    <row r="1050" s="296" customFormat="1" customHeight="1" spans="1:3">
      <c r="A1050" s="308">
        <v>2150503</v>
      </c>
      <c r="B1050" s="308" t="s">
        <v>167</v>
      </c>
      <c r="C1050" s="309"/>
    </row>
    <row r="1051" s="296" customFormat="1" customHeight="1" spans="1:3">
      <c r="A1051" s="308">
        <v>2150505</v>
      </c>
      <c r="B1051" s="308" t="s">
        <v>951</v>
      </c>
      <c r="C1051" s="309"/>
    </row>
    <row r="1052" s="296" customFormat="1" customHeight="1" spans="1:3">
      <c r="A1052" s="308">
        <v>2150507</v>
      </c>
      <c r="B1052" s="308" t="s">
        <v>952</v>
      </c>
      <c r="C1052" s="309"/>
    </row>
    <row r="1053" s="296" customFormat="1" customHeight="1" spans="1:3">
      <c r="A1053" s="308">
        <v>2150508</v>
      </c>
      <c r="B1053" s="308" t="s">
        <v>953</v>
      </c>
      <c r="C1053" s="309"/>
    </row>
    <row r="1054" s="296" customFormat="1" customHeight="1" spans="1:3">
      <c r="A1054" s="308">
        <v>2150516</v>
      </c>
      <c r="B1054" s="308" t="s">
        <v>954</v>
      </c>
      <c r="C1054" s="309"/>
    </row>
    <row r="1055" s="296" customFormat="1" ht="16" customHeight="1" spans="1:3">
      <c r="A1055" s="308">
        <v>2150517</v>
      </c>
      <c r="B1055" s="308" t="s">
        <v>955</v>
      </c>
      <c r="C1055" s="309">
        <v>3000</v>
      </c>
    </row>
    <row r="1056" s="296" customFormat="1" customHeight="1" spans="1:3">
      <c r="A1056" s="308">
        <v>2150550</v>
      </c>
      <c r="B1056" s="308" t="s">
        <v>174</v>
      </c>
      <c r="C1056" s="309"/>
    </row>
    <row r="1057" s="296" customFormat="1" ht="16" customHeight="1" spans="1:3">
      <c r="A1057" s="308">
        <v>2150599</v>
      </c>
      <c r="B1057" s="308" t="s">
        <v>956</v>
      </c>
      <c r="C1057" s="309">
        <v>96</v>
      </c>
    </row>
    <row r="1058" s="295" customFormat="1" customHeight="1" spans="1:3">
      <c r="A1058" s="305">
        <v>21507</v>
      </c>
      <c r="B1058" s="305" t="s">
        <v>957</v>
      </c>
      <c r="C1058" s="307">
        <v>0</v>
      </c>
    </row>
    <row r="1059" s="296" customFormat="1" customHeight="1" spans="1:3">
      <c r="A1059" s="308">
        <v>2150701</v>
      </c>
      <c r="B1059" s="308" t="s">
        <v>165</v>
      </c>
      <c r="C1059" s="309"/>
    </row>
    <row r="1060" s="296" customFormat="1" customHeight="1" spans="1:3">
      <c r="A1060" s="308">
        <v>2150702</v>
      </c>
      <c r="B1060" s="308" t="s">
        <v>166</v>
      </c>
      <c r="C1060" s="309"/>
    </row>
    <row r="1061" s="296" customFormat="1" customHeight="1" spans="1:3">
      <c r="A1061" s="308">
        <v>2150703</v>
      </c>
      <c r="B1061" s="308" t="s">
        <v>167</v>
      </c>
      <c r="C1061" s="309"/>
    </row>
    <row r="1062" s="296" customFormat="1" customHeight="1" spans="1:3">
      <c r="A1062" s="308">
        <v>2150704</v>
      </c>
      <c r="B1062" s="308" t="s">
        <v>958</v>
      </c>
      <c r="C1062" s="309"/>
    </row>
    <row r="1063" s="296" customFormat="1" customHeight="1" spans="1:3">
      <c r="A1063" s="308">
        <v>2150705</v>
      </c>
      <c r="B1063" s="308" t="s">
        <v>959</v>
      </c>
      <c r="C1063" s="309"/>
    </row>
    <row r="1064" s="296" customFormat="1" customHeight="1" spans="1:3">
      <c r="A1064" s="308">
        <v>2150799</v>
      </c>
      <c r="B1064" s="308" t="s">
        <v>960</v>
      </c>
      <c r="C1064" s="309"/>
    </row>
    <row r="1065" s="295" customFormat="1" ht="16" customHeight="1" spans="1:3">
      <c r="A1065" s="305">
        <v>21508</v>
      </c>
      <c r="B1065" s="305" t="s">
        <v>961</v>
      </c>
      <c r="C1065" s="307">
        <v>1067.62</v>
      </c>
    </row>
    <row r="1066" s="296" customFormat="1" ht="16" customHeight="1" spans="1:3">
      <c r="A1066" s="308">
        <v>2150801</v>
      </c>
      <c r="B1066" s="308" t="s">
        <v>165</v>
      </c>
      <c r="C1066" s="309">
        <v>567.62</v>
      </c>
    </row>
    <row r="1067" s="296" customFormat="1" customHeight="1" spans="1:3">
      <c r="A1067" s="308">
        <v>2150802</v>
      </c>
      <c r="B1067" s="308" t="s">
        <v>166</v>
      </c>
      <c r="C1067" s="309"/>
    </row>
    <row r="1068" s="296" customFormat="1" customHeight="1" spans="1:3">
      <c r="A1068" s="308">
        <v>2150803</v>
      </c>
      <c r="B1068" s="308" t="s">
        <v>167</v>
      </c>
      <c r="C1068" s="309"/>
    </row>
    <row r="1069" s="296" customFormat="1" customHeight="1" spans="1:3">
      <c r="A1069" s="308">
        <v>2150804</v>
      </c>
      <c r="B1069" s="308" t="s">
        <v>962</v>
      </c>
      <c r="C1069" s="309"/>
    </row>
    <row r="1070" s="296" customFormat="1" customHeight="1" spans="1:3">
      <c r="A1070" s="308">
        <v>2150805</v>
      </c>
      <c r="B1070" s="308" t="s">
        <v>963</v>
      </c>
      <c r="C1070" s="309"/>
    </row>
    <row r="1071" s="296" customFormat="1" customHeight="1" spans="1:3">
      <c r="A1071" s="308">
        <v>2150806</v>
      </c>
      <c r="B1071" s="308" t="s">
        <v>964</v>
      </c>
      <c r="C1071" s="309"/>
    </row>
    <row r="1072" s="296" customFormat="1" ht="16" customHeight="1" spans="1:3">
      <c r="A1072" s="308">
        <v>2150899</v>
      </c>
      <c r="B1072" s="308" t="s">
        <v>965</v>
      </c>
      <c r="C1072" s="309">
        <v>500</v>
      </c>
    </row>
    <row r="1073" s="295" customFormat="1" ht="16" customHeight="1" spans="1:3">
      <c r="A1073" s="305">
        <v>21599</v>
      </c>
      <c r="B1073" s="305" t="s">
        <v>966</v>
      </c>
      <c r="C1073" s="307">
        <v>1406.16</v>
      </c>
    </row>
    <row r="1074" s="296" customFormat="1" customHeight="1" spans="1:3">
      <c r="A1074" s="308">
        <v>2159901</v>
      </c>
      <c r="B1074" s="308" t="s">
        <v>967</v>
      </c>
      <c r="C1074" s="309"/>
    </row>
    <row r="1075" s="296" customFormat="1" customHeight="1" spans="1:3">
      <c r="A1075" s="308">
        <v>2159904</v>
      </c>
      <c r="B1075" s="308" t="s">
        <v>968</v>
      </c>
      <c r="C1075" s="309"/>
    </row>
    <row r="1076" s="296" customFormat="1" customHeight="1" spans="1:3">
      <c r="A1076" s="308">
        <v>2159905</v>
      </c>
      <c r="B1076" s="308" t="s">
        <v>969</v>
      </c>
      <c r="C1076" s="309"/>
    </row>
    <row r="1077" s="296" customFormat="1" customHeight="1" spans="1:3">
      <c r="A1077" s="308">
        <v>2159906</v>
      </c>
      <c r="B1077" s="308" t="s">
        <v>970</v>
      </c>
      <c r="C1077" s="309"/>
    </row>
    <row r="1078" s="296" customFormat="1" ht="16" customHeight="1" spans="1:3">
      <c r="A1078" s="308">
        <v>2159999</v>
      </c>
      <c r="B1078" s="308" t="s">
        <v>971</v>
      </c>
      <c r="C1078" s="309">
        <v>1406.16</v>
      </c>
    </row>
    <row r="1079" s="295" customFormat="1" ht="16" customHeight="1" spans="1:3">
      <c r="A1079" s="305">
        <v>216</v>
      </c>
      <c r="B1079" s="305" t="s">
        <v>972</v>
      </c>
      <c r="C1079" s="307">
        <v>1328.13</v>
      </c>
    </row>
    <row r="1080" s="295" customFormat="1" ht="16" customHeight="1" spans="1:3">
      <c r="A1080" s="305">
        <v>21602</v>
      </c>
      <c r="B1080" s="305" t="s">
        <v>973</v>
      </c>
      <c r="C1080" s="307">
        <v>945.73</v>
      </c>
    </row>
    <row r="1081" s="296" customFormat="1" ht="16" customHeight="1" spans="1:3">
      <c r="A1081" s="308">
        <v>2160201</v>
      </c>
      <c r="B1081" s="308" t="s">
        <v>165</v>
      </c>
      <c r="C1081" s="309">
        <v>230.73</v>
      </c>
    </row>
    <row r="1082" s="296" customFormat="1" customHeight="1" spans="1:3">
      <c r="A1082" s="308">
        <v>2160202</v>
      </c>
      <c r="B1082" s="308" t="s">
        <v>166</v>
      </c>
      <c r="C1082" s="309"/>
    </row>
    <row r="1083" s="296" customFormat="1" customHeight="1" spans="1:3">
      <c r="A1083" s="308">
        <v>2160203</v>
      </c>
      <c r="B1083" s="308" t="s">
        <v>167</v>
      </c>
      <c r="C1083" s="309"/>
    </row>
    <row r="1084" s="296" customFormat="1" customHeight="1" spans="1:3">
      <c r="A1084" s="308">
        <v>2160216</v>
      </c>
      <c r="B1084" s="308" t="s">
        <v>974</v>
      </c>
      <c r="C1084" s="309"/>
    </row>
    <row r="1085" s="296" customFormat="1" customHeight="1" spans="1:3">
      <c r="A1085" s="308">
        <v>2160217</v>
      </c>
      <c r="B1085" s="308" t="s">
        <v>975</v>
      </c>
      <c r="C1085" s="309"/>
    </row>
    <row r="1086" s="296" customFormat="1" customHeight="1" spans="1:3">
      <c r="A1086" s="308">
        <v>2160218</v>
      </c>
      <c r="B1086" s="308" t="s">
        <v>976</v>
      </c>
      <c r="C1086" s="309"/>
    </row>
    <row r="1087" s="296" customFormat="1" customHeight="1" spans="1:3">
      <c r="A1087" s="308">
        <v>2160219</v>
      </c>
      <c r="B1087" s="308" t="s">
        <v>977</v>
      </c>
      <c r="C1087" s="309"/>
    </row>
    <row r="1088" s="296" customFormat="1" customHeight="1" spans="1:3">
      <c r="A1088" s="308">
        <v>2160250</v>
      </c>
      <c r="B1088" s="308" t="s">
        <v>174</v>
      </c>
      <c r="C1088" s="309"/>
    </row>
    <row r="1089" s="296" customFormat="1" ht="16" customHeight="1" spans="1:3">
      <c r="A1089" s="308">
        <v>2160299</v>
      </c>
      <c r="B1089" s="308" t="s">
        <v>978</v>
      </c>
      <c r="C1089" s="309">
        <v>715</v>
      </c>
    </row>
    <row r="1090" s="295" customFormat="1" customHeight="1" spans="1:3">
      <c r="A1090" s="305">
        <v>21606</v>
      </c>
      <c r="B1090" s="305" t="s">
        <v>979</v>
      </c>
      <c r="C1090" s="307">
        <v>0</v>
      </c>
    </row>
    <row r="1091" s="296" customFormat="1" customHeight="1" spans="1:3">
      <c r="A1091" s="308">
        <v>2160601</v>
      </c>
      <c r="B1091" s="308" t="s">
        <v>165</v>
      </c>
      <c r="C1091" s="309"/>
    </row>
    <row r="1092" s="296" customFormat="1" customHeight="1" spans="1:3">
      <c r="A1092" s="308">
        <v>2160602</v>
      </c>
      <c r="B1092" s="308" t="s">
        <v>166</v>
      </c>
      <c r="C1092" s="309"/>
    </row>
    <row r="1093" s="296" customFormat="1" customHeight="1" spans="1:3">
      <c r="A1093" s="308">
        <v>2160603</v>
      </c>
      <c r="B1093" s="308" t="s">
        <v>167</v>
      </c>
      <c r="C1093" s="309"/>
    </row>
    <row r="1094" s="296" customFormat="1" customHeight="1" spans="1:3">
      <c r="A1094" s="308">
        <v>2160607</v>
      </c>
      <c r="B1094" s="308" t="s">
        <v>980</v>
      </c>
      <c r="C1094" s="309"/>
    </row>
    <row r="1095" s="296" customFormat="1" customHeight="1" spans="1:3">
      <c r="A1095" s="308">
        <v>2160699</v>
      </c>
      <c r="B1095" s="308" t="s">
        <v>981</v>
      </c>
      <c r="C1095" s="309"/>
    </row>
    <row r="1096" s="295" customFormat="1" ht="16" customHeight="1" spans="1:3">
      <c r="A1096" s="305">
        <v>21699</v>
      </c>
      <c r="B1096" s="305" t="s">
        <v>982</v>
      </c>
      <c r="C1096" s="307">
        <v>382.4</v>
      </c>
    </row>
    <row r="1097" s="296" customFormat="1" customHeight="1" spans="1:3">
      <c r="A1097" s="308">
        <v>2169901</v>
      </c>
      <c r="B1097" s="308" t="s">
        <v>983</v>
      </c>
      <c r="C1097" s="309"/>
    </row>
    <row r="1098" s="296" customFormat="1" ht="16" customHeight="1" spans="1:3">
      <c r="A1098" s="308">
        <v>2169999</v>
      </c>
      <c r="B1098" s="308" t="s">
        <v>984</v>
      </c>
      <c r="C1098" s="309">
        <v>382.4</v>
      </c>
    </row>
    <row r="1099" s="295" customFormat="1" ht="16" customHeight="1" spans="1:3">
      <c r="A1099" s="305">
        <v>217</v>
      </c>
      <c r="B1099" s="305" t="s">
        <v>985</v>
      </c>
      <c r="C1099" s="307">
        <v>1025</v>
      </c>
    </row>
    <row r="1100" s="295" customFormat="1" customHeight="1" spans="1:3">
      <c r="A1100" s="305">
        <v>21701</v>
      </c>
      <c r="B1100" s="305" t="s">
        <v>986</v>
      </c>
      <c r="C1100" s="307">
        <v>0</v>
      </c>
    </row>
    <row r="1101" s="296" customFormat="1" customHeight="1" spans="1:3">
      <c r="A1101" s="308">
        <v>2170101</v>
      </c>
      <c r="B1101" s="308" t="s">
        <v>165</v>
      </c>
      <c r="C1101" s="309"/>
    </row>
    <row r="1102" s="296" customFormat="1" customHeight="1" spans="1:3">
      <c r="A1102" s="308">
        <v>2170102</v>
      </c>
      <c r="B1102" s="308" t="s">
        <v>166</v>
      </c>
      <c r="C1102" s="309"/>
    </row>
    <row r="1103" s="296" customFormat="1" customHeight="1" spans="1:3">
      <c r="A1103" s="308">
        <v>2170103</v>
      </c>
      <c r="B1103" s="308" t="s">
        <v>167</v>
      </c>
      <c r="C1103" s="309"/>
    </row>
    <row r="1104" s="296" customFormat="1" customHeight="1" spans="1:3">
      <c r="A1104" s="308">
        <v>2170104</v>
      </c>
      <c r="B1104" s="308" t="s">
        <v>987</v>
      </c>
      <c r="C1104" s="309"/>
    </row>
    <row r="1105" s="296" customFormat="1" customHeight="1" spans="1:3">
      <c r="A1105" s="308">
        <v>2170150</v>
      </c>
      <c r="B1105" s="308" t="s">
        <v>174</v>
      </c>
      <c r="C1105" s="309"/>
    </row>
    <row r="1106" s="296" customFormat="1" customHeight="1" spans="1:3">
      <c r="A1106" s="308">
        <v>2170199</v>
      </c>
      <c r="B1106" s="308" t="s">
        <v>988</v>
      </c>
      <c r="C1106" s="309"/>
    </row>
    <row r="1107" s="295" customFormat="1" customHeight="1" spans="1:3">
      <c r="A1107" s="305">
        <v>21702</v>
      </c>
      <c r="B1107" s="305" t="s">
        <v>989</v>
      </c>
      <c r="C1107" s="307">
        <v>0</v>
      </c>
    </row>
    <row r="1108" s="296" customFormat="1" customHeight="1" spans="1:3">
      <c r="A1108" s="308">
        <v>2170201</v>
      </c>
      <c r="B1108" s="308" t="s">
        <v>990</v>
      </c>
      <c r="C1108" s="309"/>
    </row>
    <row r="1109" s="296" customFormat="1" customHeight="1" spans="1:3">
      <c r="A1109" s="308">
        <v>2170202</v>
      </c>
      <c r="B1109" s="308" t="s">
        <v>991</v>
      </c>
      <c r="C1109" s="309"/>
    </row>
    <row r="1110" s="296" customFormat="1" customHeight="1" spans="1:3">
      <c r="A1110" s="308">
        <v>2170203</v>
      </c>
      <c r="B1110" s="308" t="s">
        <v>992</v>
      </c>
      <c r="C1110" s="309"/>
    </row>
    <row r="1111" s="296" customFormat="1" customHeight="1" spans="1:3">
      <c r="A1111" s="308">
        <v>2170204</v>
      </c>
      <c r="B1111" s="308" t="s">
        <v>993</v>
      </c>
      <c r="C1111" s="309"/>
    </row>
    <row r="1112" s="296" customFormat="1" customHeight="1" spans="1:3">
      <c r="A1112" s="308">
        <v>2170205</v>
      </c>
      <c r="B1112" s="308" t="s">
        <v>994</v>
      </c>
      <c r="C1112" s="309"/>
    </row>
    <row r="1113" s="296" customFormat="1" customHeight="1" spans="1:3">
      <c r="A1113" s="308">
        <v>2170206</v>
      </c>
      <c r="B1113" s="308" t="s">
        <v>995</v>
      </c>
      <c r="C1113" s="309"/>
    </row>
    <row r="1114" s="296" customFormat="1" customHeight="1" spans="1:3">
      <c r="A1114" s="308">
        <v>2170207</v>
      </c>
      <c r="B1114" s="308" t="s">
        <v>996</v>
      </c>
      <c r="C1114" s="309"/>
    </row>
    <row r="1115" s="296" customFormat="1" customHeight="1" spans="1:3">
      <c r="A1115" s="308">
        <v>2170208</v>
      </c>
      <c r="B1115" s="308" t="s">
        <v>997</v>
      </c>
      <c r="C1115" s="309"/>
    </row>
    <row r="1116" s="296" customFormat="1" customHeight="1" spans="1:3">
      <c r="A1116" s="308">
        <v>2170299</v>
      </c>
      <c r="B1116" s="308" t="s">
        <v>998</v>
      </c>
      <c r="C1116" s="309"/>
    </row>
    <row r="1117" s="295" customFormat="1" ht="16" customHeight="1" spans="1:3">
      <c r="A1117" s="305">
        <v>21703</v>
      </c>
      <c r="B1117" s="305" t="s">
        <v>999</v>
      </c>
      <c r="C1117" s="307">
        <v>1025</v>
      </c>
    </row>
    <row r="1118" s="296" customFormat="1" customHeight="1" spans="1:3">
      <c r="A1118" s="308">
        <v>2170301</v>
      </c>
      <c r="B1118" s="308" t="s">
        <v>1000</v>
      </c>
      <c r="C1118" s="309"/>
    </row>
    <row r="1119" s="296" customFormat="1" customHeight="1" spans="1:3">
      <c r="A1119" s="308">
        <v>2170302</v>
      </c>
      <c r="B1119" s="308" t="s">
        <v>1001</v>
      </c>
      <c r="C1119" s="309"/>
    </row>
    <row r="1120" s="296" customFormat="1" customHeight="1" spans="1:3">
      <c r="A1120" s="308">
        <v>2170303</v>
      </c>
      <c r="B1120" s="308" t="s">
        <v>1002</v>
      </c>
      <c r="C1120" s="309"/>
    </row>
    <row r="1121" s="296" customFormat="1" customHeight="1" spans="1:3">
      <c r="A1121" s="308">
        <v>2170304</v>
      </c>
      <c r="B1121" s="308" t="s">
        <v>1003</v>
      </c>
      <c r="C1121" s="309"/>
    </row>
    <row r="1122" s="296" customFormat="1" ht="16" customHeight="1" spans="1:3">
      <c r="A1122" s="308">
        <v>2170399</v>
      </c>
      <c r="B1122" s="308" t="s">
        <v>1004</v>
      </c>
      <c r="C1122" s="309">
        <v>1025</v>
      </c>
    </row>
    <row r="1123" s="295" customFormat="1" customHeight="1" spans="1:3">
      <c r="A1123" s="305">
        <v>21704</v>
      </c>
      <c r="B1123" s="305" t="s">
        <v>1005</v>
      </c>
      <c r="C1123" s="307">
        <v>0</v>
      </c>
    </row>
    <row r="1124" s="296" customFormat="1" customHeight="1" spans="1:3">
      <c r="A1124" s="308">
        <v>2170401</v>
      </c>
      <c r="B1124" s="308" t="s">
        <v>1006</v>
      </c>
      <c r="C1124" s="309"/>
    </row>
    <row r="1125" s="296" customFormat="1" customHeight="1" spans="1:3">
      <c r="A1125" s="308">
        <v>2170499</v>
      </c>
      <c r="B1125" s="308" t="s">
        <v>1007</v>
      </c>
      <c r="C1125" s="309"/>
    </row>
    <row r="1126" s="295" customFormat="1" customHeight="1" spans="1:3">
      <c r="A1126" s="305">
        <v>21799</v>
      </c>
      <c r="B1126" s="305" t="s">
        <v>1008</v>
      </c>
      <c r="C1126" s="307">
        <v>0</v>
      </c>
    </row>
    <row r="1127" s="296" customFormat="1" customHeight="1" spans="1:3">
      <c r="A1127" s="308">
        <v>2179902</v>
      </c>
      <c r="B1127" s="308" t="s">
        <v>1009</v>
      </c>
      <c r="C1127" s="309"/>
    </row>
    <row r="1128" s="296" customFormat="1" customHeight="1" spans="1:3">
      <c r="A1128" s="308">
        <v>2179999</v>
      </c>
      <c r="B1128" s="308" t="s">
        <v>1010</v>
      </c>
      <c r="C1128" s="309"/>
    </row>
    <row r="1129" s="295" customFormat="1" customHeight="1" spans="1:3">
      <c r="A1129" s="305">
        <v>219</v>
      </c>
      <c r="B1129" s="305" t="s">
        <v>1011</v>
      </c>
      <c r="C1129" s="307">
        <v>0</v>
      </c>
    </row>
    <row r="1130" s="295" customFormat="1" customHeight="1" spans="1:3">
      <c r="A1130" s="305">
        <v>21901</v>
      </c>
      <c r="B1130" s="305" t="s">
        <v>1012</v>
      </c>
      <c r="C1130" s="307"/>
    </row>
    <row r="1131" s="295" customFormat="1" customHeight="1" spans="1:3">
      <c r="A1131" s="305">
        <v>21902</v>
      </c>
      <c r="B1131" s="305" t="s">
        <v>1013</v>
      </c>
      <c r="C1131" s="307"/>
    </row>
    <row r="1132" s="295" customFormat="1" customHeight="1" spans="1:3">
      <c r="A1132" s="305">
        <v>21903</v>
      </c>
      <c r="B1132" s="305" t="s">
        <v>1014</v>
      </c>
      <c r="C1132" s="307"/>
    </row>
    <row r="1133" s="295" customFormat="1" customHeight="1" spans="1:3">
      <c r="A1133" s="305">
        <v>21904</v>
      </c>
      <c r="B1133" s="305" t="s">
        <v>1015</v>
      </c>
      <c r="C1133" s="307"/>
    </row>
    <row r="1134" s="295" customFormat="1" customHeight="1" spans="1:3">
      <c r="A1134" s="305">
        <v>21905</v>
      </c>
      <c r="B1134" s="305" t="s">
        <v>1016</v>
      </c>
      <c r="C1134" s="307"/>
    </row>
    <row r="1135" s="295" customFormat="1" customHeight="1" spans="1:3">
      <c r="A1135" s="305">
        <v>21906</v>
      </c>
      <c r="B1135" s="305" t="s">
        <v>797</v>
      </c>
      <c r="C1135" s="307"/>
    </row>
    <row r="1136" s="295" customFormat="1" customHeight="1" spans="1:3">
      <c r="A1136" s="305">
        <v>21907</v>
      </c>
      <c r="B1136" s="305" t="s">
        <v>1017</v>
      </c>
      <c r="C1136" s="307"/>
    </row>
    <row r="1137" s="295" customFormat="1" customHeight="1" spans="1:3">
      <c r="A1137" s="305">
        <v>21908</v>
      </c>
      <c r="B1137" s="305" t="s">
        <v>1018</v>
      </c>
      <c r="C1137" s="307"/>
    </row>
    <row r="1138" s="295" customFormat="1" customHeight="1" spans="1:3">
      <c r="A1138" s="305">
        <v>21999</v>
      </c>
      <c r="B1138" s="305" t="s">
        <v>159</v>
      </c>
      <c r="C1138" s="307"/>
    </row>
    <row r="1139" s="295" customFormat="1" ht="16" customHeight="1" spans="1:3">
      <c r="A1139" s="305">
        <v>220</v>
      </c>
      <c r="B1139" s="305" t="s">
        <v>1019</v>
      </c>
      <c r="C1139" s="307">
        <v>3974.25</v>
      </c>
    </row>
    <row r="1140" s="295" customFormat="1" ht="16" customHeight="1" spans="1:3">
      <c r="A1140" s="305">
        <v>22001</v>
      </c>
      <c r="B1140" s="305" t="s">
        <v>1020</v>
      </c>
      <c r="C1140" s="307">
        <v>3827.06</v>
      </c>
    </row>
    <row r="1141" s="296" customFormat="1" ht="16" customHeight="1" spans="1:3">
      <c r="A1141" s="308">
        <v>2200101</v>
      </c>
      <c r="B1141" s="308" t="s">
        <v>165</v>
      </c>
      <c r="C1141" s="309">
        <v>2895.96</v>
      </c>
    </row>
    <row r="1142" s="296" customFormat="1" customHeight="1" spans="1:3">
      <c r="A1142" s="308">
        <v>2200102</v>
      </c>
      <c r="B1142" s="308" t="s">
        <v>166</v>
      </c>
      <c r="C1142" s="309"/>
    </row>
    <row r="1143" s="296" customFormat="1" customHeight="1" spans="1:3">
      <c r="A1143" s="308">
        <v>2200103</v>
      </c>
      <c r="B1143" s="308" t="s">
        <v>167</v>
      </c>
      <c r="C1143" s="309"/>
    </row>
    <row r="1144" s="296" customFormat="1" ht="16" customHeight="1" spans="1:3">
      <c r="A1144" s="308">
        <v>2200104</v>
      </c>
      <c r="B1144" s="308" t="s">
        <v>1021</v>
      </c>
      <c r="C1144" s="309">
        <v>16</v>
      </c>
    </row>
    <row r="1145" s="296" customFormat="1" ht="16" customHeight="1" spans="1:3">
      <c r="A1145" s="308">
        <v>2200106</v>
      </c>
      <c r="B1145" s="308" t="s">
        <v>1022</v>
      </c>
      <c r="C1145" s="309">
        <v>253</v>
      </c>
    </row>
    <row r="1146" s="296" customFormat="1" customHeight="1" spans="1:3">
      <c r="A1146" s="308">
        <v>2200107</v>
      </c>
      <c r="B1146" s="308" t="s">
        <v>1023</v>
      </c>
      <c r="C1146" s="309"/>
    </row>
    <row r="1147" s="296" customFormat="1" customHeight="1" spans="1:3">
      <c r="A1147" s="308">
        <v>2200108</v>
      </c>
      <c r="B1147" s="308" t="s">
        <v>1024</v>
      </c>
      <c r="C1147" s="309"/>
    </row>
    <row r="1148" s="296" customFormat="1" customHeight="1" spans="1:3">
      <c r="A1148" s="308">
        <v>2200109</v>
      </c>
      <c r="B1148" s="308" t="s">
        <v>1025</v>
      </c>
      <c r="C1148" s="309"/>
    </row>
    <row r="1149" s="296" customFormat="1" customHeight="1" spans="1:3">
      <c r="A1149" s="308">
        <v>2200112</v>
      </c>
      <c r="B1149" s="308" t="s">
        <v>1026</v>
      </c>
      <c r="C1149" s="309"/>
    </row>
    <row r="1150" s="296" customFormat="1" customHeight="1" spans="1:3">
      <c r="A1150" s="308">
        <v>2200113</v>
      </c>
      <c r="B1150" s="308" t="s">
        <v>1027</v>
      </c>
      <c r="C1150" s="309"/>
    </row>
    <row r="1151" s="296" customFormat="1" customHeight="1" spans="1:3">
      <c r="A1151" s="308">
        <v>2200114</v>
      </c>
      <c r="B1151" s="308" t="s">
        <v>1028</v>
      </c>
      <c r="C1151" s="309"/>
    </row>
    <row r="1152" s="296" customFormat="1" customHeight="1" spans="1:3">
      <c r="A1152" s="308">
        <v>2200115</v>
      </c>
      <c r="B1152" s="308" t="s">
        <v>1029</v>
      </c>
      <c r="C1152" s="309"/>
    </row>
    <row r="1153" s="296" customFormat="1" customHeight="1" spans="1:3">
      <c r="A1153" s="308">
        <v>2200116</v>
      </c>
      <c r="B1153" s="308" t="s">
        <v>1030</v>
      </c>
      <c r="C1153" s="309"/>
    </row>
    <row r="1154" s="296" customFormat="1" customHeight="1" spans="1:3">
      <c r="A1154" s="308">
        <v>2200119</v>
      </c>
      <c r="B1154" s="308" t="s">
        <v>1031</v>
      </c>
      <c r="C1154" s="309"/>
    </row>
    <row r="1155" s="296" customFormat="1" customHeight="1" spans="1:3">
      <c r="A1155" s="308">
        <v>2200120</v>
      </c>
      <c r="B1155" s="308" t="s">
        <v>1032</v>
      </c>
      <c r="C1155" s="309"/>
    </row>
    <row r="1156" s="296" customFormat="1" customHeight="1" spans="1:3">
      <c r="A1156" s="308">
        <v>2200121</v>
      </c>
      <c r="B1156" s="308" t="s">
        <v>1033</v>
      </c>
      <c r="C1156" s="309"/>
    </row>
    <row r="1157" s="296" customFormat="1" customHeight="1" spans="1:3">
      <c r="A1157" s="308">
        <v>2200122</v>
      </c>
      <c r="B1157" s="308" t="s">
        <v>1034</v>
      </c>
      <c r="C1157" s="309"/>
    </row>
    <row r="1158" s="296" customFormat="1" customHeight="1" spans="1:3">
      <c r="A1158" s="308">
        <v>2200123</v>
      </c>
      <c r="B1158" s="308" t="s">
        <v>1035</v>
      </c>
      <c r="C1158" s="309"/>
    </row>
    <row r="1159" s="296" customFormat="1" customHeight="1" spans="1:3">
      <c r="A1159" s="308">
        <v>2200124</v>
      </c>
      <c r="B1159" s="308" t="s">
        <v>1036</v>
      </c>
      <c r="C1159" s="309"/>
    </row>
    <row r="1160" s="296" customFormat="1" customHeight="1" spans="1:3">
      <c r="A1160" s="308">
        <v>2200125</v>
      </c>
      <c r="B1160" s="308" t="s">
        <v>1037</v>
      </c>
      <c r="C1160" s="309"/>
    </row>
    <row r="1161" s="296" customFormat="1" customHeight="1" spans="1:3">
      <c r="A1161" s="308">
        <v>2200126</v>
      </c>
      <c r="B1161" s="308" t="s">
        <v>1038</v>
      </c>
      <c r="C1161" s="309"/>
    </row>
    <row r="1162" s="296" customFormat="1" customHeight="1" spans="1:3">
      <c r="A1162" s="308">
        <v>2200127</v>
      </c>
      <c r="B1162" s="308" t="s">
        <v>1039</v>
      </c>
      <c r="C1162" s="309"/>
    </row>
    <row r="1163" s="296" customFormat="1" customHeight="1" spans="1:3">
      <c r="A1163" s="308">
        <v>2200128</v>
      </c>
      <c r="B1163" s="308" t="s">
        <v>1040</v>
      </c>
      <c r="C1163" s="309"/>
    </row>
    <row r="1164" s="296" customFormat="1" customHeight="1" spans="1:3">
      <c r="A1164" s="308">
        <v>2200129</v>
      </c>
      <c r="B1164" s="308" t="s">
        <v>1041</v>
      </c>
      <c r="C1164" s="309"/>
    </row>
    <row r="1165" s="296" customFormat="1" ht="16" customHeight="1" spans="1:3">
      <c r="A1165" s="308">
        <v>2200150</v>
      </c>
      <c r="B1165" s="308" t="s">
        <v>174</v>
      </c>
      <c r="C1165" s="309">
        <v>662.1</v>
      </c>
    </row>
    <row r="1166" s="296" customFormat="1" ht="16" customHeight="1" spans="1:3">
      <c r="A1166" s="308">
        <v>2200199</v>
      </c>
      <c r="B1166" s="308" t="s">
        <v>1042</v>
      </c>
      <c r="C1166" s="309"/>
    </row>
    <row r="1167" s="295" customFormat="1" ht="16" customHeight="1" spans="1:3">
      <c r="A1167" s="305">
        <v>22005</v>
      </c>
      <c r="B1167" s="305" t="s">
        <v>1043</v>
      </c>
      <c r="C1167" s="307">
        <v>147.19</v>
      </c>
    </row>
    <row r="1168" s="296" customFormat="1" ht="16" customHeight="1" spans="1:3">
      <c r="A1168" s="308">
        <v>2200501</v>
      </c>
      <c r="B1168" s="308" t="s">
        <v>165</v>
      </c>
      <c r="C1168" s="309">
        <v>53.59</v>
      </c>
    </row>
    <row r="1169" s="296" customFormat="1" customHeight="1" spans="1:3">
      <c r="A1169" s="308">
        <v>2200502</v>
      </c>
      <c r="B1169" s="308" t="s">
        <v>166</v>
      </c>
      <c r="C1169" s="309"/>
    </row>
    <row r="1170" s="296" customFormat="1" customHeight="1" spans="1:3">
      <c r="A1170" s="308">
        <v>2200503</v>
      </c>
      <c r="B1170" s="308" t="s">
        <v>167</v>
      </c>
      <c r="C1170" s="309"/>
    </row>
    <row r="1171" s="296" customFormat="1" customHeight="1" spans="1:3">
      <c r="A1171" s="308">
        <v>2200504</v>
      </c>
      <c r="B1171" s="308" t="s">
        <v>1044</v>
      </c>
      <c r="C1171" s="309"/>
    </row>
    <row r="1172" s="296" customFormat="1" ht="16" customHeight="1" spans="1:3">
      <c r="A1172" s="308">
        <v>2200506</v>
      </c>
      <c r="B1172" s="308" t="s">
        <v>1045</v>
      </c>
      <c r="C1172" s="309">
        <v>5.6</v>
      </c>
    </row>
    <row r="1173" s="296" customFormat="1" customHeight="1" spans="1:3">
      <c r="A1173" s="308">
        <v>2200507</v>
      </c>
      <c r="B1173" s="308" t="s">
        <v>1046</v>
      </c>
      <c r="C1173" s="309"/>
    </row>
    <row r="1174" s="296" customFormat="1" customHeight="1" spans="1:3">
      <c r="A1174" s="308">
        <v>2200508</v>
      </c>
      <c r="B1174" s="308" t="s">
        <v>1047</v>
      </c>
      <c r="C1174" s="309"/>
    </row>
    <row r="1175" s="296" customFormat="1" ht="16" customHeight="1" spans="1:3">
      <c r="A1175" s="308">
        <v>2200509</v>
      </c>
      <c r="B1175" s="308" t="s">
        <v>1048</v>
      </c>
      <c r="C1175" s="309">
        <v>8</v>
      </c>
    </row>
    <row r="1176" s="296" customFormat="1" customHeight="1" spans="1:3">
      <c r="A1176" s="308">
        <v>2200510</v>
      </c>
      <c r="B1176" s="308" t="s">
        <v>1049</v>
      </c>
      <c r="C1176" s="309"/>
    </row>
    <row r="1177" s="296" customFormat="1" customHeight="1" spans="1:3">
      <c r="A1177" s="308">
        <v>2200511</v>
      </c>
      <c r="B1177" s="308" t="s">
        <v>1050</v>
      </c>
      <c r="C1177" s="309"/>
    </row>
    <row r="1178" s="296" customFormat="1" customHeight="1" spans="1:3">
      <c r="A1178" s="308">
        <v>2200512</v>
      </c>
      <c r="B1178" s="308" t="s">
        <v>1051</v>
      </c>
      <c r="C1178" s="309"/>
    </row>
    <row r="1179" s="296" customFormat="1" customHeight="1" spans="1:3">
      <c r="A1179" s="308">
        <v>2200513</v>
      </c>
      <c r="B1179" s="308" t="s">
        <v>1052</v>
      </c>
      <c r="C1179" s="309"/>
    </row>
    <row r="1180" s="296" customFormat="1" customHeight="1" spans="1:3">
      <c r="A1180" s="308">
        <v>2200514</v>
      </c>
      <c r="B1180" s="308" t="s">
        <v>1053</v>
      </c>
      <c r="C1180" s="309"/>
    </row>
    <row r="1181" s="296" customFormat="1" ht="16" customHeight="1" spans="1:3">
      <c r="A1181" s="308">
        <v>2200599</v>
      </c>
      <c r="B1181" s="308" t="s">
        <v>1054</v>
      </c>
      <c r="C1181" s="309">
        <v>80</v>
      </c>
    </row>
    <row r="1182" s="295" customFormat="1" customHeight="1" spans="1:3">
      <c r="A1182" s="305">
        <v>22099</v>
      </c>
      <c r="B1182" s="305" t="s">
        <v>1055</v>
      </c>
      <c r="C1182" s="307">
        <v>0</v>
      </c>
    </row>
    <row r="1183" s="296" customFormat="1" customHeight="1" spans="1:3">
      <c r="A1183" s="308">
        <v>2209999</v>
      </c>
      <c r="B1183" s="308" t="s">
        <v>1056</v>
      </c>
      <c r="C1183" s="309"/>
    </row>
    <row r="1184" s="295" customFormat="1" ht="16" customHeight="1" spans="1:3">
      <c r="A1184" s="305">
        <v>221</v>
      </c>
      <c r="B1184" s="305" t="s">
        <v>1057</v>
      </c>
      <c r="C1184" s="307">
        <v>14658.54</v>
      </c>
    </row>
    <row r="1185" s="295" customFormat="1" ht="16" customHeight="1" spans="1:3">
      <c r="A1185" s="305">
        <v>22101</v>
      </c>
      <c r="B1185" s="305" t="s">
        <v>1058</v>
      </c>
      <c r="C1185" s="307">
        <v>3362</v>
      </c>
    </row>
    <row r="1186" s="296" customFormat="1" customHeight="1" spans="1:3">
      <c r="A1186" s="308">
        <v>2210101</v>
      </c>
      <c r="B1186" s="308" t="s">
        <v>1059</v>
      </c>
      <c r="C1186" s="309"/>
    </row>
    <row r="1187" s="296" customFormat="1" customHeight="1" spans="1:3">
      <c r="A1187" s="308">
        <v>2210102</v>
      </c>
      <c r="B1187" s="308" t="s">
        <v>1060</v>
      </c>
      <c r="C1187" s="309"/>
    </row>
    <row r="1188" s="296" customFormat="1" customHeight="1" spans="1:3">
      <c r="A1188" s="308">
        <v>2210103</v>
      </c>
      <c r="B1188" s="308" t="s">
        <v>1061</v>
      </c>
      <c r="C1188" s="309"/>
    </row>
    <row r="1189" s="296" customFormat="1" customHeight="1" spans="1:3">
      <c r="A1189" s="308">
        <v>2210104</v>
      </c>
      <c r="B1189" s="308" t="s">
        <v>1062</v>
      </c>
      <c r="C1189" s="309"/>
    </row>
    <row r="1190" s="296" customFormat="1" ht="16" customHeight="1" spans="1:3">
      <c r="A1190" s="308">
        <v>2210105</v>
      </c>
      <c r="B1190" s="308" t="s">
        <v>1063</v>
      </c>
      <c r="C1190" s="309">
        <v>297</v>
      </c>
    </row>
    <row r="1191" s="296" customFormat="1" customHeight="1" spans="1:3">
      <c r="A1191" s="308">
        <v>2210106</v>
      </c>
      <c r="B1191" s="308" t="s">
        <v>1064</v>
      </c>
      <c r="C1191" s="309"/>
    </row>
    <row r="1192" s="296" customFormat="1" customHeight="1" spans="1:3">
      <c r="A1192" s="308">
        <v>2210107</v>
      </c>
      <c r="B1192" s="308" t="s">
        <v>1065</v>
      </c>
      <c r="C1192" s="309"/>
    </row>
    <row r="1193" s="296" customFormat="1" ht="16" customHeight="1" spans="1:3">
      <c r="A1193" s="308">
        <v>2210108</v>
      </c>
      <c r="B1193" s="308" t="s">
        <v>1066</v>
      </c>
      <c r="C1193" s="309">
        <v>2950</v>
      </c>
    </row>
    <row r="1194" s="296" customFormat="1" customHeight="1" spans="1:3">
      <c r="A1194" s="308">
        <v>2210109</v>
      </c>
      <c r="B1194" s="308" t="s">
        <v>1067</v>
      </c>
      <c r="C1194" s="309"/>
    </row>
    <row r="1195" s="296" customFormat="1" ht="16" customHeight="1" spans="1:3">
      <c r="A1195" s="308">
        <v>2210199</v>
      </c>
      <c r="B1195" s="308" t="s">
        <v>1068</v>
      </c>
      <c r="C1195" s="309">
        <v>115</v>
      </c>
    </row>
    <row r="1196" s="295" customFormat="1" customHeight="1" spans="1:3">
      <c r="A1196" s="305">
        <v>22102</v>
      </c>
      <c r="B1196" s="305" t="s">
        <v>1069</v>
      </c>
      <c r="C1196" s="307">
        <v>11296.54</v>
      </c>
    </row>
    <row r="1197" s="296" customFormat="1" customHeight="1" spans="1:3">
      <c r="A1197" s="308">
        <v>2210201</v>
      </c>
      <c r="B1197" s="308" t="s">
        <v>1070</v>
      </c>
      <c r="C1197" s="315">
        <v>11296.54</v>
      </c>
    </row>
    <row r="1198" s="296" customFormat="1" customHeight="1" spans="1:3">
      <c r="A1198" s="308">
        <v>2210202</v>
      </c>
      <c r="B1198" s="308" t="s">
        <v>1071</v>
      </c>
      <c r="C1198" s="309"/>
    </row>
    <row r="1199" s="296" customFormat="1" customHeight="1" spans="1:3">
      <c r="A1199" s="308">
        <v>2210203</v>
      </c>
      <c r="B1199" s="308" t="s">
        <v>1072</v>
      </c>
      <c r="C1199" s="309"/>
    </row>
    <row r="1200" s="295" customFormat="1" customHeight="1" spans="1:3">
      <c r="A1200" s="305">
        <v>22103</v>
      </c>
      <c r="B1200" s="305" t="s">
        <v>1073</v>
      </c>
      <c r="C1200" s="307">
        <v>0</v>
      </c>
    </row>
    <row r="1201" s="296" customFormat="1" customHeight="1" spans="1:3">
      <c r="A1201" s="308">
        <v>2210301</v>
      </c>
      <c r="B1201" s="308" t="s">
        <v>1074</v>
      </c>
      <c r="C1201" s="309"/>
    </row>
    <row r="1202" s="296" customFormat="1" customHeight="1" spans="1:3">
      <c r="A1202" s="308">
        <v>2210302</v>
      </c>
      <c r="B1202" s="308" t="s">
        <v>1075</v>
      </c>
      <c r="C1202" s="309"/>
    </row>
    <row r="1203" s="296" customFormat="1" customHeight="1" spans="1:3">
      <c r="A1203" s="308">
        <v>2210399</v>
      </c>
      <c r="B1203" s="308" t="s">
        <v>1076</v>
      </c>
      <c r="C1203" s="309"/>
    </row>
    <row r="1204" s="295" customFormat="1" ht="16" customHeight="1" spans="1:3">
      <c r="A1204" s="305">
        <v>222</v>
      </c>
      <c r="B1204" s="305" t="s">
        <v>1077</v>
      </c>
      <c r="C1204" s="307">
        <v>1944</v>
      </c>
    </row>
    <row r="1205" s="295" customFormat="1" ht="16" customHeight="1" spans="1:3">
      <c r="A1205" s="305">
        <v>22201</v>
      </c>
      <c r="B1205" s="305" t="s">
        <v>1078</v>
      </c>
      <c r="C1205" s="307">
        <v>1944</v>
      </c>
    </row>
    <row r="1206" s="296" customFormat="1" customHeight="1" spans="1:3">
      <c r="A1206" s="308">
        <v>2220101</v>
      </c>
      <c r="B1206" s="308" t="s">
        <v>165</v>
      </c>
      <c r="C1206" s="309"/>
    </row>
    <row r="1207" s="296" customFormat="1" customHeight="1" spans="1:3">
      <c r="A1207" s="308">
        <v>2220102</v>
      </c>
      <c r="B1207" s="308" t="s">
        <v>166</v>
      </c>
      <c r="C1207" s="309"/>
    </row>
    <row r="1208" s="296" customFormat="1" customHeight="1" spans="1:3">
      <c r="A1208" s="308">
        <v>2220103</v>
      </c>
      <c r="B1208" s="308" t="s">
        <v>167</v>
      </c>
      <c r="C1208" s="309"/>
    </row>
    <row r="1209" s="296" customFormat="1" customHeight="1" spans="1:3">
      <c r="A1209" s="308">
        <v>2220104</v>
      </c>
      <c r="B1209" s="308" t="s">
        <v>1079</v>
      </c>
      <c r="C1209" s="309"/>
    </row>
    <row r="1210" s="296" customFormat="1" customHeight="1" spans="1:3">
      <c r="A1210" s="308">
        <v>2220105</v>
      </c>
      <c r="B1210" s="308" t="s">
        <v>1080</v>
      </c>
      <c r="C1210" s="309"/>
    </row>
    <row r="1211" s="296" customFormat="1" customHeight="1" spans="1:3">
      <c r="A1211" s="308">
        <v>2220106</v>
      </c>
      <c r="B1211" s="308" t="s">
        <v>1081</v>
      </c>
      <c r="C1211" s="309"/>
    </row>
    <row r="1212" s="296" customFormat="1" customHeight="1" spans="1:3">
      <c r="A1212" s="308">
        <v>2220107</v>
      </c>
      <c r="B1212" s="308" t="s">
        <v>1082</v>
      </c>
      <c r="C1212" s="309"/>
    </row>
    <row r="1213" s="296" customFormat="1" customHeight="1" spans="1:3">
      <c r="A1213" s="308">
        <v>2220112</v>
      </c>
      <c r="B1213" s="308" t="s">
        <v>1083</v>
      </c>
      <c r="C1213" s="309"/>
    </row>
    <row r="1214" s="296" customFormat="1" customHeight="1" spans="1:3">
      <c r="A1214" s="308">
        <v>2220113</v>
      </c>
      <c r="B1214" s="308" t="s">
        <v>1084</v>
      </c>
      <c r="C1214" s="309"/>
    </row>
    <row r="1215" s="296" customFormat="1" customHeight="1" spans="1:3">
      <c r="A1215" s="308">
        <v>2220114</v>
      </c>
      <c r="B1215" s="308" t="s">
        <v>1085</v>
      </c>
      <c r="C1215" s="309"/>
    </row>
    <row r="1216" s="296" customFormat="1" ht="16" customHeight="1" spans="1:3">
      <c r="A1216" s="308">
        <v>2220115</v>
      </c>
      <c r="B1216" s="308" t="s">
        <v>1086</v>
      </c>
      <c r="C1216" s="309">
        <v>271</v>
      </c>
    </row>
    <row r="1217" s="296" customFormat="1" customHeight="1" spans="1:3">
      <c r="A1217" s="308">
        <v>2220118</v>
      </c>
      <c r="B1217" s="308" t="s">
        <v>1087</v>
      </c>
      <c r="C1217" s="309"/>
    </row>
    <row r="1218" s="296" customFormat="1" customHeight="1" spans="1:3">
      <c r="A1218" s="308">
        <v>2220119</v>
      </c>
      <c r="B1218" s="308" t="s">
        <v>1088</v>
      </c>
      <c r="C1218" s="309"/>
    </row>
    <row r="1219" s="296" customFormat="1" customHeight="1" spans="1:3">
      <c r="A1219" s="308">
        <v>2220120</v>
      </c>
      <c r="B1219" s="308" t="s">
        <v>1089</v>
      </c>
      <c r="C1219" s="309"/>
    </row>
    <row r="1220" s="296" customFormat="1" customHeight="1" spans="1:3">
      <c r="A1220" s="308">
        <v>2220121</v>
      </c>
      <c r="B1220" s="308" t="s">
        <v>1090</v>
      </c>
      <c r="C1220" s="309"/>
    </row>
    <row r="1221" s="296" customFormat="1" customHeight="1" spans="1:3">
      <c r="A1221" s="308">
        <v>2220150</v>
      </c>
      <c r="B1221" s="308" t="s">
        <v>174</v>
      </c>
      <c r="C1221" s="309"/>
    </row>
    <row r="1222" s="296" customFormat="1" ht="16" customHeight="1" spans="1:3">
      <c r="A1222" s="308">
        <v>2220199</v>
      </c>
      <c r="B1222" s="308" t="s">
        <v>1091</v>
      </c>
      <c r="C1222" s="309">
        <v>1673</v>
      </c>
    </row>
    <row r="1223" s="295" customFormat="1" customHeight="1" spans="1:3">
      <c r="A1223" s="305">
        <v>22203</v>
      </c>
      <c r="B1223" s="305" t="s">
        <v>1092</v>
      </c>
      <c r="C1223" s="307">
        <v>0</v>
      </c>
    </row>
    <row r="1224" s="296" customFormat="1" customHeight="1" spans="1:3">
      <c r="A1224" s="308">
        <v>2220301</v>
      </c>
      <c r="B1224" s="308" t="s">
        <v>1093</v>
      </c>
      <c r="C1224" s="309"/>
    </row>
    <row r="1225" s="296" customFormat="1" customHeight="1" spans="1:3">
      <c r="A1225" s="308">
        <v>2220303</v>
      </c>
      <c r="B1225" s="308" t="s">
        <v>1094</v>
      </c>
      <c r="C1225" s="309"/>
    </row>
    <row r="1226" s="296" customFormat="1" customHeight="1" spans="1:3">
      <c r="A1226" s="308">
        <v>2220304</v>
      </c>
      <c r="B1226" s="308" t="s">
        <v>1095</v>
      </c>
      <c r="C1226" s="309"/>
    </row>
    <row r="1227" s="296" customFormat="1" customHeight="1" spans="1:3">
      <c r="A1227" s="308">
        <v>2220305</v>
      </c>
      <c r="B1227" s="308" t="s">
        <v>1096</v>
      </c>
      <c r="C1227" s="309"/>
    </row>
    <row r="1228" s="296" customFormat="1" customHeight="1" spans="1:3">
      <c r="A1228" s="308">
        <v>2220399</v>
      </c>
      <c r="B1228" s="308" t="s">
        <v>1097</v>
      </c>
      <c r="C1228" s="309"/>
    </row>
    <row r="1229" s="295" customFormat="1" customHeight="1" spans="1:3">
      <c r="A1229" s="305">
        <v>22204</v>
      </c>
      <c r="B1229" s="305" t="s">
        <v>1098</v>
      </c>
      <c r="C1229" s="307">
        <v>0</v>
      </c>
    </row>
    <row r="1230" s="296" customFormat="1" customHeight="1" spans="1:3">
      <c r="A1230" s="308">
        <v>2220401</v>
      </c>
      <c r="B1230" s="308" t="s">
        <v>1099</v>
      </c>
      <c r="C1230" s="309"/>
    </row>
    <row r="1231" s="296" customFormat="1" customHeight="1" spans="1:3">
      <c r="A1231" s="308">
        <v>2220402</v>
      </c>
      <c r="B1231" s="308" t="s">
        <v>1100</v>
      </c>
      <c r="C1231" s="309"/>
    </row>
    <row r="1232" s="296" customFormat="1" customHeight="1" spans="1:3">
      <c r="A1232" s="308">
        <v>2220403</v>
      </c>
      <c r="B1232" s="308" t="s">
        <v>1101</v>
      </c>
      <c r="C1232" s="309"/>
    </row>
    <row r="1233" s="296" customFormat="1" customHeight="1" spans="1:3">
      <c r="A1233" s="308">
        <v>2220404</v>
      </c>
      <c r="B1233" s="308" t="s">
        <v>1102</v>
      </c>
      <c r="C1233" s="309"/>
    </row>
    <row r="1234" s="296" customFormat="1" customHeight="1" spans="1:3">
      <c r="A1234" s="308">
        <v>2220499</v>
      </c>
      <c r="B1234" s="308" t="s">
        <v>1103</v>
      </c>
      <c r="C1234" s="309"/>
    </row>
    <row r="1235" s="295" customFormat="1" customHeight="1" spans="1:3">
      <c r="A1235" s="305">
        <v>22205</v>
      </c>
      <c r="B1235" s="305" t="s">
        <v>1104</v>
      </c>
      <c r="C1235" s="307">
        <v>0</v>
      </c>
    </row>
    <row r="1236" s="296" customFormat="1" customHeight="1" spans="1:3">
      <c r="A1236" s="308">
        <v>2220501</v>
      </c>
      <c r="B1236" s="308" t="s">
        <v>1105</v>
      </c>
      <c r="C1236" s="309"/>
    </row>
    <row r="1237" s="296" customFormat="1" customHeight="1" spans="1:3">
      <c r="A1237" s="308">
        <v>2220502</v>
      </c>
      <c r="B1237" s="308" t="s">
        <v>1106</v>
      </c>
      <c r="C1237" s="309"/>
    </row>
    <row r="1238" s="296" customFormat="1" customHeight="1" spans="1:3">
      <c r="A1238" s="308">
        <v>2220503</v>
      </c>
      <c r="B1238" s="308" t="s">
        <v>1107</v>
      </c>
      <c r="C1238" s="309"/>
    </row>
    <row r="1239" s="296" customFormat="1" customHeight="1" spans="1:3">
      <c r="A1239" s="308">
        <v>2220504</v>
      </c>
      <c r="B1239" s="308" t="s">
        <v>1108</v>
      </c>
      <c r="C1239" s="309"/>
    </row>
    <row r="1240" s="296" customFormat="1" customHeight="1" spans="1:3">
      <c r="A1240" s="308">
        <v>2220505</v>
      </c>
      <c r="B1240" s="308" t="s">
        <v>1109</v>
      </c>
      <c r="C1240" s="309"/>
    </row>
    <row r="1241" s="296" customFormat="1" customHeight="1" spans="1:3">
      <c r="A1241" s="308">
        <v>2220506</v>
      </c>
      <c r="B1241" s="308" t="s">
        <v>1110</v>
      </c>
      <c r="C1241" s="309"/>
    </row>
    <row r="1242" s="296" customFormat="1" customHeight="1" spans="1:3">
      <c r="A1242" s="308">
        <v>2220507</v>
      </c>
      <c r="B1242" s="308" t="s">
        <v>1111</v>
      </c>
      <c r="C1242" s="309"/>
    </row>
    <row r="1243" s="296" customFormat="1" customHeight="1" spans="1:3">
      <c r="A1243" s="308">
        <v>2220508</v>
      </c>
      <c r="B1243" s="308" t="s">
        <v>1112</v>
      </c>
      <c r="C1243" s="309"/>
    </row>
    <row r="1244" s="296" customFormat="1" customHeight="1" spans="1:3">
      <c r="A1244" s="308">
        <v>2220509</v>
      </c>
      <c r="B1244" s="308" t="s">
        <v>1113</v>
      </c>
      <c r="C1244" s="309"/>
    </row>
    <row r="1245" s="296" customFormat="1" customHeight="1" spans="1:3">
      <c r="A1245" s="308">
        <v>2220510</v>
      </c>
      <c r="B1245" s="308" t="s">
        <v>1114</v>
      </c>
      <c r="C1245" s="309"/>
    </row>
    <row r="1246" s="296" customFormat="1" customHeight="1" spans="1:3">
      <c r="A1246" s="308">
        <v>2220511</v>
      </c>
      <c r="B1246" s="308" t="s">
        <v>1115</v>
      </c>
      <c r="C1246" s="309"/>
    </row>
    <row r="1247" s="296" customFormat="1" customHeight="1" spans="1:3">
      <c r="A1247" s="308">
        <v>2220599</v>
      </c>
      <c r="B1247" s="308" t="s">
        <v>1116</v>
      </c>
      <c r="C1247" s="309"/>
    </row>
    <row r="1248" s="295" customFormat="1" ht="16" customHeight="1" spans="1:3">
      <c r="A1248" s="305">
        <v>224</v>
      </c>
      <c r="B1248" s="305" t="s">
        <v>1117</v>
      </c>
      <c r="C1248" s="307">
        <v>2504.43</v>
      </c>
    </row>
    <row r="1249" s="295" customFormat="1" ht="16" customHeight="1" spans="1:3">
      <c r="A1249" s="305">
        <v>22401</v>
      </c>
      <c r="B1249" s="305" t="s">
        <v>1118</v>
      </c>
      <c r="C1249" s="307">
        <v>1061.78</v>
      </c>
    </row>
    <row r="1250" s="296" customFormat="1" ht="16" customHeight="1" spans="1:3">
      <c r="A1250" s="308">
        <v>2240101</v>
      </c>
      <c r="B1250" s="308" t="s">
        <v>165</v>
      </c>
      <c r="C1250" s="309">
        <v>716.18</v>
      </c>
    </row>
    <row r="1251" s="296" customFormat="1" customHeight="1" spans="1:3">
      <c r="A1251" s="308">
        <v>2240102</v>
      </c>
      <c r="B1251" s="308" t="s">
        <v>166</v>
      </c>
      <c r="C1251" s="309"/>
    </row>
    <row r="1252" s="296" customFormat="1" customHeight="1" spans="1:3">
      <c r="A1252" s="308">
        <v>2240103</v>
      </c>
      <c r="B1252" s="308" t="s">
        <v>167</v>
      </c>
      <c r="C1252" s="309"/>
    </row>
    <row r="1253" s="296" customFormat="1" customHeight="1" spans="1:3">
      <c r="A1253" s="308">
        <v>2240104</v>
      </c>
      <c r="B1253" s="308" t="s">
        <v>1119</v>
      </c>
      <c r="C1253" s="309"/>
    </row>
    <row r="1254" s="296" customFormat="1" customHeight="1" spans="1:3">
      <c r="A1254" s="308">
        <v>2240105</v>
      </c>
      <c r="B1254" s="308" t="s">
        <v>1120</v>
      </c>
      <c r="C1254" s="309"/>
    </row>
    <row r="1255" s="296" customFormat="1" customHeight="1" spans="1:3">
      <c r="A1255" s="308">
        <v>2240106</v>
      </c>
      <c r="B1255" s="308" t="s">
        <v>1121</v>
      </c>
      <c r="C1255" s="309"/>
    </row>
    <row r="1256" s="296" customFormat="1" ht="16" customHeight="1" spans="1:3">
      <c r="A1256" s="308">
        <v>2240108</v>
      </c>
      <c r="B1256" s="308" t="s">
        <v>1122</v>
      </c>
      <c r="C1256" s="309">
        <v>185.6</v>
      </c>
    </row>
    <row r="1257" s="296" customFormat="1" ht="16" customHeight="1" spans="1:3">
      <c r="A1257" s="308">
        <v>2240109</v>
      </c>
      <c r="B1257" s="308" t="s">
        <v>1123</v>
      </c>
      <c r="C1257" s="309">
        <v>80</v>
      </c>
    </row>
    <row r="1258" s="296" customFormat="1" customHeight="1" spans="1:3">
      <c r="A1258" s="308">
        <v>2240150</v>
      </c>
      <c r="B1258" s="308" t="s">
        <v>174</v>
      </c>
      <c r="C1258" s="309"/>
    </row>
    <row r="1259" s="296" customFormat="1" ht="16" customHeight="1" spans="1:3">
      <c r="A1259" s="308">
        <v>2240199</v>
      </c>
      <c r="B1259" s="308" t="s">
        <v>1124</v>
      </c>
      <c r="C1259" s="309">
        <v>80</v>
      </c>
    </row>
    <row r="1260" s="295" customFormat="1" ht="16" customHeight="1" spans="1:3">
      <c r="A1260" s="305">
        <v>22402</v>
      </c>
      <c r="B1260" s="305" t="s">
        <v>1125</v>
      </c>
      <c r="C1260" s="307">
        <v>777.65</v>
      </c>
    </row>
    <row r="1261" s="296" customFormat="1" ht="16" customHeight="1" spans="1:3">
      <c r="A1261" s="308">
        <v>2240201</v>
      </c>
      <c r="B1261" s="308" t="s">
        <v>165</v>
      </c>
      <c r="C1261" s="309">
        <v>252</v>
      </c>
    </row>
    <row r="1262" s="296" customFormat="1" ht="16" customHeight="1" spans="1:3">
      <c r="A1262" s="308">
        <v>2240202</v>
      </c>
      <c r="B1262" s="308" t="s">
        <v>166</v>
      </c>
      <c r="C1262" s="309">
        <v>255.65</v>
      </c>
    </row>
    <row r="1263" s="296" customFormat="1" customHeight="1" spans="1:3">
      <c r="A1263" s="308">
        <v>2240203</v>
      </c>
      <c r="B1263" s="308" t="s">
        <v>167</v>
      </c>
      <c r="C1263" s="309"/>
    </row>
    <row r="1264" s="296" customFormat="1" customHeight="1" spans="1:3">
      <c r="A1264" s="308">
        <v>2240204</v>
      </c>
      <c r="B1264" s="308" t="s">
        <v>1126</v>
      </c>
      <c r="C1264" s="309"/>
    </row>
    <row r="1265" s="296" customFormat="1" ht="16" customHeight="1" spans="1:3">
      <c r="A1265" s="308">
        <v>2240299</v>
      </c>
      <c r="B1265" s="308" t="s">
        <v>1127</v>
      </c>
      <c r="C1265" s="309">
        <v>270</v>
      </c>
    </row>
    <row r="1266" s="295" customFormat="1" customHeight="1" spans="1:3">
      <c r="A1266" s="305">
        <v>22404</v>
      </c>
      <c r="B1266" s="305" t="s">
        <v>1128</v>
      </c>
      <c r="C1266" s="307">
        <v>0</v>
      </c>
    </row>
    <row r="1267" s="296" customFormat="1" customHeight="1" spans="1:3">
      <c r="A1267" s="308">
        <v>2240401</v>
      </c>
      <c r="B1267" s="308" t="s">
        <v>165</v>
      </c>
      <c r="C1267" s="309"/>
    </row>
    <row r="1268" s="296" customFormat="1" customHeight="1" spans="1:3">
      <c r="A1268" s="308">
        <v>2240402</v>
      </c>
      <c r="B1268" s="308" t="s">
        <v>166</v>
      </c>
      <c r="C1268" s="309"/>
    </row>
    <row r="1269" s="296" customFormat="1" customHeight="1" spans="1:3">
      <c r="A1269" s="308">
        <v>2240403</v>
      </c>
      <c r="B1269" s="308" t="s">
        <v>167</v>
      </c>
      <c r="C1269" s="309"/>
    </row>
    <row r="1270" s="296" customFormat="1" customHeight="1" spans="1:3">
      <c r="A1270" s="308">
        <v>2240404</v>
      </c>
      <c r="B1270" s="308" t="s">
        <v>1129</v>
      </c>
      <c r="C1270" s="309"/>
    </row>
    <row r="1271" s="296" customFormat="1" customHeight="1" spans="1:3">
      <c r="A1271" s="308">
        <v>2240405</v>
      </c>
      <c r="B1271" s="308" t="s">
        <v>1130</v>
      </c>
      <c r="C1271" s="309"/>
    </row>
    <row r="1272" s="296" customFormat="1" customHeight="1" spans="1:3">
      <c r="A1272" s="308">
        <v>2240450</v>
      </c>
      <c r="B1272" s="308" t="s">
        <v>174</v>
      </c>
      <c r="C1272" s="309"/>
    </row>
    <row r="1273" s="296" customFormat="1" customHeight="1" spans="1:3">
      <c r="A1273" s="308">
        <v>2240499</v>
      </c>
      <c r="B1273" s="308" t="s">
        <v>1131</v>
      </c>
      <c r="C1273" s="309"/>
    </row>
    <row r="1274" s="295" customFormat="1" customHeight="1" spans="1:3">
      <c r="A1274" s="305">
        <v>22405</v>
      </c>
      <c r="B1274" s="305" t="s">
        <v>1132</v>
      </c>
      <c r="C1274" s="307">
        <v>0</v>
      </c>
    </row>
    <row r="1275" s="296" customFormat="1" customHeight="1" spans="1:3">
      <c r="A1275" s="308">
        <v>2240501</v>
      </c>
      <c r="B1275" s="308" t="s">
        <v>165</v>
      </c>
      <c r="C1275" s="309"/>
    </row>
    <row r="1276" s="296" customFormat="1" customHeight="1" spans="1:3">
      <c r="A1276" s="308">
        <v>2240502</v>
      </c>
      <c r="B1276" s="308" t="s">
        <v>166</v>
      </c>
      <c r="C1276" s="309"/>
    </row>
    <row r="1277" s="296" customFormat="1" customHeight="1" spans="1:3">
      <c r="A1277" s="308">
        <v>2240503</v>
      </c>
      <c r="B1277" s="308" t="s">
        <v>167</v>
      </c>
      <c r="C1277" s="309"/>
    </row>
    <row r="1278" s="296" customFormat="1" customHeight="1" spans="1:3">
      <c r="A1278" s="308">
        <v>2240504</v>
      </c>
      <c r="B1278" s="308" t="s">
        <v>1133</v>
      </c>
      <c r="C1278" s="309"/>
    </row>
    <row r="1279" s="296" customFormat="1" customHeight="1" spans="1:3">
      <c r="A1279" s="308">
        <v>2240505</v>
      </c>
      <c r="B1279" s="308" t="s">
        <v>1134</v>
      </c>
      <c r="C1279" s="309"/>
    </row>
    <row r="1280" s="296" customFormat="1" customHeight="1" spans="1:3">
      <c r="A1280" s="308">
        <v>2240506</v>
      </c>
      <c r="B1280" s="308" t="s">
        <v>1135</v>
      </c>
      <c r="C1280" s="309"/>
    </row>
    <row r="1281" s="296" customFormat="1" customHeight="1" spans="1:3">
      <c r="A1281" s="308">
        <v>2240507</v>
      </c>
      <c r="B1281" s="308" t="s">
        <v>1136</v>
      </c>
      <c r="C1281" s="309"/>
    </row>
    <row r="1282" s="296" customFormat="1" customHeight="1" spans="1:3">
      <c r="A1282" s="308">
        <v>2240508</v>
      </c>
      <c r="B1282" s="308" t="s">
        <v>1137</v>
      </c>
      <c r="C1282" s="309"/>
    </row>
    <row r="1283" s="296" customFormat="1" customHeight="1" spans="1:3">
      <c r="A1283" s="308">
        <v>2240509</v>
      </c>
      <c r="B1283" s="308" t="s">
        <v>1138</v>
      </c>
      <c r="C1283" s="309"/>
    </row>
    <row r="1284" s="296" customFormat="1" customHeight="1" spans="1:3">
      <c r="A1284" s="308">
        <v>2240510</v>
      </c>
      <c r="B1284" s="308" t="s">
        <v>1139</v>
      </c>
      <c r="C1284" s="309"/>
    </row>
    <row r="1285" s="296" customFormat="1" customHeight="1" spans="1:3">
      <c r="A1285" s="308">
        <v>2240550</v>
      </c>
      <c r="B1285" s="308" t="s">
        <v>1140</v>
      </c>
      <c r="C1285" s="309"/>
    </row>
    <row r="1286" s="296" customFormat="1" customHeight="1" spans="1:3">
      <c r="A1286" s="308">
        <v>2240599</v>
      </c>
      <c r="B1286" s="308" t="s">
        <v>1141</v>
      </c>
      <c r="C1286" s="309"/>
    </row>
    <row r="1287" s="295" customFormat="1" ht="16" customHeight="1" spans="1:3">
      <c r="A1287" s="305">
        <v>22406</v>
      </c>
      <c r="B1287" s="305" t="s">
        <v>1142</v>
      </c>
      <c r="C1287" s="307">
        <v>236</v>
      </c>
    </row>
    <row r="1288" s="296" customFormat="1" ht="16" customHeight="1" spans="1:3">
      <c r="A1288" s="308">
        <v>2240601</v>
      </c>
      <c r="B1288" s="308" t="s">
        <v>1143</v>
      </c>
      <c r="C1288" s="309">
        <v>79</v>
      </c>
    </row>
    <row r="1289" s="296" customFormat="1" ht="16" customHeight="1" spans="1:3">
      <c r="A1289" s="308">
        <v>2240602</v>
      </c>
      <c r="B1289" s="308" t="s">
        <v>1144</v>
      </c>
      <c r="C1289" s="309">
        <v>157</v>
      </c>
    </row>
    <row r="1290" s="296" customFormat="1" customHeight="1" spans="1:3">
      <c r="A1290" s="308">
        <v>2240699</v>
      </c>
      <c r="B1290" s="308" t="s">
        <v>1145</v>
      </c>
      <c r="C1290" s="309"/>
    </row>
    <row r="1291" s="295" customFormat="1" ht="16" customHeight="1" spans="1:3">
      <c r="A1291" s="305">
        <v>22407</v>
      </c>
      <c r="B1291" s="305" t="s">
        <v>1146</v>
      </c>
      <c r="C1291" s="307">
        <v>379</v>
      </c>
    </row>
    <row r="1292" s="296" customFormat="1" ht="16" customHeight="1" spans="1:3">
      <c r="A1292" s="308">
        <v>2240703</v>
      </c>
      <c r="B1292" s="308" t="s">
        <v>1147</v>
      </c>
      <c r="C1292" s="309">
        <v>379</v>
      </c>
    </row>
    <row r="1293" s="296" customFormat="1" customHeight="1" spans="1:3">
      <c r="A1293" s="308">
        <v>2240704</v>
      </c>
      <c r="B1293" s="308" t="s">
        <v>1148</v>
      </c>
      <c r="C1293" s="309"/>
    </row>
    <row r="1294" s="296" customFormat="1" customHeight="1" spans="1:3">
      <c r="A1294" s="308">
        <v>2240799</v>
      </c>
      <c r="B1294" s="308" t="s">
        <v>1149</v>
      </c>
      <c r="C1294" s="309"/>
    </row>
    <row r="1295" s="295" customFormat="1" ht="16" customHeight="1" spans="1:3">
      <c r="A1295" s="305">
        <v>22499</v>
      </c>
      <c r="B1295" s="305" t="s">
        <v>1150</v>
      </c>
      <c r="C1295" s="307">
        <v>50</v>
      </c>
    </row>
    <row r="1296" s="296" customFormat="1" ht="16" customHeight="1" spans="1:3">
      <c r="A1296" s="308">
        <v>2249999</v>
      </c>
      <c r="B1296" s="308" t="s">
        <v>1151</v>
      </c>
      <c r="C1296" s="309">
        <v>50</v>
      </c>
    </row>
    <row r="1297" s="295" customFormat="1" ht="16" customHeight="1" spans="1:3">
      <c r="A1297" s="305">
        <v>227</v>
      </c>
      <c r="B1297" s="305" t="s">
        <v>1152</v>
      </c>
      <c r="C1297" s="307">
        <v>6500</v>
      </c>
    </row>
    <row r="1298" s="295" customFormat="1" customHeight="1" spans="1:3">
      <c r="A1298" s="305">
        <v>229</v>
      </c>
      <c r="B1298" s="305" t="s">
        <v>1153</v>
      </c>
      <c r="C1298" s="307"/>
    </row>
    <row r="1299" s="295" customFormat="1" customHeight="1" spans="1:3">
      <c r="A1299" s="305">
        <v>22999</v>
      </c>
      <c r="B1299" s="305" t="s">
        <v>1154</v>
      </c>
      <c r="C1299" s="307"/>
    </row>
    <row r="1300" s="296" customFormat="1" customHeight="1" spans="1:3">
      <c r="A1300" s="308">
        <v>2299999</v>
      </c>
      <c r="B1300" s="308" t="s">
        <v>1155</v>
      </c>
      <c r="C1300" s="309"/>
    </row>
    <row r="1301" s="295" customFormat="1" customHeight="1" spans="1:3">
      <c r="A1301" s="305">
        <v>231</v>
      </c>
      <c r="B1301" s="305" t="s">
        <v>1156</v>
      </c>
      <c r="C1301" s="307">
        <v>0</v>
      </c>
    </row>
    <row r="1302" s="295" customFormat="1" customHeight="1" spans="1:3">
      <c r="A1302" s="305">
        <v>23101</v>
      </c>
      <c r="B1302" s="305" t="s">
        <v>1157</v>
      </c>
      <c r="C1302" s="307"/>
    </row>
    <row r="1303" s="295" customFormat="1" customHeight="1" spans="1:3">
      <c r="A1303" s="305">
        <v>23102</v>
      </c>
      <c r="B1303" s="305" t="s">
        <v>1158</v>
      </c>
      <c r="C1303" s="307"/>
    </row>
    <row r="1304" s="295" customFormat="1" customHeight="1" spans="1:3">
      <c r="A1304" s="305">
        <v>23103</v>
      </c>
      <c r="B1304" s="305" t="s">
        <v>1159</v>
      </c>
      <c r="C1304" s="307">
        <v>0</v>
      </c>
    </row>
    <row r="1305" s="296" customFormat="1" customHeight="1" spans="1:3">
      <c r="A1305" s="308">
        <v>2310301</v>
      </c>
      <c r="B1305" s="308" t="s">
        <v>1160</v>
      </c>
      <c r="C1305" s="309"/>
    </row>
    <row r="1306" s="296" customFormat="1" customHeight="1" spans="1:3">
      <c r="A1306" s="308">
        <v>2310302</v>
      </c>
      <c r="B1306" s="308" t="s">
        <v>1161</v>
      </c>
      <c r="C1306" s="309"/>
    </row>
    <row r="1307" s="296" customFormat="1" customHeight="1" spans="1:3">
      <c r="A1307" s="308">
        <v>2310303</v>
      </c>
      <c r="B1307" s="308" t="s">
        <v>1162</v>
      </c>
      <c r="C1307" s="309"/>
    </row>
    <row r="1308" s="296" customFormat="1" customHeight="1" spans="1:3">
      <c r="A1308" s="308">
        <v>2310399</v>
      </c>
      <c r="B1308" s="308" t="s">
        <v>1163</v>
      </c>
      <c r="C1308" s="309"/>
    </row>
    <row r="1309" s="295" customFormat="1" ht="16" customHeight="1" spans="1:3">
      <c r="A1309" s="305">
        <v>232</v>
      </c>
      <c r="B1309" s="305" t="s">
        <v>1164</v>
      </c>
      <c r="C1309" s="307">
        <v>11076</v>
      </c>
    </row>
    <row r="1310" s="295" customFormat="1" customHeight="1" spans="1:3">
      <c r="A1310" s="305">
        <v>23201</v>
      </c>
      <c r="B1310" s="305" t="s">
        <v>1165</v>
      </c>
      <c r="C1310" s="307"/>
    </row>
    <row r="1311" s="295" customFormat="1" customHeight="1" spans="1:3">
      <c r="A1311" s="305">
        <v>23202</v>
      </c>
      <c r="B1311" s="305" t="s">
        <v>1166</v>
      </c>
      <c r="C1311" s="307"/>
    </row>
    <row r="1312" s="295" customFormat="1" ht="16" customHeight="1" spans="1:3">
      <c r="A1312" s="305">
        <v>23203</v>
      </c>
      <c r="B1312" s="305" t="s">
        <v>1167</v>
      </c>
      <c r="C1312" s="307">
        <v>11076</v>
      </c>
    </row>
    <row r="1313" s="296" customFormat="1" ht="16" customHeight="1" spans="1:3">
      <c r="A1313" s="308">
        <v>2320301</v>
      </c>
      <c r="B1313" s="308" t="s">
        <v>1168</v>
      </c>
      <c r="C1313" s="309">
        <v>10626</v>
      </c>
    </row>
    <row r="1314" s="296" customFormat="1" customHeight="1" spans="1:3">
      <c r="A1314" s="308">
        <v>2320302</v>
      </c>
      <c r="B1314" s="308" t="s">
        <v>1169</v>
      </c>
      <c r="C1314" s="309"/>
    </row>
    <row r="1315" s="296" customFormat="1" customHeight="1" spans="1:3">
      <c r="A1315" s="308">
        <v>2320303</v>
      </c>
      <c r="B1315" s="308" t="s">
        <v>1170</v>
      </c>
      <c r="C1315" s="309"/>
    </row>
    <row r="1316" s="296" customFormat="1" ht="16" customHeight="1" spans="1:3">
      <c r="A1316" s="308">
        <v>2320399</v>
      </c>
      <c r="B1316" s="308" t="s">
        <v>1171</v>
      </c>
      <c r="C1316" s="309">
        <v>450</v>
      </c>
    </row>
    <row r="1317" s="295" customFormat="1" customHeight="1" spans="1:3">
      <c r="A1317" s="305">
        <v>233</v>
      </c>
      <c r="B1317" s="305" t="s">
        <v>1172</v>
      </c>
      <c r="C1317" s="307"/>
    </row>
    <row r="1318" s="295" customFormat="1" customHeight="1" spans="1:3">
      <c r="A1318" s="305">
        <v>23301</v>
      </c>
      <c r="B1318" s="305" t="s">
        <v>1173</v>
      </c>
      <c r="C1318" s="307"/>
    </row>
    <row r="1319" s="295" customFormat="1" customHeight="1" spans="1:3">
      <c r="A1319" s="305">
        <v>23302</v>
      </c>
      <c r="B1319" s="305" t="s">
        <v>1174</v>
      </c>
      <c r="C1319" s="307"/>
    </row>
    <row r="1320" s="295" customFormat="1" customHeight="1" spans="1:3">
      <c r="A1320" s="305">
        <v>23303</v>
      </c>
      <c r="B1320" s="305" t="s">
        <v>1175</v>
      </c>
      <c r="C1320" s="307"/>
    </row>
    <row r="1321" s="241" customFormat="1" spans="3:3">
      <c r="C1321" s="297"/>
    </row>
    <row r="1322" s="241" customFormat="1" spans="3:3">
      <c r="C1322" s="297"/>
    </row>
  </sheetData>
  <mergeCells count="5">
    <mergeCell ref="A2:C2"/>
    <mergeCell ref="A3:C3"/>
    <mergeCell ref="A4:A6"/>
    <mergeCell ref="B4:B6"/>
    <mergeCell ref="C4:C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8"/>
  <sheetViews>
    <sheetView workbookViewId="0">
      <selection activeCell="J32" sqref="J32"/>
    </sheetView>
  </sheetViews>
  <sheetFormatPr defaultColWidth="9" defaultRowHeight="14.25" outlineLevelCol="4"/>
  <cols>
    <col min="1" max="1" width="14" style="269" customWidth="1"/>
    <col min="2" max="2" width="26.1333333333333" style="269" customWidth="1"/>
    <col min="3" max="3" width="12.75" style="270" customWidth="1"/>
    <col min="4" max="4" width="14.75" style="269" customWidth="1"/>
    <col min="5" max="5" width="13.75" style="271" customWidth="1"/>
    <col min="6" max="230" width="9" style="269"/>
    <col min="231" max="231" width="14" style="269" customWidth="1"/>
    <col min="232" max="232" width="26.1333333333333" style="269" customWidth="1"/>
    <col min="233" max="233" width="12.75" style="269" customWidth="1"/>
    <col min="234" max="234" width="14.75" style="269" customWidth="1"/>
    <col min="235" max="235" width="13.75" style="269" customWidth="1"/>
    <col min="236" max="486" width="9" style="269"/>
    <col min="487" max="487" width="14" style="269" customWidth="1"/>
    <col min="488" max="488" width="26.1333333333333" style="269" customWidth="1"/>
    <col min="489" max="489" width="12.75" style="269" customWidth="1"/>
    <col min="490" max="490" width="14.75" style="269" customWidth="1"/>
    <col min="491" max="491" width="13.75" style="269" customWidth="1"/>
    <col min="492" max="742" width="9" style="269"/>
    <col min="743" max="743" width="14" style="269" customWidth="1"/>
    <col min="744" max="744" width="26.1333333333333" style="269" customWidth="1"/>
    <col min="745" max="745" width="12.75" style="269" customWidth="1"/>
    <col min="746" max="746" width="14.75" style="269" customWidth="1"/>
    <col min="747" max="747" width="13.75" style="269" customWidth="1"/>
    <col min="748" max="998" width="9" style="269"/>
    <col min="999" max="999" width="14" style="269" customWidth="1"/>
    <col min="1000" max="1000" width="26.1333333333333" style="269" customWidth="1"/>
    <col min="1001" max="1001" width="12.75" style="269" customWidth="1"/>
    <col min="1002" max="1002" width="14.75" style="269" customWidth="1"/>
    <col min="1003" max="1003" width="13.75" style="269" customWidth="1"/>
    <col min="1004" max="1254" width="9" style="269"/>
    <col min="1255" max="1255" width="14" style="269" customWidth="1"/>
    <col min="1256" max="1256" width="26.1333333333333" style="269" customWidth="1"/>
    <col min="1257" max="1257" width="12.75" style="269" customWidth="1"/>
    <col min="1258" max="1258" width="14.75" style="269" customWidth="1"/>
    <col min="1259" max="1259" width="13.75" style="269" customWidth="1"/>
    <col min="1260" max="1510" width="9" style="269"/>
    <col min="1511" max="1511" width="14" style="269" customWidth="1"/>
    <col min="1512" max="1512" width="26.1333333333333" style="269" customWidth="1"/>
    <col min="1513" max="1513" width="12.75" style="269" customWidth="1"/>
    <col min="1514" max="1514" width="14.75" style="269" customWidth="1"/>
    <col min="1515" max="1515" width="13.75" style="269" customWidth="1"/>
    <col min="1516" max="1766" width="9" style="269"/>
    <col min="1767" max="1767" width="14" style="269" customWidth="1"/>
    <col min="1768" max="1768" width="26.1333333333333" style="269" customWidth="1"/>
    <col min="1769" max="1769" width="12.75" style="269" customWidth="1"/>
    <col min="1770" max="1770" width="14.75" style="269" customWidth="1"/>
    <col min="1771" max="1771" width="13.75" style="269" customWidth="1"/>
    <col min="1772" max="2022" width="9" style="269"/>
    <col min="2023" max="2023" width="14" style="269" customWidth="1"/>
    <col min="2024" max="2024" width="26.1333333333333" style="269" customWidth="1"/>
    <col min="2025" max="2025" width="12.75" style="269" customWidth="1"/>
    <col min="2026" max="2026" width="14.75" style="269" customWidth="1"/>
    <col min="2027" max="2027" width="13.75" style="269" customWidth="1"/>
    <col min="2028" max="2278" width="9" style="269"/>
    <col min="2279" max="2279" width="14" style="269" customWidth="1"/>
    <col min="2280" max="2280" width="26.1333333333333" style="269" customWidth="1"/>
    <col min="2281" max="2281" width="12.75" style="269" customWidth="1"/>
    <col min="2282" max="2282" width="14.75" style="269" customWidth="1"/>
    <col min="2283" max="2283" width="13.75" style="269" customWidth="1"/>
    <col min="2284" max="2534" width="9" style="269"/>
    <col min="2535" max="2535" width="14" style="269" customWidth="1"/>
    <col min="2536" max="2536" width="26.1333333333333" style="269" customWidth="1"/>
    <col min="2537" max="2537" width="12.75" style="269" customWidth="1"/>
    <col min="2538" max="2538" width="14.75" style="269" customWidth="1"/>
    <col min="2539" max="2539" width="13.75" style="269" customWidth="1"/>
    <col min="2540" max="2790" width="9" style="269"/>
    <col min="2791" max="2791" width="14" style="269" customWidth="1"/>
    <col min="2792" max="2792" width="26.1333333333333" style="269" customWidth="1"/>
    <col min="2793" max="2793" width="12.75" style="269" customWidth="1"/>
    <col min="2794" max="2794" width="14.75" style="269" customWidth="1"/>
    <col min="2795" max="2795" width="13.75" style="269" customWidth="1"/>
    <col min="2796" max="3046" width="9" style="269"/>
    <col min="3047" max="3047" width="14" style="269" customWidth="1"/>
    <col min="3048" max="3048" width="26.1333333333333" style="269" customWidth="1"/>
    <col min="3049" max="3049" width="12.75" style="269" customWidth="1"/>
    <col min="3050" max="3050" width="14.75" style="269" customWidth="1"/>
    <col min="3051" max="3051" width="13.75" style="269" customWidth="1"/>
    <col min="3052" max="3302" width="9" style="269"/>
    <col min="3303" max="3303" width="14" style="269" customWidth="1"/>
    <col min="3304" max="3304" width="26.1333333333333" style="269" customWidth="1"/>
    <col min="3305" max="3305" width="12.75" style="269" customWidth="1"/>
    <col min="3306" max="3306" width="14.75" style="269" customWidth="1"/>
    <col min="3307" max="3307" width="13.75" style="269" customWidth="1"/>
    <col min="3308" max="3558" width="9" style="269"/>
    <col min="3559" max="3559" width="14" style="269" customWidth="1"/>
    <col min="3560" max="3560" width="26.1333333333333" style="269" customWidth="1"/>
    <col min="3561" max="3561" width="12.75" style="269" customWidth="1"/>
    <col min="3562" max="3562" width="14.75" style="269" customWidth="1"/>
    <col min="3563" max="3563" width="13.75" style="269" customWidth="1"/>
    <col min="3564" max="3814" width="9" style="269"/>
    <col min="3815" max="3815" width="14" style="269" customWidth="1"/>
    <col min="3816" max="3816" width="26.1333333333333" style="269" customWidth="1"/>
    <col min="3817" max="3817" width="12.75" style="269" customWidth="1"/>
    <col min="3818" max="3818" width="14.75" style="269" customWidth="1"/>
    <col min="3819" max="3819" width="13.75" style="269" customWidth="1"/>
    <col min="3820" max="4070" width="9" style="269"/>
    <col min="4071" max="4071" width="14" style="269" customWidth="1"/>
    <col min="4072" max="4072" width="26.1333333333333" style="269" customWidth="1"/>
    <col min="4073" max="4073" width="12.75" style="269" customWidth="1"/>
    <col min="4074" max="4074" width="14.75" style="269" customWidth="1"/>
    <col min="4075" max="4075" width="13.75" style="269" customWidth="1"/>
    <col min="4076" max="4326" width="9" style="269"/>
    <col min="4327" max="4327" width="14" style="269" customWidth="1"/>
    <col min="4328" max="4328" width="26.1333333333333" style="269" customWidth="1"/>
    <col min="4329" max="4329" width="12.75" style="269" customWidth="1"/>
    <col min="4330" max="4330" width="14.75" style="269" customWidth="1"/>
    <col min="4331" max="4331" width="13.75" style="269" customWidth="1"/>
    <col min="4332" max="4582" width="9" style="269"/>
    <col min="4583" max="4583" width="14" style="269" customWidth="1"/>
    <col min="4584" max="4584" width="26.1333333333333" style="269" customWidth="1"/>
    <col min="4585" max="4585" width="12.75" style="269" customWidth="1"/>
    <col min="4586" max="4586" width="14.75" style="269" customWidth="1"/>
    <col min="4587" max="4587" width="13.75" style="269" customWidth="1"/>
    <col min="4588" max="4838" width="9" style="269"/>
    <col min="4839" max="4839" width="14" style="269" customWidth="1"/>
    <col min="4840" max="4840" width="26.1333333333333" style="269" customWidth="1"/>
    <col min="4841" max="4841" width="12.75" style="269" customWidth="1"/>
    <col min="4842" max="4842" width="14.75" style="269" customWidth="1"/>
    <col min="4843" max="4843" width="13.75" style="269" customWidth="1"/>
    <col min="4844" max="5094" width="9" style="269"/>
    <col min="5095" max="5095" width="14" style="269" customWidth="1"/>
    <col min="5096" max="5096" width="26.1333333333333" style="269" customWidth="1"/>
    <col min="5097" max="5097" width="12.75" style="269" customWidth="1"/>
    <col min="5098" max="5098" width="14.75" style="269" customWidth="1"/>
    <col min="5099" max="5099" width="13.75" style="269" customWidth="1"/>
    <col min="5100" max="5350" width="9" style="269"/>
    <col min="5351" max="5351" width="14" style="269" customWidth="1"/>
    <col min="5352" max="5352" width="26.1333333333333" style="269" customWidth="1"/>
    <col min="5353" max="5353" width="12.75" style="269" customWidth="1"/>
    <col min="5354" max="5354" width="14.75" style="269" customWidth="1"/>
    <col min="5355" max="5355" width="13.75" style="269" customWidth="1"/>
    <col min="5356" max="5606" width="9" style="269"/>
    <col min="5607" max="5607" width="14" style="269" customWidth="1"/>
    <col min="5608" max="5608" width="26.1333333333333" style="269" customWidth="1"/>
    <col min="5609" max="5609" width="12.75" style="269" customWidth="1"/>
    <col min="5610" max="5610" width="14.75" style="269" customWidth="1"/>
    <col min="5611" max="5611" width="13.75" style="269" customWidth="1"/>
    <col min="5612" max="5862" width="9" style="269"/>
    <col min="5863" max="5863" width="14" style="269" customWidth="1"/>
    <col min="5864" max="5864" width="26.1333333333333" style="269" customWidth="1"/>
    <col min="5865" max="5865" width="12.75" style="269" customWidth="1"/>
    <col min="5866" max="5866" width="14.75" style="269" customWidth="1"/>
    <col min="5867" max="5867" width="13.75" style="269" customWidth="1"/>
    <col min="5868" max="6118" width="9" style="269"/>
    <col min="6119" max="6119" width="14" style="269" customWidth="1"/>
    <col min="6120" max="6120" width="26.1333333333333" style="269" customWidth="1"/>
    <col min="6121" max="6121" width="12.75" style="269" customWidth="1"/>
    <col min="6122" max="6122" width="14.75" style="269" customWidth="1"/>
    <col min="6123" max="6123" width="13.75" style="269" customWidth="1"/>
    <col min="6124" max="6374" width="9" style="269"/>
    <col min="6375" max="6375" width="14" style="269" customWidth="1"/>
    <col min="6376" max="6376" width="26.1333333333333" style="269" customWidth="1"/>
    <col min="6377" max="6377" width="12.75" style="269" customWidth="1"/>
    <col min="6378" max="6378" width="14.75" style="269" customWidth="1"/>
    <col min="6379" max="6379" width="13.75" style="269" customWidth="1"/>
    <col min="6380" max="6630" width="9" style="269"/>
    <col min="6631" max="6631" width="14" style="269" customWidth="1"/>
    <col min="6632" max="6632" width="26.1333333333333" style="269" customWidth="1"/>
    <col min="6633" max="6633" width="12.75" style="269" customWidth="1"/>
    <col min="6634" max="6634" width="14.75" style="269" customWidth="1"/>
    <col min="6635" max="6635" width="13.75" style="269" customWidth="1"/>
    <col min="6636" max="6886" width="9" style="269"/>
    <col min="6887" max="6887" width="14" style="269" customWidth="1"/>
    <col min="6888" max="6888" width="26.1333333333333" style="269" customWidth="1"/>
    <col min="6889" max="6889" width="12.75" style="269" customWidth="1"/>
    <col min="6890" max="6890" width="14.75" style="269" customWidth="1"/>
    <col min="6891" max="6891" width="13.75" style="269" customWidth="1"/>
    <col min="6892" max="7142" width="9" style="269"/>
    <col min="7143" max="7143" width="14" style="269" customWidth="1"/>
    <col min="7144" max="7144" width="26.1333333333333" style="269" customWidth="1"/>
    <col min="7145" max="7145" width="12.75" style="269" customWidth="1"/>
    <col min="7146" max="7146" width="14.75" style="269" customWidth="1"/>
    <col min="7147" max="7147" width="13.75" style="269" customWidth="1"/>
    <col min="7148" max="7398" width="9" style="269"/>
    <col min="7399" max="7399" width="14" style="269" customWidth="1"/>
    <col min="7400" max="7400" width="26.1333333333333" style="269" customWidth="1"/>
    <col min="7401" max="7401" width="12.75" style="269" customWidth="1"/>
    <col min="7402" max="7402" width="14.75" style="269" customWidth="1"/>
    <col min="7403" max="7403" width="13.75" style="269" customWidth="1"/>
    <col min="7404" max="7654" width="9" style="269"/>
    <col min="7655" max="7655" width="14" style="269" customWidth="1"/>
    <col min="7656" max="7656" width="26.1333333333333" style="269" customWidth="1"/>
    <col min="7657" max="7657" width="12.75" style="269" customWidth="1"/>
    <col min="7658" max="7658" width="14.75" style="269" customWidth="1"/>
    <col min="7659" max="7659" width="13.75" style="269" customWidth="1"/>
    <col min="7660" max="7910" width="9" style="269"/>
    <col min="7911" max="7911" width="14" style="269" customWidth="1"/>
    <col min="7912" max="7912" width="26.1333333333333" style="269" customWidth="1"/>
    <col min="7913" max="7913" width="12.75" style="269" customWidth="1"/>
    <col min="7914" max="7914" width="14.75" style="269" customWidth="1"/>
    <col min="7915" max="7915" width="13.75" style="269" customWidth="1"/>
    <col min="7916" max="8166" width="9" style="269"/>
    <col min="8167" max="8167" width="14" style="269" customWidth="1"/>
    <col min="8168" max="8168" width="26.1333333333333" style="269" customWidth="1"/>
    <col min="8169" max="8169" width="12.75" style="269" customWidth="1"/>
    <col min="8170" max="8170" width="14.75" style="269" customWidth="1"/>
    <col min="8171" max="8171" width="13.75" style="269" customWidth="1"/>
    <col min="8172" max="8422" width="9" style="269"/>
    <col min="8423" max="8423" width="14" style="269" customWidth="1"/>
    <col min="8424" max="8424" width="26.1333333333333" style="269" customWidth="1"/>
    <col min="8425" max="8425" width="12.75" style="269" customWidth="1"/>
    <col min="8426" max="8426" width="14.75" style="269" customWidth="1"/>
    <col min="8427" max="8427" width="13.75" style="269" customWidth="1"/>
    <col min="8428" max="8678" width="9" style="269"/>
    <col min="8679" max="8679" width="14" style="269" customWidth="1"/>
    <col min="8680" max="8680" width="26.1333333333333" style="269" customWidth="1"/>
    <col min="8681" max="8681" width="12.75" style="269" customWidth="1"/>
    <col min="8682" max="8682" width="14.75" style="269" customWidth="1"/>
    <col min="8683" max="8683" width="13.75" style="269" customWidth="1"/>
    <col min="8684" max="8934" width="9" style="269"/>
    <col min="8935" max="8935" width="14" style="269" customWidth="1"/>
    <col min="8936" max="8936" width="26.1333333333333" style="269" customWidth="1"/>
    <col min="8937" max="8937" width="12.75" style="269" customWidth="1"/>
    <col min="8938" max="8938" width="14.75" style="269" customWidth="1"/>
    <col min="8939" max="8939" width="13.75" style="269" customWidth="1"/>
    <col min="8940" max="9190" width="9" style="269"/>
    <col min="9191" max="9191" width="14" style="269" customWidth="1"/>
    <col min="9192" max="9192" width="26.1333333333333" style="269" customWidth="1"/>
    <col min="9193" max="9193" width="12.75" style="269" customWidth="1"/>
    <col min="9194" max="9194" width="14.75" style="269" customWidth="1"/>
    <col min="9195" max="9195" width="13.75" style="269" customWidth="1"/>
    <col min="9196" max="9446" width="9" style="269"/>
    <col min="9447" max="9447" width="14" style="269" customWidth="1"/>
    <col min="9448" max="9448" width="26.1333333333333" style="269" customWidth="1"/>
    <col min="9449" max="9449" width="12.75" style="269" customWidth="1"/>
    <col min="9450" max="9450" width="14.75" style="269" customWidth="1"/>
    <col min="9451" max="9451" width="13.75" style="269" customWidth="1"/>
    <col min="9452" max="9702" width="9" style="269"/>
    <col min="9703" max="9703" width="14" style="269" customWidth="1"/>
    <col min="9704" max="9704" width="26.1333333333333" style="269" customWidth="1"/>
    <col min="9705" max="9705" width="12.75" style="269" customWidth="1"/>
    <col min="9706" max="9706" width="14.75" style="269" customWidth="1"/>
    <col min="9707" max="9707" width="13.75" style="269" customWidth="1"/>
    <col min="9708" max="9958" width="9" style="269"/>
    <col min="9959" max="9959" width="14" style="269" customWidth="1"/>
    <col min="9960" max="9960" width="26.1333333333333" style="269" customWidth="1"/>
    <col min="9961" max="9961" width="12.75" style="269" customWidth="1"/>
    <col min="9962" max="9962" width="14.75" style="269" customWidth="1"/>
    <col min="9963" max="9963" width="13.75" style="269" customWidth="1"/>
    <col min="9964" max="10214" width="9" style="269"/>
    <col min="10215" max="10215" width="14" style="269" customWidth="1"/>
    <col min="10216" max="10216" width="26.1333333333333" style="269" customWidth="1"/>
    <col min="10217" max="10217" width="12.75" style="269" customWidth="1"/>
    <col min="10218" max="10218" width="14.75" style="269" customWidth="1"/>
    <col min="10219" max="10219" width="13.75" style="269" customWidth="1"/>
    <col min="10220" max="10470" width="9" style="269"/>
    <col min="10471" max="10471" width="14" style="269" customWidth="1"/>
    <col min="10472" max="10472" width="26.1333333333333" style="269" customWidth="1"/>
    <col min="10473" max="10473" width="12.75" style="269" customWidth="1"/>
    <col min="10474" max="10474" width="14.75" style="269" customWidth="1"/>
    <col min="10475" max="10475" width="13.75" style="269" customWidth="1"/>
    <col min="10476" max="10726" width="9" style="269"/>
    <col min="10727" max="10727" width="14" style="269" customWidth="1"/>
    <col min="10728" max="10728" width="26.1333333333333" style="269" customWidth="1"/>
    <col min="10729" max="10729" width="12.75" style="269" customWidth="1"/>
    <col min="10730" max="10730" width="14.75" style="269" customWidth="1"/>
    <col min="10731" max="10731" width="13.75" style="269" customWidth="1"/>
    <col min="10732" max="10982" width="9" style="269"/>
    <col min="10983" max="10983" width="14" style="269" customWidth="1"/>
    <col min="10984" max="10984" width="26.1333333333333" style="269" customWidth="1"/>
    <col min="10985" max="10985" width="12.75" style="269" customWidth="1"/>
    <col min="10986" max="10986" width="14.75" style="269" customWidth="1"/>
    <col min="10987" max="10987" width="13.75" style="269" customWidth="1"/>
    <col min="10988" max="11238" width="9" style="269"/>
    <col min="11239" max="11239" width="14" style="269" customWidth="1"/>
    <col min="11240" max="11240" width="26.1333333333333" style="269" customWidth="1"/>
    <col min="11241" max="11241" width="12.75" style="269" customWidth="1"/>
    <col min="11242" max="11242" width="14.75" style="269" customWidth="1"/>
    <col min="11243" max="11243" width="13.75" style="269" customWidth="1"/>
    <col min="11244" max="11494" width="9" style="269"/>
    <col min="11495" max="11495" width="14" style="269" customWidth="1"/>
    <col min="11496" max="11496" width="26.1333333333333" style="269" customWidth="1"/>
    <col min="11497" max="11497" width="12.75" style="269" customWidth="1"/>
    <col min="11498" max="11498" width="14.75" style="269" customWidth="1"/>
    <col min="11499" max="11499" width="13.75" style="269" customWidth="1"/>
    <col min="11500" max="11750" width="9" style="269"/>
    <col min="11751" max="11751" width="14" style="269" customWidth="1"/>
    <col min="11752" max="11752" width="26.1333333333333" style="269" customWidth="1"/>
    <col min="11753" max="11753" width="12.75" style="269" customWidth="1"/>
    <col min="11754" max="11754" width="14.75" style="269" customWidth="1"/>
    <col min="11755" max="11755" width="13.75" style="269" customWidth="1"/>
    <col min="11756" max="12006" width="9" style="269"/>
    <col min="12007" max="12007" width="14" style="269" customWidth="1"/>
    <col min="12008" max="12008" width="26.1333333333333" style="269" customWidth="1"/>
    <col min="12009" max="12009" width="12.75" style="269" customWidth="1"/>
    <col min="12010" max="12010" width="14.75" style="269" customWidth="1"/>
    <col min="12011" max="12011" width="13.75" style="269" customWidth="1"/>
    <col min="12012" max="12262" width="9" style="269"/>
    <col min="12263" max="12263" width="14" style="269" customWidth="1"/>
    <col min="12264" max="12264" width="26.1333333333333" style="269" customWidth="1"/>
    <col min="12265" max="12265" width="12.75" style="269" customWidth="1"/>
    <col min="12266" max="12266" width="14.75" style="269" customWidth="1"/>
    <col min="12267" max="12267" width="13.75" style="269" customWidth="1"/>
    <col min="12268" max="12518" width="9" style="269"/>
    <col min="12519" max="12519" width="14" style="269" customWidth="1"/>
    <col min="12520" max="12520" width="26.1333333333333" style="269" customWidth="1"/>
    <col min="12521" max="12521" width="12.75" style="269" customWidth="1"/>
    <col min="12522" max="12522" width="14.75" style="269" customWidth="1"/>
    <col min="12523" max="12523" width="13.75" style="269" customWidth="1"/>
    <col min="12524" max="12774" width="9" style="269"/>
    <col min="12775" max="12775" width="14" style="269" customWidth="1"/>
    <col min="12776" max="12776" width="26.1333333333333" style="269" customWidth="1"/>
    <col min="12777" max="12777" width="12.75" style="269" customWidth="1"/>
    <col min="12778" max="12778" width="14.75" style="269" customWidth="1"/>
    <col min="12779" max="12779" width="13.75" style="269" customWidth="1"/>
    <col min="12780" max="13030" width="9" style="269"/>
    <col min="13031" max="13031" width="14" style="269" customWidth="1"/>
    <col min="13032" max="13032" width="26.1333333333333" style="269" customWidth="1"/>
    <col min="13033" max="13033" width="12.75" style="269" customWidth="1"/>
    <col min="13034" max="13034" width="14.75" style="269" customWidth="1"/>
    <col min="13035" max="13035" width="13.75" style="269" customWidth="1"/>
    <col min="13036" max="13286" width="9" style="269"/>
    <col min="13287" max="13287" width="14" style="269" customWidth="1"/>
    <col min="13288" max="13288" width="26.1333333333333" style="269" customWidth="1"/>
    <col min="13289" max="13289" width="12.75" style="269" customWidth="1"/>
    <col min="13290" max="13290" width="14.75" style="269" customWidth="1"/>
    <col min="13291" max="13291" width="13.75" style="269" customWidth="1"/>
    <col min="13292" max="13542" width="9" style="269"/>
    <col min="13543" max="13543" width="14" style="269" customWidth="1"/>
    <col min="13544" max="13544" width="26.1333333333333" style="269" customWidth="1"/>
    <col min="13545" max="13545" width="12.75" style="269" customWidth="1"/>
    <col min="13546" max="13546" width="14.75" style="269" customWidth="1"/>
    <col min="13547" max="13547" width="13.75" style="269" customWidth="1"/>
    <col min="13548" max="13798" width="9" style="269"/>
    <col min="13799" max="13799" width="14" style="269" customWidth="1"/>
    <col min="13800" max="13800" width="26.1333333333333" style="269" customWidth="1"/>
    <col min="13801" max="13801" width="12.75" style="269" customWidth="1"/>
    <col min="13802" max="13802" width="14.75" style="269" customWidth="1"/>
    <col min="13803" max="13803" width="13.75" style="269" customWidth="1"/>
    <col min="13804" max="14054" width="9" style="269"/>
    <col min="14055" max="14055" width="14" style="269" customWidth="1"/>
    <col min="14056" max="14056" width="26.1333333333333" style="269" customWidth="1"/>
    <col min="14057" max="14057" width="12.75" style="269" customWidth="1"/>
    <col min="14058" max="14058" width="14.75" style="269" customWidth="1"/>
    <col min="14059" max="14059" width="13.75" style="269" customWidth="1"/>
    <col min="14060" max="14310" width="9" style="269"/>
    <col min="14311" max="14311" width="14" style="269" customWidth="1"/>
    <col min="14312" max="14312" width="26.1333333333333" style="269" customWidth="1"/>
    <col min="14313" max="14313" width="12.75" style="269" customWidth="1"/>
    <col min="14314" max="14314" width="14.75" style="269" customWidth="1"/>
    <col min="14315" max="14315" width="13.75" style="269" customWidth="1"/>
    <col min="14316" max="14566" width="9" style="269"/>
    <col min="14567" max="14567" width="14" style="269" customWidth="1"/>
    <col min="14568" max="14568" width="26.1333333333333" style="269" customWidth="1"/>
    <col min="14569" max="14569" width="12.75" style="269" customWidth="1"/>
    <col min="14570" max="14570" width="14.75" style="269" customWidth="1"/>
    <col min="14571" max="14571" width="13.75" style="269" customWidth="1"/>
    <col min="14572" max="14822" width="9" style="269"/>
    <col min="14823" max="14823" width="14" style="269" customWidth="1"/>
    <col min="14824" max="14824" width="26.1333333333333" style="269" customWidth="1"/>
    <col min="14825" max="14825" width="12.75" style="269" customWidth="1"/>
    <col min="14826" max="14826" width="14.75" style="269" customWidth="1"/>
    <col min="14827" max="14827" width="13.75" style="269" customWidth="1"/>
    <col min="14828" max="15078" width="9" style="269"/>
    <col min="15079" max="15079" width="14" style="269" customWidth="1"/>
    <col min="15080" max="15080" width="26.1333333333333" style="269" customWidth="1"/>
    <col min="15081" max="15081" width="12.75" style="269" customWidth="1"/>
    <col min="15082" max="15082" width="14.75" style="269" customWidth="1"/>
    <col min="15083" max="15083" width="13.75" style="269" customWidth="1"/>
    <col min="15084" max="15334" width="9" style="269"/>
    <col min="15335" max="15335" width="14" style="269" customWidth="1"/>
    <col min="15336" max="15336" width="26.1333333333333" style="269" customWidth="1"/>
    <col min="15337" max="15337" width="12.75" style="269" customWidth="1"/>
    <col min="15338" max="15338" width="14.75" style="269" customWidth="1"/>
    <col min="15339" max="15339" width="13.75" style="269" customWidth="1"/>
    <col min="15340" max="15590" width="9" style="269"/>
    <col min="15591" max="15591" width="14" style="269" customWidth="1"/>
    <col min="15592" max="15592" width="26.1333333333333" style="269" customWidth="1"/>
    <col min="15593" max="15593" width="12.75" style="269" customWidth="1"/>
    <col min="15594" max="15594" width="14.75" style="269" customWidth="1"/>
    <col min="15595" max="15595" width="13.75" style="269" customWidth="1"/>
    <col min="15596" max="15846" width="9" style="269"/>
    <col min="15847" max="15847" width="14" style="269" customWidth="1"/>
    <col min="15848" max="15848" width="26.1333333333333" style="269" customWidth="1"/>
    <col min="15849" max="15849" width="12.75" style="269" customWidth="1"/>
    <col min="15850" max="15850" width="14.75" style="269" customWidth="1"/>
    <col min="15851" max="15851" width="13.75" style="269" customWidth="1"/>
    <col min="15852" max="16102" width="9" style="269"/>
    <col min="16103" max="16103" width="14" style="269" customWidth="1"/>
    <col min="16104" max="16104" width="26.1333333333333" style="269" customWidth="1"/>
    <col min="16105" max="16105" width="12.75" style="269" customWidth="1"/>
    <col min="16106" max="16106" width="14.75" style="269" customWidth="1"/>
    <col min="16107" max="16107" width="13.75" style="269" customWidth="1"/>
    <col min="16108" max="16384" width="9" style="269"/>
  </cols>
  <sheetData>
    <row r="1" spans="1:5">
      <c r="A1" s="272" t="s">
        <v>1176</v>
      </c>
      <c r="B1" s="272"/>
      <c r="D1" s="272"/>
      <c r="E1" s="272"/>
    </row>
    <row r="2" ht="22.5" spans="1:5">
      <c r="A2" s="105" t="s">
        <v>1177</v>
      </c>
      <c r="B2" s="105"/>
      <c r="C2" s="273"/>
      <c r="D2" s="105"/>
      <c r="E2" s="105"/>
    </row>
    <row r="3" spans="1:4">
      <c r="A3" s="274"/>
      <c r="B3" s="274"/>
      <c r="C3" s="275"/>
      <c r="D3" s="274"/>
    </row>
    <row r="4" spans="1:5">
      <c r="A4" s="274"/>
      <c r="B4" s="274"/>
      <c r="C4" s="275"/>
      <c r="E4" s="276" t="s">
        <v>89</v>
      </c>
    </row>
    <row r="5" spans="1:5">
      <c r="A5" s="107" t="s">
        <v>90</v>
      </c>
      <c r="B5" s="107" t="s">
        <v>91</v>
      </c>
      <c r="C5" s="277" t="s">
        <v>50</v>
      </c>
      <c r="D5" s="278" t="s">
        <v>51</v>
      </c>
      <c r="E5" s="279" t="s">
        <v>93</v>
      </c>
    </row>
    <row r="6" ht="18.95" customHeight="1" spans="1:5">
      <c r="A6" s="280"/>
      <c r="B6" s="280"/>
      <c r="C6" s="281"/>
      <c r="D6" s="278"/>
      <c r="E6" s="279"/>
    </row>
    <row r="7" spans="1:5">
      <c r="A7" s="282"/>
      <c r="B7" s="107" t="s">
        <v>94</v>
      </c>
      <c r="C7" s="283">
        <f>SUM(C8,C13,C39,C55,C61,C65,C70,C73,C43,C46,C32,C24)</f>
        <v>320561</v>
      </c>
      <c r="D7" s="283">
        <f>SUM(D8,D13,D39,D55,D61,D65,D70,D73,D43,D46,D32,D24)</f>
        <v>203189</v>
      </c>
      <c r="E7" s="284">
        <v>1.00186579236859</v>
      </c>
    </row>
    <row r="8" spans="1:5">
      <c r="A8" s="285">
        <v>501</v>
      </c>
      <c r="B8" s="286" t="s">
        <v>95</v>
      </c>
      <c r="C8" s="287">
        <v>121766</v>
      </c>
      <c r="D8" s="288">
        <f>SUM(D9:D12)</f>
        <v>88918</v>
      </c>
      <c r="E8" s="284">
        <v>1.05570901134965</v>
      </c>
    </row>
    <row r="9" spans="1:5">
      <c r="A9" s="285">
        <v>50101</v>
      </c>
      <c r="B9" s="108" t="s">
        <v>96</v>
      </c>
      <c r="C9" s="289">
        <v>92118</v>
      </c>
      <c r="D9" s="288">
        <v>64446</v>
      </c>
      <c r="E9" s="284">
        <v>1.09639020440943</v>
      </c>
    </row>
    <row r="10" spans="1:5">
      <c r="A10" s="285">
        <v>50102</v>
      </c>
      <c r="B10" s="108" t="s">
        <v>97</v>
      </c>
      <c r="C10" s="289">
        <v>11939</v>
      </c>
      <c r="D10" s="288">
        <v>11190</v>
      </c>
      <c r="E10" s="284">
        <v>1.0136534052741</v>
      </c>
    </row>
    <row r="11" spans="1:5">
      <c r="A11" s="285">
        <v>50103</v>
      </c>
      <c r="B11" s="108" t="s">
        <v>98</v>
      </c>
      <c r="C11" s="289">
        <v>9753</v>
      </c>
      <c r="D11" s="288">
        <v>11753</v>
      </c>
      <c r="E11" s="284">
        <v>0.946970987733702</v>
      </c>
    </row>
    <row r="12" spans="1:5">
      <c r="A12" s="285">
        <v>50199</v>
      </c>
      <c r="B12" s="108" t="s">
        <v>99</v>
      </c>
      <c r="C12" s="289">
        <v>7956</v>
      </c>
      <c r="D12" s="288">
        <v>1529</v>
      </c>
      <c r="E12" s="284">
        <v>0.910041257219854</v>
      </c>
    </row>
    <row r="13" spans="1:5">
      <c r="A13" s="285">
        <v>502</v>
      </c>
      <c r="B13" s="286" t="s">
        <v>100</v>
      </c>
      <c r="C13" s="287">
        <v>70993</v>
      </c>
      <c r="D13" s="288">
        <f>SUM(D14:D23)</f>
        <v>11892</v>
      </c>
      <c r="E13" s="284">
        <v>0.946433511163802</v>
      </c>
    </row>
    <row r="14" spans="1:5">
      <c r="A14" s="285">
        <v>50201</v>
      </c>
      <c r="B14" s="108" t="s">
        <v>101</v>
      </c>
      <c r="C14" s="289">
        <v>27135</v>
      </c>
      <c r="D14" s="288">
        <v>6251</v>
      </c>
      <c r="E14" s="284">
        <v>0.986366587318762</v>
      </c>
    </row>
    <row r="15" spans="1:5">
      <c r="A15" s="285">
        <v>50202</v>
      </c>
      <c r="B15" s="108" t="s">
        <v>102</v>
      </c>
      <c r="C15" s="289">
        <v>1097</v>
      </c>
      <c r="D15" s="288">
        <v>84</v>
      </c>
      <c r="E15" s="284">
        <v>0.991817858413376</v>
      </c>
    </row>
    <row r="16" spans="1:5">
      <c r="A16" s="285">
        <v>50203</v>
      </c>
      <c r="B16" s="108" t="s">
        <v>103</v>
      </c>
      <c r="C16" s="289">
        <v>1628</v>
      </c>
      <c r="D16" s="288">
        <v>131</v>
      </c>
      <c r="E16" s="284">
        <v>0.955386289445049</v>
      </c>
    </row>
    <row r="17" spans="1:5">
      <c r="A17" s="285">
        <v>50204</v>
      </c>
      <c r="B17" s="108" t="s">
        <v>104</v>
      </c>
      <c r="C17" s="289">
        <v>6192</v>
      </c>
      <c r="D17" s="288">
        <v>134</v>
      </c>
      <c r="E17" s="284">
        <v>0.999808098253694</v>
      </c>
    </row>
    <row r="18" spans="1:5">
      <c r="A18" s="285">
        <v>50205</v>
      </c>
      <c r="B18" s="108" t="s">
        <v>105</v>
      </c>
      <c r="C18" s="289">
        <v>4658</v>
      </c>
      <c r="D18" s="288">
        <v>573</v>
      </c>
      <c r="E18" s="284">
        <v>0.84438881935753</v>
      </c>
    </row>
    <row r="19" spans="1:5">
      <c r="A19" s="285">
        <v>50206</v>
      </c>
      <c r="B19" s="108" t="s">
        <v>106</v>
      </c>
      <c r="C19" s="289">
        <v>997</v>
      </c>
      <c r="D19" s="288">
        <v>395</v>
      </c>
      <c r="E19" s="284">
        <v>1.14705882352941</v>
      </c>
    </row>
    <row r="20" spans="1:5">
      <c r="A20" s="285">
        <v>50207</v>
      </c>
      <c r="B20" s="108" t="s">
        <v>107</v>
      </c>
      <c r="C20" s="289">
        <v>0</v>
      </c>
      <c r="D20" s="288"/>
      <c r="E20" s="284"/>
    </row>
    <row r="21" spans="1:5">
      <c r="A21" s="285">
        <v>50208</v>
      </c>
      <c r="B21" s="108" t="s">
        <v>108</v>
      </c>
      <c r="C21" s="289">
        <v>610</v>
      </c>
      <c r="D21" s="288">
        <v>480</v>
      </c>
      <c r="E21" s="284">
        <v>1.09375</v>
      </c>
    </row>
    <row r="22" spans="1:5">
      <c r="A22" s="285">
        <v>50209</v>
      </c>
      <c r="B22" s="108" t="s">
        <v>109</v>
      </c>
      <c r="C22" s="289">
        <v>415</v>
      </c>
      <c r="D22" s="288">
        <v>401</v>
      </c>
      <c r="E22" s="284">
        <v>0.964847134546355</v>
      </c>
    </row>
    <row r="23" spans="1:5">
      <c r="A23" s="285">
        <v>50299</v>
      </c>
      <c r="B23" s="108" t="s">
        <v>110</v>
      </c>
      <c r="C23" s="289">
        <v>28261</v>
      </c>
      <c r="D23" s="288">
        <v>3443</v>
      </c>
      <c r="E23" s="284">
        <v>0.982025087288245</v>
      </c>
    </row>
    <row r="24" spans="1:5">
      <c r="A24" s="285">
        <v>503</v>
      </c>
      <c r="B24" s="286" t="s">
        <v>1178</v>
      </c>
      <c r="C24" s="287">
        <v>0</v>
      </c>
      <c r="D24" s="288">
        <f>SUM(D25:D31)</f>
        <v>80</v>
      </c>
      <c r="E24" s="284"/>
    </row>
    <row r="25" spans="1:5">
      <c r="A25" s="285">
        <v>50301</v>
      </c>
      <c r="B25" s="108" t="s">
        <v>112</v>
      </c>
      <c r="C25" s="289">
        <v>0</v>
      </c>
      <c r="D25" s="288"/>
      <c r="E25" s="284"/>
    </row>
    <row r="26" spans="1:5">
      <c r="A26" s="285">
        <v>50302</v>
      </c>
      <c r="B26" s="108" t="s">
        <v>113</v>
      </c>
      <c r="C26" s="289">
        <v>0</v>
      </c>
      <c r="D26" s="288"/>
      <c r="E26" s="284"/>
    </row>
    <row r="27" spans="1:5">
      <c r="A27" s="285">
        <v>50303</v>
      </c>
      <c r="B27" s="108" t="s">
        <v>114</v>
      </c>
      <c r="C27" s="289">
        <v>0</v>
      </c>
      <c r="D27" s="288"/>
      <c r="E27" s="284"/>
    </row>
    <row r="28" spans="1:5">
      <c r="A28" s="285">
        <v>50305</v>
      </c>
      <c r="B28" s="108" t="s">
        <v>115</v>
      </c>
      <c r="C28" s="289">
        <v>0</v>
      </c>
      <c r="D28" s="288"/>
      <c r="E28" s="284"/>
    </row>
    <row r="29" spans="1:5">
      <c r="A29" s="285">
        <v>50306</v>
      </c>
      <c r="B29" s="108" t="s">
        <v>116</v>
      </c>
      <c r="C29" s="289">
        <v>0</v>
      </c>
      <c r="D29" s="288"/>
      <c r="E29" s="284"/>
    </row>
    <row r="30" spans="1:5">
      <c r="A30" s="285">
        <v>50307</v>
      </c>
      <c r="B30" s="108" t="s">
        <v>117</v>
      </c>
      <c r="C30" s="289">
        <v>0</v>
      </c>
      <c r="D30" s="288"/>
      <c r="E30" s="284"/>
    </row>
    <row r="31" spans="1:5">
      <c r="A31" s="285">
        <v>50399</v>
      </c>
      <c r="B31" s="108" t="s">
        <v>118</v>
      </c>
      <c r="C31" s="289">
        <v>0</v>
      </c>
      <c r="D31" s="288">
        <v>80</v>
      </c>
      <c r="E31" s="284"/>
    </row>
    <row r="32" spans="1:5">
      <c r="A32" s="285">
        <v>504</v>
      </c>
      <c r="B32" s="286" t="s">
        <v>1179</v>
      </c>
      <c r="C32" s="287">
        <v>0</v>
      </c>
      <c r="D32" s="288">
        <f>SUM(D33:D38)</f>
        <v>0</v>
      </c>
      <c r="E32" s="284"/>
    </row>
    <row r="33" spans="1:5">
      <c r="A33" s="285">
        <v>50401</v>
      </c>
      <c r="B33" s="108" t="s">
        <v>112</v>
      </c>
      <c r="C33" s="289">
        <v>0</v>
      </c>
      <c r="D33" s="288"/>
      <c r="E33" s="284"/>
    </row>
    <row r="34" spans="1:5">
      <c r="A34" s="285">
        <v>50402</v>
      </c>
      <c r="B34" s="108" t="s">
        <v>113</v>
      </c>
      <c r="C34" s="289">
        <v>0</v>
      </c>
      <c r="D34" s="288"/>
      <c r="E34" s="284"/>
    </row>
    <row r="35" spans="1:5">
      <c r="A35" s="285">
        <v>50403</v>
      </c>
      <c r="B35" s="108" t="s">
        <v>114</v>
      </c>
      <c r="C35" s="289">
        <v>0</v>
      </c>
      <c r="D35" s="288"/>
      <c r="E35" s="284"/>
    </row>
    <row r="36" spans="1:5">
      <c r="A36" s="285">
        <v>50404</v>
      </c>
      <c r="B36" s="108" t="s">
        <v>116</v>
      </c>
      <c r="C36" s="289">
        <v>0</v>
      </c>
      <c r="D36" s="288"/>
      <c r="E36" s="284"/>
    </row>
    <row r="37" spans="1:5">
      <c r="A37" s="285">
        <v>50405</v>
      </c>
      <c r="B37" s="108" t="s">
        <v>117</v>
      </c>
      <c r="C37" s="289">
        <v>0</v>
      </c>
      <c r="D37" s="288"/>
      <c r="E37" s="284"/>
    </row>
    <row r="38" spans="1:5">
      <c r="A38" s="285">
        <v>50499</v>
      </c>
      <c r="B38" s="108" t="s">
        <v>118</v>
      </c>
      <c r="C38" s="289">
        <v>0</v>
      </c>
      <c r="D38" s="288"/>
      <c r="E38" s="284"/>
    </row>
    <row r="39" spans="1:5">
      <c r="A39" s="285">
        <v>505</v>
      </c>
      <c r="B39" s="286" t="s">
        <v>120</v>
      </c>
      <c r="C39" s="287">
        <v>60859</v>
      </c>
      <c r="D39" s="288">
        <f>SUM(D40:D42)</f>
        <v>99457</v>
      </c>
      <c r="E39" s="284">
        <v>0.838769804287046</v>
      </c>
    </row>
    <row r="40" spans="1:5">
      <c r="A40" s="285">
        <v>50501</v>
      </c>
      <c r="B40" s="108" t="s">
        <v>121</v>
      </c>
      <c r="C40" s="289">
        <v>40227</v>
      </c>
      <c r="D40" s="288">
        <v>83475</v>
      </c>
      <c r="E40" s="284">
        <v>0.841004184100418</v>
      </c>
    </row>
    <row r="41" spans="1:5">
      <c r="A41" s="285">
        <v>50502</v>
      </c>
      <c r="B41" s="108" t="s">
        <v>122</v>
      </c>
      <c r="C41" s="289">
        <v>18489</v>
      </c>
      <c r="D41" s="288">
        <v>15854</v>
      </c>
      <c r="E41" s="284">
        <v>0.875592849325064</v>
      </c>
    </row>
    <row r="42" spans="1:5">
      <c r="A42" s="285">
        <v>50599</v>
      </c>
      <c r="B42" s="108" t="s">
        <v>123</v>
      </c>
      <c r="C42" s="289">
        <v>2143</v>
      </c>
      <c r="D42" s="288">
        <v>128</v>
      </c>
      <c r="E42" s="284">
        <v>0.772996650347848</v>
      </c>
    </row>
    <row r="43" spans="1:5">
      <c r="A43" s="285">
        <v>506</v>
      </c>
      <c r="B43" s="286" t="s">
        <v>124</v>
      </c>
      <c r="C43" s="287">
        <v>0</v>
      </c>
      <c r="D43" s="288">
        <f>SUM(D44:D45)</f>
        <v>0</v>
      </c>
      <c r="E43" s="284"/>
    </row>
    <row r="44" spans="1:5">
      <c r="A44" s="285">
        <v>50601</v>
      </c>
      <c r="B44" s="108" t="s">
        <v>1180</v>
      </c>
      <c r="C44" s="289">
        <v>0</v>
      </c>
      <c r="D44" s="288"/>
      <c r="E44" s="284"/>
    </row>
    <row r="45" spans="1:5">
      <c r="A45" s="285">
        <v>50602</v>
      </c>
      <c r="B45" s="108" t="s">
        <v>1181</v>
      </c>
      <c r="C45" s="289">
        <v>0</v>
      </c>
      <c r="D45" s="288"/>
      <c r="E45" s="284"/>
    </row>
    <row r="46" spans="1:5">
      <c r="A46" s="285">
        <v>507</v>
      </c>
      <c r="B46" s="286" t="s">
        <v>127</v>
      </c>
      <c r="C46" s="287">
        <v>0</v>
      </c>
      <c r="D46" s="288">
        <f>SUM(D47:D49)</f>
        <v>0</v>
      </c>
      <c r="E46" s="284"/>
    </row>
    <row r="47" spans="1:5">
      <c r="A47" s="285">
        <v>50701</v>
      </c>
      <c r="B47" s="108" t="s">
        <v>128</v>
      </c>
      <c r="C47" s="289">
        <v>0</v>
      </c>
      <c r="D47" s="288"/>
      <c r="E47" s="284"/>
    </row>
    <row r="48" spans="1:5">
      <c r="A48" s="285">
        <v>50702</v>
      </c>
      <c r="B48" s="108" t="s">
        <v>129</v>
      </c>
      <c r="C48" s="289">
        <v>0</v>
      </c>
      <c r="D48" s="288"/>
      <c r="E48" s="284"/>
    </row>
    <row r="49" spans="1:5">
      <c r="A49" s="285">
        <v>50799</v>
      </c>
      <c r="B49" s="108" t="s">
        <v>130</v>
      </c>
      <c r="C49" s="289">
        <v>0</v>
      </c>
      <c r="D49" s="288"/>
      <c r="E49" s="284"/>
    </row>
    <row r="50" spans="1:5">
      <c r="A50" s="285">
        <v>508</v>
      </c>
      <c r="B50" s="286" t="s">
        <v>131</v>
      </c>
      <c r="C50" s="287">
        <v>0</v>
      </c>
      <c r="D50" s="288">
        <f>SUM(D51:D54)</f>
        <v>0</v>
      </c>
      <c r="E50" s="284"/>
    </row>
    <row r="51" spans="1:5">
      <c r="A51" s="285">
        <v>50803</v>
      </c>
      <c r="B51" s="108" t="s">
        <v>132</v>
      </c>
      <c r="C51" s="289">
        <v>0</v>
      </c>
      <c r="D51" s="288"/>
      <c r="E51" s="284"/>
    </row>
    <row r="52" spans="1:5">
      <c r="A52" s="285">
        <v>50804</v>
      </c>
      <c r="B52" s="108" t="s">
        <v>133</v>
      </c>
      <c r="C52" s="289">
        <v>0</v>
      </c>
      <c r="D52" s="288"/>
      <c r="E52" s="284"/>
    </row>
    <row r="53" spans="1:5">
      <c r="A53" s="285">
        <v>50805</v>
      </c>
      <c r="B53" s="108" t="s">
        <v>134</v>
      </c>
      <c r="C53" s="287">
        <v>0</v>
      </c>
      <c r="D53" s="290"/>
      <c r="E53" s="284"/>
    </row>
    <row r="54" spans="1:5">
      <c r="A54" s="285">
        <v>50899</v>
      </c>
      <c r="B54" s="108" t="s">
        <v>135</v>
      </c>
      <c r="C54" s="289">
        <v>0</v>
      </c>
      <c r="D54" s="290"/>
      <c r="E54" s="284"/>
    </row>
    <row r="55" spans="1:5">
      <c r="A55" s="285">
        <v>509</v>
      </c>
      <c r="B55" s="286" t="s">
        <v>136</v>
      </c>
      <c r="C55" s="289">
        <v>66943</v>
      </c>
      <c r="D55" s="288">
        <f>SUM(D56:D60)</f>
        <v>1942</v>
      </c>
      <c r="E55" s="284">
        <v>1.00926446401432</v>
      </c>
    </row>
    <row r="56" spans="1:5">
      <c r="A56" s="285">
        <v>50901</v>
      </c>
      <c r="B56" s="108" t="s">
        <v>137</v>
      </c>
      <c r="C56" s="289">
        <v>23009</v>
      </c>
      <c r="D56" s="288">
        <v>1860</v>
      </c>
      <c r="E56" s="284">
        <v>1.02461097461097</v>
      </c>
    </row>
    <row r="57" spans="1:5">
      <c r="A57" s="285">
        <v>50902</v>
      </c>
      <c r="B57" s="108" t="s">
        <v>138</v>
      </c>
      <c r="C57" s="289">
        <v>1878</v>
      </c>
      <c r="D57" s="288"/>
      <c r="E57" s="284">
        <v>1.10119047619048</v>
      </c>
    </row>
    <row r="58" spans="1:5">
      <c r="A58" s="285">
        <v>50903</v>
      </c>
      <c r="B58" s="108" t="s">
        <v>139</v>
      </c>
      <c r="C58" s="289">
        <v>8119</v>
      </c>
      <c r="D58" s="288"/>
      <c r="E58" s="284">
        <v>0.197411857916282</v>
      </c>
    </row>
    <row r="59" spans="1:5">
      <c r="A59" s="285">
        <v>50905</v>
      </c>
      <c r="B59" s="108" t="s">
        <v>140</v>
      </c>
      <c r="C59" s="287">
        <v>26019</v>
      </c>
      <c r="D59" s="288">
        <v>7</v>
      </c>
      <c r="E59" s="284">
        <v>0.938107659473559</v>
      </c>
    </row>
    <row r="60" spans="1:5">
      <c r="A60" s="285">
        <v>50999</v>
      </c>
      <c r="B60" s="108" t="s">
        <v>141</v>
      </c>
      <c r="C60" s="289">
        <v>7918</v>
      </c>
      <c r="D60" s="288">
        <v>75</v>
      </c>
      <c r="E60" s="284">
        <v>1.04623692203847</v>
      </c>
    </row>
    <row r="61" spans="1:5">
      <c r="A61" s="285">
        <v>510</v>
      </c>
      <c r="B61" s="286" t="s">
        <v>142</v>
      </c>
      <c r="C61" s="289">
        <v>0</v>
      </c>
      <c r="D61" s="288">
        <f>SUM(D62:D64)</f>
        <v>0</v>
      </c>
      <c r="E61" s="284"/>
    </row>
    <row r="62" spans="1:5">
      <c r="A62" s="285">
        <v>51002</v>
      </c>
      <c r="B62" s="108" t="s">
        <v>143</v>
      </c>
      <c r="C62" s="287">
        <v>0</v>
      </c>
      <c r="D62" s="288"/>
      <c r="E62" s="284"/>
    </row>
    <row r="63" spans="1:5">
      <c r="A63" s="285">
        <v>51003</v>
      </c>
      <c r="B63" s="108" t="s">
        <v>144</v>
      </c>
      <c r="C63" s="289">
        <v>0</v>
      </c>
      <c r="D63" s="288"/>
      <c r="E63" s="284"/>
    </row>
    <row r="64" spans="1:5">
      <c r="A64" s="285">
        <v>51004</v>
      </c>
      <c r="B64" s="108" t="s">
        <v>145</v>
      </c>
      <c r="C64" s="289">
        <v>0</v>
      </c>
      <c r="D64" s="288"/>
      <c r="E64" s="284"/>
    </row>
    <row r="65" spans="1:5">
      <c r="A65" s="285">
        <v>511</v>
      </c>
      <c r="B65" s="286" t="s">
        <v>146</v>
      </c>
      <c r="C65" s="289">
        <v>0</v>
      </c>
      <c r="D65" s="288">
        <f>SUM(D66:D69)</f>
        <v>0</v>
      </c>
      <c r="E65" s="284"/>
    </row>
    <row r="66" spans="1:5">
      <c r="A66" s="285">
        <v>51101</v>
      </c>
      <c r="B66" s="108" t="s">
        <v>147</v>
      </c>
      <c r="C66" s="289">
        <v>0</v>
      </c>
      <c r="D66" s="288"/>
      <c r="E66" s="284"/>
    </row>
    <row r="67" spans="1:5">
      <c r="A67" s="285">
        <v>51102</v>
      </c>
      <c r="B67" s="108" t="s">
        <v>148</v>
      </c>
      <c r="C67" s="287">
        <v>0</v>
      </c>
      <c r="D67" s="288"/>
      <c r="E67" s="284"/>
    </row>
    <row r="68" spans="1:5">
      <c r="A68" s="285">
        <v>51103</v>
      </c>
      <c r="B68" s="108" t="s">
        <v>149</v>
      </c>
      <c r="C68" s="289">
        <v>0</v>
      </c>
      <c r="D68" s="288"/>
      <c r="E68" s="284"/>
    </row>
    <row r="69" spans="1:5">
      <c r="A69" s="285">
        <v>51104</v>
      </c>
      <c r="B69" s="108" t="s">
        <v>150</v>
      </c>
      <c r="C69" s="289">
        <v>0</v>
      </c>
      <c r="D69" s="288"/>
      <c r="E69" s="284"/>
    </row>
    <row r="70" spans="1:5">
      <c r="A70" s="285">
        <v>514</v>
      </c>
      <c r="B70" s="286" t="s">
        <v>151</v>
      </c>
      <c r="C70" s="289">
        <v>0</v>
      </c>
      <c r="D70" s="288">
        <f>SUM(D71:D72)</f>
        <v>0</v>
      </c>
      <c r="E70" s="284"/>
    </row>
    <row r="71" spans="1:5">
      <c r="A71" s="285">
        <v>51401</v>
      </c>
      <c r="B71" s="108" t="s">
        <v>152</v>
      </c>
      <c r="C71" s="289">
        <v>0</v>
      </c>
      <c r="D71" s="288"/>
      <c r="E71" s="284"/>
    </row>
    <row r="72" spans="1:5">
      <c r="A72" s="285">
        <v>51402</v>
      </c>
      <c r="B72" s="108" t="s">
        <v>153</v>
      </c>
      <c r="C72" s="291">
        <v>0</v>
      </c>
      <c r="D72" s="290"/>
      <c r="E72" s="284"/>
    </row>
    <row r="73" spans="1:5">
      <c r="A73" s="285">
        <v>599</v>
      </c>
      <c r="B73" s="286" t="s">
        <v>154</v>
      </c>
      <c r="C73" s="291">
        <v>0</v>
      </c>
      <c r="D73" s="290">
        <f>SUM(D74:D78)</f>
        <v>900</v>
      </c>
      <c r="E73" s="284"/>
    </row>
    <row r="74" spans="1:5">
      <c r="A74" s="285">
        <v>59907</v>
      </c>
      <c r="B74" s="108" t="s">
        <v>155</v>
      </c>
      <c r="C74" s="291">
        <v>0</v>
      </c>
      <c r="D74" s="290"/>
      <c r="E74" s="284"/>
    </row>
    <row r="75" spans="1:5">
      <c r="A75" s="285">
        <v>59908</v>
      </c>
      <c r="B75" s="108" t="s">
        <v>156</v>
      </c>
      <c r="C75" s="291">
        <v>0</v>
      </c>
      <c r="D75" s="290"/>
      <c r="E75" s="284"/>
    </row>
    <row r="76" spans="1:5">
      <c r="A76" s="285">
        <v>59909</v>
      </c>
      <c r="B76" s="108" t="s">
        <v>157</v>
      </c>
      <c r="C76" s="291">
        <v>0</v>
      </c>
      <c r="D76" s="290"/>
      <c r="E76" s="284"/>
    </row>
    <row r="77" spans="1:5">
      <c r="A77" s="285">
        <v>59910</v>
      </c>
      <c r="B77" s="108" t="s">
        <v>158</v>
      </c>
      <c r="C77" s="291">
        <v>0</v>
      </c>
      <c r="D77" s="290"/>
      <c r="E77" s="284"/>
    </row>
    <row r="78" spans="1:5">
      <c r="A78" s="285">
        <v>59999</v>
      </c>
      <c r="B78" s="108" t="s">
        <v>159</v>
      </c>
      <c r="C78" s="291">
        <v>0</v>
      </c>
      <c r="D78" s="290">
        <v>900</v>
      </c>
      <c r="E78" s="284"/>
    </row>
  </sheetData>
  <mergeCells count="7">
    <mergeCell ref="A1:E1"/>
    <mergeCell ref="A2:E2"/>
    <mergeCell ref="A5:A6"/>
    <mergeCell ref="B5:B6"/>
    <mergeCell ref="C5:C6"/>
    <mergeCell ref="D5:D6"/>
    <mergeCell ref="E5:E6"/>
  </mergeCells>
  <pageMargins left="0.75" right="0.75" top="1" bottom="1" header="0.511805555555556" footer="0.511805555555556"/>
  <pageSetup paperSize="9"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7"/>
  <sheetViews>
    <sheetView zoomScale="90" zoomScaleNormal="90" workbookViewId="0">
      <selection activeCell="O23" sqref="O23"/>
    </sheetView>
  </sheetViews>
  <sheetFormatPr defaultColWidth="9" defaultRowHeight="26.1" customHeight="1" outlineLevelCol="2"/>
  <cols>
    <col min="1" max="1" width="56.25" style="246" customWidth="1"/>
    <col min="2" max="2" width="16.1333333333333" style="247" customWidth="1"/>
    <col min="3" max="3" width="28.8833333333333" style="246" customWidth="1"/>
    <col min="4" max="16384" width="9" style="246"/>
  </cols>
  <sheetData>
    <row r="1" customHeight="1" spans="1:3">
      <c r="A1" s="243" t="s">
        <v>1182</v>
      </c>
      <c r="B1" s="243"/>
      <c r="C1" s="243"/>
    </row>
    <row r="2" ht="51" customHeight="1" spans="1:3">
      <c r="A2" s="248" t="s">
        <v>1183</v>
      </c>
      <c r="B2" s="248"/>
      <c r="C2" s="248"/>
    </row>
    <row r="3" s="245" customFormat="1" ht="32.1" customHeight="1" spans="1:3">
      <c r="A3" s="249" t="s">
        <v>1184</v>
      </c>
      <c r="B3" s="250" t="s">
        <v>1185</v>
      </c>
      <c r="C3" s="249" t="s">
        <v>1186</v>
      </c>
    </row>
    <row r="4" ht="30" customHeight="1" spans="1:3">
      <c r="A4" s="251" t="s">
        <v>1187</v>
      </c>
      <c r="B4" s="252">
        <f>B5+B12+B37</f>
        <v>366515.4</v>
      </c>
      <c r="C4" s="253"/>
    </row>
    <row r="5" ht="30" customHeight="1" spans="1:3">
      <c r="A5" s="251" t="s">
        <v>1188</v>
      </c>
      <c r="B5" s="250">
        <f>SUM(B6:B11)</f>
        <v>8561</v>
      </c>
      <c r="C5" s="254"/>
    </row>
    <row r="6" ht="30" customHeight="1" spans="1:3">
      <c r="A6" s="255" t="s">
        <v>1189</v>
      </c>
      <c r="B6" s="256">
        <f>5584-3271</f>
        <v>2313</v>
      </c>
      <c r="C6" s="257"/>
    </row>
    <row r="7" ht="30" customHeight="1" spans="1:3">
      <c r="A7" s="258" t="s">
        <v>1190</v>
      </c>
      <c r="B7" s="256">
        <v>9</v>
      </c>
      <c r="C7" s="257"/>
    </row>
    <row r="8" ht="30" customHeight="1" spans="1:3">
      <c r="A8" s="259" t="s">
        <v>1191</v>
      </c>
      <c r="B8" s="256">
        <v>591</v>
      </c>
      <c r="C8" s="257"/>
    </row>
    <row r="9" ht="30" customHeight="1" spans="1:3">
      <c r="A9" s="255" t="s">
        <v>1192</v>
      </c>
      <c r="B9" s="260">
        <v>1804</v>
      </c>
      <c r="C9" s="257"/>
    </row>
    <row r="10" ht="30" customHeight="1" spans="1:3">
      <c r="A10" s="255" t="s">
        <v>1193</v>
      </c>
      <c r="B10" s="260">
        <v>3271</v>
      </c>
      <c r="C10" s="253"/>
    </row>
    <row r="11" ht="30" customHeight="1" spans="1:3">
      <c r="A11" s="255" t="s">
        <v>1194</v>
      </c>
      <c r="B11" s="256">
        <v>573</v>
      </c>
      <c r="C11" s="254"/>
    </row>
    <row r="12" ht="30" customHeight="1" spans="1:3">
      <c r="A12" s="251" t="s">
        <v>1195</v>
      </c>
      <c r="B12" s="252">
        <f>SUM(B13:B24)</f>
        <v>329954.4</v>
      </c>
      <c r="C12" s="261"/>
    </row>
    <row r="13" ht="30" customHeight="1" spans="1:3">
      <c r="A13" s="262" t="s">
        <v>1196</v>
      </c>
      <c r="B13" s="256">
        <v>600</v>
      </c>
      <c r="C13" s="261"/>
    </row>
    <row r="14" ht="30" customHeight="1" spans="1:3">
      <c r="A14" s="263" t="s">
        <v>1197</v>
      </c>
      <c r="B14" s="264">
        <v>91881.3</v>
      </c>
      <c r="C14" s="254"/>
    </row>
    <row r="15" ht="30" customHeight="1" spans="1:3">
      <c r="A15" s="262" t="s">
        <v>1198</v>
      </c>
      <c r="B15" s="256">
        <v>30156</v>
      </c>
      <c r="C15" s="254"/>
    </row>
    <row r="16" ht="30" hidden="1" customHeight="1" spans="1:3">
      <c r="A16" s="262" t="s">
        <v>1199</v>
      </c>
      <c r="B16" s="256">
        <v>3553</v>
      </c>
      <c r="C16" s="254"/>
    </row>
    <row r="17" ht="30" hidden="1" customHeight="1" spans="1:3">
      <c r="A17" s="262" t="s">
        <v>1200</v>
      </c>
      <c r="B17" s="256">
        <v>93</v>
      </c>
      <c r="C17" s="257"/>
    </row>
    <row r="18" ht="30" hidden="1" customHeight="1" spans="1:3">
      <c r="A18" s="262" t="s">
        <v>1201</v>
      </c>
      <c r="B18" s="260">
        <v>5292</v>
      </c>
      <c r="C18" s="257"/>
    </row>
    <row r="19" ht="30" hidden="1" customHeight="1" spans="1:3">
      <c r="A19" s="262" t="s">
        <v>1202</v>
      </c>
      <c r="B19" s="260">
        <v>15436.7</v>
      </c>
      <c r="C19" s="257"/>
    </row>
    <row r="20" ht="30" hidden="1" customHeight="1" spans="1:3">
      <c r="A20" s="262" t="s">
        <v>1203</v>
      </c>
      <c r="B20" s="256">
        <v>200</v>
      </c>
      <c r="C20" s="254"/>
    </row>
    <row r="21" ht="30" customHeight="1" spans="1:3">
      <c r="A21" s="262" t="s">
        <v>1204</v>
      </c>
      <c r="B21" s="256">
        <v>11793</v>
      </c>
      <c r="C21" s="257"/>
    </row>
    <row r="22" ht="30" customHeight="1" spans="1:3">
      <c r="A22" s="262" t="s">
        <v>1205</v>
      </c>
      <c r="B22" s="265">
        <v>16894</v>
      </c>
      <c r="C22" s="261"/>
    </row>
    <row r="23" ht="30" customHeight="1" spans="1:3">
      <c r="A23" s="262" t="s">
        <v>1206</v>
      </c>
      <c r="B23" s="256">
        <v>4028</v>
      </c>
      <c r="C23" s="261"/>
    </row>
    <row r="24" ht="30" customHeight="1" spans="1:3">
      <c r="A24" s="262" t="s">
        <v>1207</v>
      </c>
      <c r="B24" s="260">
        <v>150027.4</v>
      </c>
      <c r="C24" s="257"/>
    </row>
    <row r="25" ht="30" customHeight="1" spans="1:3">
      <c r="A25" s="266" t="s">
        <v>1208</v>
      </c>
      <c r="B25" s="256">
        <v>1822</v>
      </c>
      <c r="C25" s="254"/>
    </row>
    <row r="26" ht="30" customHeight="1" spans="1:3">
      <c r="A26" s="266" t="s">
        <v>1209</v>
      </c>
      <c r="B26" s="187">
        <v>32626.4</v>
      </c>
      <c r="C26" s="257"/>
    </row>
    <row r="27" ht="30" customHeight="1" spans="1:3">
      <c r="A27" s="266" t="s">
        <v>1210</v>
      </c>
      <c r="B27" s="260">
        <v>74</v>
      </c>
      <c r="C27" s="257" t="s">
        <v>1211</v>
      </c>
    </row>
    <row r="28" ht="30" customHeight="1" spans="1:3">
      <c r="A28" s="266" t="s">
        <v>1212</v>
      </c>
      <c r="B28" s="267">
        <v>1588</v>
      </c>
      <c r="C28" s="268"/>
    </row>
    <row r="29" ht="30" customHeight="1" spans="1:3">
      <c r="A29" s="266" t="s">
        <v>1213</v>
      </c>
      <c r="B29" s="187">
        <v>46628</v>
      </c>
      <c r="C29" s="268"/>
    </row>
    <row r="30" customHeight="1" spans="1:3">
      <c r="A30" s="266" t="s">
        <v>1214</v>
      </c>
      <c r="B30" s="187">
        <v>11940</v>
      </c>
      <c r="C30" s="268"/>
    </row>
    <row r="31" customHeight="1" spans="1:3">
      <c r="A31" s="266" t="s">
        <v>1215</v>
      </c>
      <c r="B31" s="187">
        <v>1030</v>
      </c>
      <c r="C31" s="268"/>
    </row>
    <row r="32" customHeight="1" spans="1:3">
      <c r="A32" s="266" t="s">
        <v>1216</v>
      </c>
      <c r="B32" s="187">
        <v>44287</v>
      </c>
      <c r="C32" s="268"/>
    </row>
    <row r="33" customHeight="1" spans="1:3">
      <c r="A33" s="266" t="s">
        <v>1217</v>
      </c>
      <c r="B33" s="256">
        <v>6863</v>
      </c>
      <c r="C33" s="268"/>
    </row>
    <row r="34" customHeight="1" spans="1:3">
      <c r="A34" s="266" t="s">
        <v>1218</v>
      </c>
      <c r="B34" s="267">
        <v>994</v>
      </c>
      <c r="C34" s="268"/>
    </row>
    <row r="35" customHeight="1" spans="1:3">
      <c r="A35" s="266" t="s">
        <v>1219</v>
      </c>
      <c r="B35" s="260">
        <v>271</v>
      </c>
      <c r="C35" s="268"/>
    </row>
    <row r="36" customHeight="1" spans="1:3">
      <c r="A36" s="262" t="s">
        <v>1220</v>
      </c>
      <c r="B36" s="256">
        <v>1904</v>
      </c>
      <c r="C36" s="268"/>
    </row>
    <row r="37" customHeight="1" spans="1:3">
      <c r="A37" s="251" t="s">
        <v>1221</v>
      </c>
      <c r="B37" s="250">
        <v>28000</v>
      </c>
      <c r="C37" s="268"/>
    </row>
  </sheetData>
  <mergeCells count="2">
    <mergeCell ref="A1:C1"/>
    <mergeCell ref="A2:C2"/>
  </mergeCells>
  <pageMargins left="0.7" right="0.7" top="0.75" bottom="0.75" header="0.3" footer="0.3"/>
  <pageSetup paperSize="9" scale="96"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J20"/>
  <sheetViews>
    <sheetView zoomScale="120" zoomScaleNormal="120" workbookViewId="0">
      <selection activeCell="I25" sqref="I25"/>
    </sheetView>
  </sheetViews>
  <sheetFormatPr defaultColWidth="12.1833333333333" defaultRowHeight="16.95" customHeight="1"/>
  <cols>
    <col min="1" max="1" width="33.4916666666667" style="241" customWidth="1"/>
    <col min="2" max="10" width="14.75" style="241" customWidth="1"/>
    <col min="11" max="256" width="12.1833333333333" style="241" customWidth="1"/>
    <col min="257" max="16384" width="12.1833333333333" style="241"/>
  </cols>
  <sheetData>
    <row r="1" customHeight="1" spans="1:3">
      <c r="A1" s="243" t="s">
        <v>1222</v>
      </c>
      <c r="B1" s="243"/>
      <c r="C1" s="243"/>
    </row>
    <row r="2" s="241" customFormat="1" ht="33.75" customHeight="1" spans="1:10">
      <c r="A2" s="244" t="s">
        <v>1223</v>
      </c>
      <c r="B2" s="244"/>
      <c r="C2" s="244"/>
      <c r="D2" s="244"/>
      <c r="E2" s="244"/>
      <c r="F2" s="244"/>
      <c r="G2" s="244"/>
      <c r="H2" s="244"/>
      <c r="I2" s="244"/>
      <c r="J2" s="244"/>
    </row>
    <row r="3" s="241" customFormat="1" customHeight="1" spans="1:10">
      <c r="A3" s="106" t="s">
        <v>89</v>
      </c>
      <c r="B3" s="106"/>
      <c r="C3" s="106"/>
      <c r="D3" s="106"/>
      <c r="E3" s="106"/>
      <c r="F3" s="106"/>
      <c r="G3" s="106"/>
      <c r="H3" s="106"/>
      <c r="I3" s="106"/>
      <c r="J3" s="106"/>
    </row>
    <row r="4" s="242" customFormat="1" customHeight="1" spans="1:10">
      <c r="A4" s="107" t="s">
        <v>1224</v>
      </c>
      <c r="B4" s="107" t="s">
        <v>1225</v>
      </c>
      <c r="C4" s="107" t="s">
        <v>1226</v>
      </c>
      <c r="D4" s="107"/>
      <c r="E4" s="107"/>
      <c r="F4" s="107"/>
      <c r="G4" s="107"/>
      <c r="H4" s="107" t="s">
        <v>1227</v>
      </c>
      <c r="I4" s="107"/>
      <c r="J4" s="107"/>
    </row>
    <row r="5" s="242" customFormat="1" customHeight="1" spans="1:10">
      <c r="A5" s="107"/>
      <c r="B5" s="107"/>
      <c r="C5" s="107" t="s">
        <v>1228</v>
      </c>
      <c r="D5" s="107" t="s">
        <v>1229</v>
      </c>
      <c r="E5" s="107" t="s">
        <v>1230</v>
      </c>
      <c r="F5" s="107" t="s">
        <v>1231</v>
      </c>
      <c r="G5" s="107" t="s">
        <v>1232</v>
      </c>
      <c r="H5" s="107" t="s">
        <v>1228</v>
      </c>
      <c r="I5" s="107" t="s">
        <v>1233</v>
      </c>
      <c r="J5" s="107" t="s">
        <v>1234</v>
      </c>
    </row>
    <row r="6" s="242" customFormat="1" customHeight="1" spans="1:10">
      <c r="A6" s="108" t="s">
        <v>1235</v>
      </c>
      <c r="B6" s="109">
        <f>SUM(C6,H6)</f>
        <v>657400.86</v>
      </c>
      <c r="C6" s="109">
        <f t="shared" ref="C6:C11" si="0">SUM(D6:G6)</f>
        <v>313176.86</v>
      </c>
      <c r="D6" s="110">
        <v>311155.35</v>
      </c>
      <c r="E6" s="110">
        <v>0</v>
      </c>
      <c r="F6" s="110">
        <v>0</v>
      </c>
      <c r="G6" s="110">
        <v>2021.51</v>
      </c>
      <c r="H6" s="109">
        <f>SUM(I6:J6)</f>
        <v>344224</v>
      </c>
      <c r="I6" s="110">
        <v>344224</v>
      </c>
      <c r="J6" s="110"/>
    </row>
    <row r="7" s="242" customFormat="1" customHeight="1" spans="1:10">
      <c r="A7" s="108" t="s">
        <v>1236</v>
      </c>
      <c r="B7" s="109">
        <f t="shared" ref="B7:B9" si="1">C7+H7</f>
        <v>874946</v>
      </c>
      <c r="C7" s="111">
        <v>330521</v>
      </c>
      <c r="D7" s="112"/>
      <c r="E7" s="112"/>
      <c r="F7" s="112"/>
      <c r="G7" s="112"/>
      <c r="H7" s="111">
        <v>544425</v>
      </c>
      <c r="I7" s="112"/>
      <c r="J7" s="112"/>
    </row>
    <row r="8" s="242" customFormat="1" customHeight="1" spans="1:10">
      <c r="A8" s="108" t="s">
        <v>1237</v>
      </c>
      <c r="B8" s="109">
        <f t="shared" si="1"/>
        <v>217210</v>
      </c>
      <c r="C8" s="109">
        <f>SUM(D8:F8)</f>
        <v>17010</v>
      </c>
      <c r="D8" s="111">
        <v>17010</v>
      </c>
      <c r="E8" s="111">
        <v>0</v>
      </c>
      <c r="F8" s="111">
        <v>0</v>
      </c>
      <c r="G8" s="112"/>
      <c r="H8" s="109">
        <f>I8</f>
        <v>200200</v>
      </c>
      <c r="I8" s="111">
        <v>200200</v>
      </c>
      <c r="J8" s="112"/>
    </row>
    <row r="9" s="242" customFormat="1" customHeight="1" spans="1:10">
      <c r="A9" s="108" t="s">
        <v>1238</v>
      </c>
      <c r="B9" s="109">
        <f t="shared" si="1"/>
        <v>20529.021369</v>
      </c>
      <c r="C9" s="109">
        <f t="shared" si="0"/>
        <v>14729.021369</v>
      </c>
      <c r="D9" s="111">
        <v>14729.021369</v>
      </c>
      <c r="E9" s="111">
        <v>0</v>
      </c>
      <c r="F9" s="111">
        <v>0</v>
      </c>
      <c r="G9" s="111">
        <v>0</v>
      </c>
      <c r="H9" s="109">
        <f>J9+I9</f>
        <v>5800</v>
      </c>
      <c r="I9" s="111">
        <v>5800</v>
      </c>
      <c r="J9" s="111"/>
    </row>
    <row r="10" s="242" customFormat="1" customHeight="1" spans="1:10">
      <c r="A10" s="108" t="s">
        <v>1239</v>
      </c>
      <c r="B10" s="109"/>
      <c r="C10" s="109"/>
      <c r="D10" s="111"/>
      <c r="E10" s="111">
        <v>0</v>
      </c>
      <c r="F10" s="111">
        <v>0</v>
      </c>
      <c r="G10" s="111">
        <v>0</v>
      </c>
      <c r="H10" s="109"/>
      <c r="I10" s="111"/>
      <c r="J10" s="111"/>
    </row>
    <row r="11" s="242" customFormat="1" customHeight="1" spans="1:10">
      <c r="A11" s="108" t="s">
        <v>1240</v>
      </c>
      <c r="B11" s="109">
        <f>C11+H11</f>
        <v>874789.9</v>
      </c>
      <c r="C11" s="109">
        <f t="shared" si="0"/>
        <v>330365.9</v>
      </c>
      <c r="D11" s="109">
        <v>328165.33</v>
      </c>
      <c r="E11" s="109">
        <f>E6+E8-E9-E10</f>
        <v>0</v>
      </c>
      <c r="F11" s="109">
        <f>F6+F8-F9-F10</f>
        <v>0</v>
      </c>
      <c r="G11" s="109">
        <v>2200.57</v>
      </c>
      <c r="H11" s="109">
        <f>SUM(I11:J11)</f>
        <v>544424</v>
      </c>
      <c r="I11" s="109">
        <v>544424</v>
      </c>
      <c r="J11" s="109">
        <f>J6-J9-J10</f>
        <v>0</v>
      </c>
    </row>
    <row r="12" s="241" customFormat="1" ht="15.55" customHeight="1"/>
    <row r="13" s="241" customFormat="1" ht="15.55" customHeight="1"/>
    <row r="14" s="241" customFormat="1" ht="15.55" customHeight="1"/>
    <row r="15" s="241" customFormat="1" ht="15.55" customHeight="1"/>
    <row r="16" s="241" customFormat="1" ht="15.55" customHeight="1"/>
    <row r="17" s="241" customFormat="1" ht="15.55" customHeight="1"/>
    <row r="18" s="241" customFormat="1" ht="15.55" customHeight="1"/>
    <row r="19" s="241" customFormat="1" ht="15.55" customHeight="1"/>
    <row r="20" s="241" customFormat="1" ht="15.55" customHeight="1"/>
  </sheetData>
  <mergeCells count="7">
    <mergeCell ref="A1:C1"/>
    <mergeCell ref="A2:J2"/>
    <mergeCell ref="A3:J3"/>
    <mergeCell ref="C4:G4"/>
    <mergeCell ref="H4:J4"/>
    <mergeCell ref="A4:A5"/>
    <mergeCell ref="B4:B5"/>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3"/>
  <sheetViews>
    <sheetView workbookViewId="0">
      <selection activeCell="H15" sqref="H15"/>
    </sheetView>
  </sheetViews>
  <sheetFormatPr defaultColWidth="9" defaultRowHeight="14.25"/>
  <cols>
    <col min="1" max="1" width="46.7" style="233" customWidth="1"/>
    <col min="2" max="2" width="22.6333333333333" style="233" customWidth="1"/>
    <col min="3" max="16384" width="9" style="233"/>
  </cols>
  <sheetData>
    <row r="1" s="233" customFormat="1" ht="17.25" customHeight="1" spans="1:10">
      <c r="A1" s="162" t="s">
        <v>1241</v>
      </c>
      <c r="B1" s="162"/>
      <c r="C1" s="234"/>
      <c r="D1" s="234"/>
      <c r="E1" s="234"/>
      <c r="F1" s="234"/>
      <c r="G1" s="234"/>
      <c r="H1" s="234"/>
      <c r="I1" s="234"/>
      <c r="J1" s="234"/>
    </row>
    <row r="2" s="233" customFormat="1" ht="24" spans="1:2">
      <c r="A2" s="235" t="s">
        <v>1242</v>
      </c>
      <c r="B2" s="235"/>
    </row>
    <row r="3" s="233" customFormat="1" spans="2:2">
      <c r="B3" s="236" t="s">
        <v>2</v>
      </c>
    </row>
    <row r="4" s="233" customFormat="1" ht="30.75" customHeight="1" spans="1:2">
      <c r="A4" s="237" t="s">
        <v>1224</v>
      </c>
      <c r="B4" s="237" t="s">
        <v>1185</v>
      </c>
    </row>
    <row r="5" s="233" customFormat="1" ht="30.75" customHeight="1" spans="1:2">
      <c r="A5" s="238" t="s">
        <v>1243</v>
      </c>
      <c r="B5" s="239">
        <f>SUM(B6:B7)</f>
        <v>17729.48</v>
      </c>
    </row>
    <row r="6" s="233" customFormat="1" ht="30.75" customHeight="1" spans="1:2">
      <c r="A6" s="238" t="s">
        <v>1244</v>
      </c>
      <c r="B6" s="239">
        <v>17729.48</v>
      </c>
    </row>
    <row r="7" s="233" customFormat="1" ht="30.75" customHeight="1" spans="1:2">
      <c r="A7" s="238" t="s">
        <v>1245</v>
      </c>
      <c r="B7" s="239">
        <v>0</v>
      </c>
    </row>
    <row r="8" s="233" customFormat="1" ht="30.75" customHeight="1" spans="1:2">
      <c r="A8" s="238" t="s">
        <v>1246</v>
      </c>
      <c r="B8" s="239">
        <f>SUM(B9:B10)</f>
        <v>17037.07</v>
      </c>
    </row>
    <row r="9" s="233" customFormat="1" ht="30.75" customHeight="1" spans="1:2">
      <c r="A9" s="238" t="s">
        <v>1247</v>
      </c>
      <c r="B9" s="239">
        <v>8393.37</v>
      </c>
    </row>
    <row r="10" s="233" customFormat="1" ht="30.75" customHeight="1" spans="1:2">
      <c r="A10" s="238" t="s">
        <v>1248</v>
      </c>
      <c r="B10" s="239">
        <v>8643.7</v>
      </c>
    </row>
    <row r="11" s="233" customFormat="1" ht="30.75" customHeight="1" spans="1:2">
      <c r="A11" s="238" t="s">
        <v>1249</v>
      </c>
      <c r="B11" s="239">
        <f>SUM(B12:B13)</f>
        <v>172826</v>
      </c>
    </row>
    <row r="12" s="233" customFormat="1" ht="30.75" customHeight="1" spans="1:2">
      <c r="A12" s="238" t="s">
        <v>1250</v>
      </c>
      <c r="B12" s="239">
        <v>44126</v>
      </c>
    </row>
    <row r="13" s="233" customFormat="1" ht="30.75" customHeight="1" spans="1:2">
      <c r="A13" s="238" t="s">
        <v>1251</v>
      </c>
      <c r="B13" s="239">
        <v>128700</v>
      </c>
    </row>
    <row r="14" s="233" customFormat="1" ht="30.75" customHeight="1" spans="1:2">
      <c r="A14" s="238" t="s">
        <v>1252</v>
      </c>
      <c r="B14" s="239">
        <f>SUM(B15:B16)</f>
        <v>0</v>
      </c>
    </row>
    <row r="15" s="233" customFormat="1" ht="30.75" customHeight="1" spans="1:2">
      <c r="A15" s="238" t="s">
        <v>1244</v>
      </c>
      <c r="B15" s="239">
        <v>0</v>
      </c>
    </row>
    <row r="16" s="233" customFormat="1" ht="30.75" customHeight="1" spans="1:2">
      <c r="A16" s="238" t="s">
        <v>1245</v>
      </c>
      <c r="B16" s="239">
        <v>0</v>
      </c>
    </row>
    <row r="17" s="233" customFormat="1" ht="30.75" customHeight="1" spans="1:2">
      <c r="A17" s="238" t="s">
        <v>1253</v>
      </c>
      <c r="B17" s="239">
        <f>SUM(B18:B19)</f>
        <v>19914.18</v>
      </c>
    </row>
    <row r="18" s="233" customFormat="1" ht="30.75" customHeight="1" spans="1:2">
      <c r="A18" s="238" t="s">
        <v>1247</v>
      </c>
      <c r="B18" s="239">
        <v>8850.89</v>
      </c>
    </row>
    <row r="19" s="233" customFormat="1" ht="30.75" customHeight="1" spans="1:2">
      <c r="A19" s="238" t="s">
        <v>1248</v>
      </c>
      <c r="B19" s="187">
        <v>11063.29</v>
      </c>
    </row>
    <row r="20" s="233" customFormat="1" ht="30.75" customHeight="1" spans="1:2">
      <c r="A20" s="238" t="s">
        <v>1254</v>
      </c>
      <c r="B20" s="239">
        <f>SUM(B21:B22)</f>
        <v>0</v>
      </c>
    </row>
    <row r="21" s="233" customFormat="1" ht="30.75" customHeight="1" spans="1:2">
      <c r="A21" s="238" t="s">
        <v>1250</v>
      </c>
      <c r="B21" s="239">
        <v>0</v>
      </c>
    </row>
    <row r="22" s="233" customFormat="1" ht="30.75" customHeight="1" spans="1:2">
      <c r="A22" s="238" t="s">
        <v>1251</v>
      </c>
      <c r="B22" s="239">
        <v>0</v>
      </c>
    </row>
    <row r="23" s="233" customFormat="1" ht="57.95" customHeight="1" spans="1:2">
      <c r="A23" s="240" t="s">
        <v>1255</v>
      </c>
      <c r="B23" s="240"/>
    </row>
  </sheetData>
  <mergeCells count="3">
    <mergeCell ref="A1:B1"/>
    <mergeCell ref="A2:B2"/>
    <mergeCell ref="A23:B23"/>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workbookViewId="0">
      <selection activeCell="I20" sqref="I20"/>
    </sheetView>
  </sheetViews>
  <sheetFormatPr defaultColWidth="9" defaultRowHeight="14.25" outlineLevelCol="2"/>
  <cols>
    <col min="1" max="1" width="50.3833333333333" style="47" customWidth="1"/>
    <col min="2" max="2" width="19.75" style="47" customWidth="1"/>
    <col min="3" max="3" width="25.8833333333333" style="47" customWidth="1"/>
    <col min="4" max="256" width="9" style="47"/>
    <col min="257" max="257" width="50.3833333333333" style="47" customWidth="1"/>
    <col min="258" max="258" width="19.75" style="47" customWidth="1"/>
    <col min="259" max="259" width="25.8833333333333" style="47" customWidth="1"/>
    <col min="260" max="512" width="9" style="47"/>
    <col min="513" max="513" width="50.3833333333333" style="47" customWidth="1"/>
    <col min="514" max="514" width="19.75" style="47" customWidth="1"/>
    <col min="515" max="515" width="25.8833333333333" style="47" customWidth="1"/>
    <col min="516" max="768" width="9" style="47"/>
    <col min="769" max="769" width="50.3833333333333" style="47" customWidth="1"/>
    <col min="770" max="770" width="19.75" style="47" customWidth="1"/>
    <col min="771" max="771" width="25.8833333333333" style="47" customWidth="1"/>
    <col min="772" max="1024" width="9" style="47"/>
    <col min="1025" max="1025" width="50.3833333333333" style="47" customWidth="1"/>
    <col min="1026" max="1026" width="19.75" style="47" customWidth="1"/>
    <col min="1027" max="1027" width="25.8833333333333" style="47" customWidth="1"/>
    <col min="1028" max="1280" width="9" style="47"/>
    <col min="1281" max="1281" width="50.3833333333333" style="47" customWidth="1"/>
    <col min="1282" max="1282" width="19.75" style="47" customWidth="1"/>
    <col min="1283" max="1283" width="25.8833333333333" style="47" customWidth="1"/>
    <col min="1284" max="1536" width="9" style="47"/>
    <col min="1537" max="1537" width="50.3833333333333" style="47" customWidth="1"/>
    <col min="1538" max="1538" width="19.75" style="47" customWidth="1"/>
    <col min="1539" max="1539" width="25.8833333333333" style="47" customWidth="1"/>
    <col min="1540" max="1792" width="9" style="47"/>
    <col min="1793" max="1793" width="50.3833333333333" style="47" customWidth="1"/>
    <col min="1794" max="1794" width="19.75" style="47" customWidth="1"/>
    <col min="1795" max="1795" width="25.8833333333333" style="47" customWidth="1"/>
    <col min="1796" max="2048" width="9" style="47"/>
    <col min="2049" max="2049" width="50.3833333333333" style="47" customWidth="1"/>
    <col min="2050" max="2050" width="19.75" style="47" customWidth="1"/>
    <col min="2051" max="2051" width="25.8833333333333" style="47" customWidth="1"/>
    <col min="2052" max="2304" width="9" style="47"/>
    <col min="2305" max="2305" width="50.3833333333333" style="47" customWidth="1"/>
    <col min="2306" max="2306" width="19.75" style="47" customWidth="1"/>
    <col min="2307" max="2307" width="25.8833333333333" style="47" customWidth="1"/>
    <col min="2308" max="2560" width="9" style="47"/>
    <col min="2561" max="2561" width="50.3833333333333" style="47" customWidth="1"/>
    <col min="2562" max="2562" width="19.75" style="47" customWidth="1"/>
    <col min="2563" max="2563" width="25.8833333333333" style="47" customWidth="1"/>
    <col min="2564" max="2816" width="9" style="47"/>
    <col min="2817" max="2817" width="50.3833333333333" style="47" customWidth="1"/>
    <col min="2818" max="2818" width="19.75" style="47" customWidth="1"/>
    <col min="2819" max="2819" width="25.8833333333333" style="47" customWidth="1"/>
    <col min="2820" max="3072" width="9" style="47"/>
    <col min="3073" max="3073" width="50.3833333333333" style="47" customWidth="1"/>
    <col min="3074" max="3074" width="19.75" style="47" customWidth="1"/>
    <col min="3075" max="3075" width="25.8833333333333" style="47" customWidth="1"/>
    <col min="3076" max="3328" width="9" style="47"/>
    <col min="3329" max="3329" width="50.3833333333333" style="47" customWidth="1"/>
    <col min="3330" max="3330" width="19.75" style="47" customWidth="1"/>
    <col min="3331" max="3331" width="25.8833333333333" style="47" customWidth="1"/>
    <col min="3332" max="3584" width="9" style="47"/>
    <col min="3585" max="3585" width="50.3833333333333" style="47" customWidth="1"/>
    <col min="3586" max="3586" width="19.75" style="47" customWidth="1"/>
    <col min="3587" max="3587" width="25.8833333333333" style="47" customWidth="1"/>
    <col min="3588" max="3840" width="9" style="47"/>
    <col min="3841" max="3841" width="50.3833333333333" style="47" customWidth="1"/>
    <col min="3842" max="3842" width="19.75" style="47" customWidth="1"/>
    <col min="3843" max="3843" width="25.8833333333333" style="47" customWidth="1"/>
    <col min="3844" max="4096" width="9" style="47"/>
    <col min="4097" max="4097" width="50.3833333333333" style="47" customWidth="1"/>
    <col min="4098" max="4098" width="19.75" style="47" customWidth="1"/>
    <col min="4099" max="4099" width="25.8833333333333" style="47" customWidth="1"/>
    <col min="4100" max="4352" width="9" style="47"/>
    <col min="4353" max="4353" width="50.3833333333333" style="47" customWidth="1"/>
    <col min="4354" max="4354" width="19.75" style="47" customWidth="1"/>
    <col min="4355" max="4355" width="25.8833333333333" style="47" customWidth="1"/>
    <col min="4356" max="4608" width="9" style="47"/>
    <col min="4609" max="4609" width="50.3833333333333" style="47" customWidth="1"/>
    <col min="4610" max="4610" width="19.75" style="47" customWidth="1"/>
    <col min="4611" max="4611" width="25.8833333333333" style="47" customWidth="1"/>
    <col min="4612" max="4864" width="9" style="47"/>
    <col min="4865" max="4865" width="50.3833333333333" style="47" customWidth="1"/>
    <col min="4866" max="4866" width="19.75" style="47" customWidth="1"/>
    <col min="4867" max="4867" width="25.8833333333333" style="47" customWidth="1"/>
    <col min="4868" max="5120" width="9" style="47"/>
    <col min="5121" max="5121" width="50.3833333333333" style="47" customWidth="1"/>
    <col min="5122" max="5122" width="19.75" style="47" customWidth="1"/>
    <col min="5123" max="5123" width="25.8833333333333" style="47" customWidth="1"/>
    <col min="5124" max="5376" width="9" style="47"/>
    <col min="5377" max="5377" width="50.3833333333333" style="47" customWidth="1"/>
    <col min="5378" max="5378" width="19.75" style="47" customWidth="1"/>
    <col min="5379" max="5379" width="25.8833333333333" style="47" customWidth="1"/>
    <col min="5380" max="5632" width="9" style="47"/>
    <col min="5633" max="5633" width="50.3833333333333" style="47" customWidth="1"/>
    <col min="5634" max="5634" width="19.75" style="47" customWidth="1"/>
    <col min="5635" max="5635" width="25.8833333333333" style="47" customWidth="1"/>
    <col min="5636" max="5888" width="9" style="47"/>
    <col min="5889" max="5889" width="50.3833333333333" style="47" customWidth="1"/>
    <col min="5890" max="5890" width="19.75" style="47" customWidth="1"/>
    <col min="5891" max="5891" width="25.8833333333333" style="47" customWidth="1"/>
    <col min="5892" max="6144" width="9" style="47"/>
    <col min="6145" max="6145" width="50.3833333333333" style="47" customWidth="1"/>
    <col min="6146" max="6146" width="19.75" style="47" customWidth="1"/>
    <col min="6147" max="6147" width="25.8833333333333" style="47" customWidth="1"/>
    <col min="6148" max="6400" width="9" style="47"/>
    <col min="6401" max="6401" width="50.3833333333333" style="47" customWidth="1"/>
    <col min="6402" max="6402" width="19.75" style="47" customWidth="1"/>
    <col min="6403" max="6403" width="25.8833333333333" style="47" customWidth="1"/>
    <col min="6404" max="6656" width="9" style="47"/>
    <col min="6657" max="6657" width="50.3833333333333" style="47" customWidth="1"/>
    <col min="6658" max="6658" width="19.75" style="47" customWidth="1"/>
    <col min="6659" max="6659" width="25.8833333333333" style="47" customWidth="1"/>
    <col min="6660" max="6912" width="9" style="47"/>
    <col min="6913" max="6913" width="50.3833333333333" style="47" customWidth="1"/>
    <col min="6914" max="6914" width="19.75" style="47" customWidth="1"/>
    <col min="6915" max="6915" width="25.8833333333333" style="47" customWidth="1"/>
    <col min="6916" max="7168" width="9" style="47"/>
    <col min="7169" max="7169" width="50.3833333333333" style="47" customWidth="1"/>
    <col min="7170" max="7170" width="19.75" style="47" customWidth="1"/>
    <col min="7171" max="7171" width="25.8833333333333" style="47" customWidth="1"/>
    <col min="7172" max="7424" width="9" style="47"/>
    <col min="7425" max="7425" width="50.3833333333333" style="47" customWidth="1"/>
    <col min="7426" max="7426" width="19.75" style="47" customWidth="1"/>
    <col min="7427" max="7427" width="25.8833333333333" style="47" customWidth="1"/>
    <col min="7428" max="7680" width="9" style="47"/>
    <col min="7681" max="7681" width="50.3833333333333" style="47" customWidth="1"/>
    <col min="7682" max="7682" width="19.75" style="47" customWidth="1"/>
    <col min="7683" max="7683" width="25.8833333333333" style="47" customWidth="1"/>
    <col min="7684" max="7936" width="9" style="47"/>
    <col min="7937" max="7937" width="50.3833333333333" style="47" customWidth="1"/>
    <col min="7938" max="7938" width="19.75" style="47" customWidth="1"/>
    <col min="7939" max="7939" width="25.8833333333333" style="47" customWidth="1"/>
    <col min="7940" max="8192" width="9" style="47"/>
    <col min="8193" max="8193" width="50.3833333333333" style="47" customWidth="1"/>
    <col min="8194" max="8194" width="19.75" style="47" customWidth="1"/>
    <col min="8195" max="8195" width="25.8833333333333" style="47" customWidth="1"/>
    <col min="8196" max="8448" width="9" style="47"/>
    <col min="8449" max="8449" width="50.3833333333333" style="47" customWidth="1"/>
    <col min="8450" max="8450" width="19.75" style="47" customWidth="1"/>
    <col min="8451" max="8451" width="25.8833333333333" style="47" customWidth="1"/>
    <col min="8452" max="8704" width="9" style="47"/>
    <col min="8705" max="8705" width="50.3833333333333" style="47" customWidth="1"/>
    <col min="8706" max="8706" width="19.75" style="47" customWidth="1"/>
    <col min="8707" max="8707" width="25.8833333333333" style="47" customWidth="1"/>
    <col min="8708" max="8960" width="9" style="47"/>
    <col min="8961" max="8961" width="50.3833333333333" style="47" customWidth="1"/>
    <col min="8962" max="8962" width="19.75" style="47" customWidth="1"/>
    <col min="8963" max="8963" width="25.8833333333333" style="47" customWidth="1"/>
    <col min="8964" max="9216" width="9" style="47"/>
    <col min="9217" max="9217" width="50.3833333333333" style="47" customWidth="1"/>
    <col min="9218" max="9218" width="19.75" style="47" customWidth="1"/>
    <col min="9219" max="9219" width="25.8833333333333" style="47" customWidth="1"/>
    <col min="9220" max="9472" width="9" style="47"/>
    <col min="9473" max="9473" width="50.3833333333333" style="47" customWidth="1"/>
    <col min="9474" max="9474" width="19.75" style="47" customWidth="1"/>
    <col min="9475" max="9475" width="25.8833333333333" style="47" customWidth="1"/>
    <col min="9476" max="9728" width="9" style="47"/>
    <col min="9729" max="9729" width="50.3833333333333" style="47" customWidth="1"/>
    <col min="9730" max="9730" width="19.75" style="47" customWidth="1"/>
    <col min="9731" max="9731" width="25.8833333333333" style="47" customWidth="1"/>
    <col min="9732" max="9984" width="9" style="47"/>
    <col min="9985" max="9985" width="50.3833333333333" style="47" customWidth="1"/>
    <col min="9986" max="9986" width="19.75" style="47" customWidth="1"/>
    <col min="9987" max="9987" width="25.8833333333333" style="47" customWidth="1"/>
    <col min="9988" max="10240" width="9" style="47"/>
    <col min="10241" max="10241" width="50.3833333333333" style="47" customWidth="1"/>
    <col min="10242" max="10242" width="19.75" style="47" customWidth="1"/>
    <col min="10243" max="10243" width="25.8833333333333" style="47" customWidth="1"/>
    <col min="10244" max="10496" width="9" style="47"/>
    <col min="10497" max="10497" width="50.3833333333333" style="47" customWidth="1"/>
    <col min="10498" max="10498" width="19.75" style="47" customWidth="1"/>
    <col min="10499" max="10499" width="25.8833333333333" style="47" customWidth="1"/>
    <col min="10500" max="10752" width="9" style="47"/>
    <col min="10753" max="10753" width="50.3833333333333" style="47" customWidth="1"/>
    <col min="10754" max="10754" width="19.75" style="47" customWidth="1"/>
    <col min="10755" max="10755" width="25.8833333333333" style="47" customWidth="1"/>
    <col min="10756" max="11008" width="9" style="47"/>
    <col min="11009" max="11009" width="50.3833333333333" style="47" customWidth="1"/>
    <col min="11010" max="11010" width="19.75" style="47" customWidth="1"/>
    <col min="11011" max="11011" width="25.8833333333333" style="47" customWidth="1"/>
    <col min="11012" max="11264" width="9" style="47"/>
    <col min="11265" max="11265" width="50.3833333333333" style="47" customWidth="1"/>
    <col min="11266" max="11266" width="19.75" style="47" customWidth="1"/>
    <col min="11267" max="11267" width="25.8833333333333" style="47" customWidth="1"/>
    <col min="11268" max="11520" width="9" style="47"/>
    <col min="11521" max="11521" width="50.3833333333333" style="47" customWidth="1"/>
    <col min="11522" max="11522" width="19.75" style="47" customWidth="1"/>
    <col min="11523" max="11523" width="25.8833333333333" style="47" customWidth="1"/>
    <col min="11524" max="11776" width="9" style="47"/>
    <col min="11777" max="11777" width="50.3833333333333" style="47" customWidth="1"/>
    <col min="11778" max="11778" width="19.75" style="47" customWidth="1"/>
    <col min="11779" max="11779" width="25.8833333333333" style="47" customWidth="1"/>
    <col min="11780" max="12032" width="9" style="47"/>
    <col min="12033" max="12033" width="50.3833333333333" style="47" customWidth="1"/>
    <col min="12034" max="12034" width="19.75" style="47" customWidth="1"/>
    <col min="12035" max="12035" width="25.8833333333333" style="47" customWidth="1"/>
    <col min="12036" max="12288" width="9" style="47"/>
    <col min="12289" max="12289" width="50.3833333333333" style="47" customWidth="1"/>
    <col min="12290" max="12290" width="19.75" style="47" customWidth="1"/>
    <col min="12291" max="12291" width="25.8833333333333" style="47" customWidth="1"/>
    <col min="12292" max="12544" width="9" style="47"/>
    <col min="12545" max="12545" width="50.3833333333333" style="47" customWidth="1"/>
    <col min="12546" max="12546" width="19.75" style="47" customWidth="1"/>
    <col min="12547" max="12547" width="25.8833333333333" style="47" customWidth="1"/>
    <col min="12548" max="12800" width="9" style="47"/>
    <col min="12801" max="12801" width="50.3833333333333" style="47" customWidth="1"/>
    <col min="12802" max="12802" width="19.75" style="47" customWidth="1"/>
    <col min="12803" max="12803" width="25.8833333333333" style="47" customWidth="1"/>
    <col min="12804" max="13056" width="9" style="47"/>
    <col min="13057" max="13057" width="50.3833333333333" style="47" customWidth="1"/>
    <col min="13058" max="13058" width="19.75" style="47" customWidth="1"/>
    <col min="13059" max="13059" width="25.8833333333333" style="47" customWidth="1"/>
    <col min="13060" max="13312" width="9" style="47"/>
    <col min="13313" max="13313" width="50.3833333333333" style="47" customWidth="1"/>
    <col min="13314" max="13314" width="19.75" style="47" customWidth="1"/>
    <col min="13315" max="13315" width="25.8833333333333" style="47" customWidth="1"/>
    <col min="13316" max="13568" width="9" style="47"/>
    <col min="13569" max="13569" width="50.3833333333333" style="47" customWidth="1"/>
    <col min="13570" max="13570" width="19.75" style="47" customWidth="1"/>
    <col min="13571" max="13571" width="25.8833333333333" style="47" customWidth="1"/>
    <col min="13572" max="13824" width="9" style="47"/>
    <col min="13825" max="13825" width="50.3833333333333" style="47" customWidth="1"/>
    <col min="13826" max="13826" width="19.75" style="47" customWidth="1"/>
    <col min="13827" max="13827" width="25.8833333333333" style="47" customWidth="1"/>
    <col min="13828" max="14080" width="9" style="47"/>
    <col min="14081" max="14081" width="50.3833333333333" style="47" customWidth="1"/>
    <col min="14082" max="14082" width="19.75" style="47" customWidth="1"/>
    <col min="14083" max="14083" width="25.8833333333333" style="47" customWidth="1"/>
    <col min="14084" max="14336" width="9" style="47"/>
    <col min="14337" max="14337" width="50.3833333333333" style="47" customWidth="1"/>
    <col min="14338" max="14338" width="19.75" style="47" customWidth="1"/>
    <col min="14339" max="14339" width="25.8833333333333" style="47" customWidth="1"/>
    <col min="14340" max="14592" width="9" style="47"/>
    <col min="14593" max="14593" width="50.3833333333333" style="47" customWidth="1"/>
    <col min="14594" max="14594" width="19.75" style="47" customWidth="1"/>
    <col min="14595" max="14595" width="25.8833333333333" style="47" customWidth="1"/>
    <col min="14596" max="14848" width="9" style="47"/>
    <col min="14849" max="14849" width="50.3833333333333" style="47" customWidth="1"/>
    <col min="14850" max="14850" width="19.75" style="47" customWidth="1"/>
    <col min="14851" max="14851" width="25.8833333333333" style="47" customWidth="1"/>
    <col min="14852" max="15104" width="9" style="47"/>
    <col min="15105" max="15105" width="50.3833333333333" style="47" customWidth="1"/>
    <col min="15106" max="15106" width="19.75" style="47" customWidth="1"/>
    <col min="15107" max="15107" width="25.8833333333333" style="47" customWidth="1"/>
    <col min="15108" max="15360" width="9" style="47"/>
    <col min="15361" max="15361" width="50.3833333333333" style="47" customWidth="1"/>
    <col min="15362" max="15362" width="19.75" style="47" customWidth="1"/>
    <col min="15363" max="15363" width="25.8833333333333" style="47" customWidth="1"/>
    <col min="15364" max="15616" width="9" style="47"/>
    <col min="15617" max="15617" width="50.3833333333333" style="47" customWidth="1"/>
    <col min="15618" max="15618" width="19.75" style="47" customWidth="1"/>
    <col min="15619" max="15619" width="25.8833333333333" style="47" customWidth="1"/>
    <col min="15620" max="15872" width="9" style="47"/>
    <col min="15873" max="15873" width="50.3833333333333" style="47" customWidth="1"/>
    <col min="15874" max="15874" width="19.75" style="47" customWidth="1"/>
    <col min="15875" max="15875" width="25.8833333333333" style="47" customWidth="1"/>
    <col min="15876" max="16128" width="9" style="47"/>
    <col min="16129" max="16129" width="50.3833333333333" style="47" customWidth="1"/>
    <col min="16130" max="16130" width="19.75" style="47" customWidth="1"/>
    <col min="16131" max="16131" width="25.8833333333333" style="47" customWidth="1"/>
    <col min="16132" max="16384" width="9" style="47"/>
  </cols>
  <sheetData>
    <row r="1" ht="27.75" customHeight="1" spans="1:1">
      <c r="A1" s="202" t="s">
        <v>1256</v>
      </c>
    </row>
    <row r="2" ht="32.25" customHeight="1" spans="1:3">
      <c r="A2" s="223" t="s">
        <v>1257</v>
      </c>
      <c r="B2" s="224"/>
      <c r="C2" s="224"/>
    </row>
    <row r="3" ht="20.1" customHeight="1" spans="1:2">
      <c r="A3" s="202"/>
      <c r="B3" s="225" t="s">
        <v>2</v>
      </c>
    </row>
    <row r="4" ht="30" customHeight="1" spans="1:3">
      <c r="A4" s="201" t="s">
        <v>1224</v>
      </c>
      <c r="B4" s="201" t="s">
        <v>1258</v>
      </c>
      <c r="C4" s="201" t="s">
        <v>1259</v>
      </c>
    </row>
    <row r="5" ht="30" customHeight="1" spans="1:3">
      <c r="A5" s="201" t="s">
        <v>1225</v>
      </c>
      <c r="B5" s="226">
        <f>B7+B8+B6</f>
        <v>2878</v>
      </c>
      <c r="C5" s="227"/>
    </row>
    <row r="6" ht="30" customHeight="1" spans="1:3">
      <c r="A6" s="228" t="s">
        <v>1260</v>
      </c>
      <c r="B6" s="229">
        <v>5</v>
      </c>
      <c r="C6" s="227"/>
    </row>
    <row r="7" ht="30" customHeight="1" spans="1:3">
      <c r="A7" s="228" t="s">
        <v>1261</v>
      </c>
      <c r="B7" s="229">
        <v>1195</v>
      </c>
      <c r="C7" s="227"/>
    </row>
    <row r="8" ht="30" customHeight="1" spans="1:3">
      <c r="A8" s="228" t="s">
        <v>1262</v>
      </c>
      <c r="B8" s="230">
        <f>B9+B10</f>
        <v>1678</v>
      </c>
      <c r="C8" s="227"/>
    </row>
    <row r="9" ht="30" customHeight="1" spans="1:3">
      <c r="A9" s="231" t="s">
        <v>1263</v>
      </c>
      <c r="B9" s="229">
        <v>1480</v>
      </c>
      <c r="C9" s="227"/>
    </row>
    <row r="10" ht="30" customHeight="1" spans="1:3">
      <c r="A10" s="231" t="s">
        <v>1264</v>
      </c>
      <c r="B10" s="230">
        <v>198</v>
      </c>
      <c r="C10" s="227"/>
    </row>
    <row r="11" ht="21.95" hidden="1" customHeight="1"/>
    <row r="12" ht="93" customHeight="1" spans="1:3">
      <c r="A12" s="232" t="s">
        <v>1265</v>
      </c>
      <c r="B12" s="232"/>
      <c r="C12" s="232"/>
    </row>
  </sheetData>
  <mergeCells count="2">
    <mergeCell ref="A2:C2"/>
    <mergeCell ref="A12:C1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23</vt:i4>
      </vt:variant>
    </vt:vector>
  </HeadingPairs>
  <TitlesOfParts>
    <vt:vector size="23" baseType="lpstr">
      <vt:lpstr>1-1.2024年一般公共预算收入表</vt:lpstr>
      <vt:lpstr>1-2.2024年一般公共预算支出表</vt:lpstr>
      <vt:lpstr>1-3.2024年宁远县一般公共预算基本支出表</vt:lpstr>
      <vt:lpstr>1-4.2024年度宁远县一般公共预算本级支出表</vt:lpstr>
      <vt:lpstr>1-5.2024年宁远县一般公共预算本级基本支出表</vt:lpstr>
      <vt:lpstr>1-6.一般公共预算税收返还及一般性转移支付</vt:lpstr>
      <vt:lpstr>1-7.2023年宁远县政府一般债务限额和余额情况表</vt:lpstr>
      <vt:lpstr>1-8.政府债券发行及还本付息情况预算表</vt:lpstr>
      <vt:lpstr>1-9.2024年宁远县一般公共预算”三公“经费预算安排统计表</vt:lpstr>
      <vt:lpstr>1-10.一般公共预算对下税收返还和转移支付预算分地区表</vt:lpstr>
      <vt:lpstr>2-1.2024年政府性基金收入预算表</vt:lpstr>
      <vt:lpstr>2-2.2024年度宁远县政府性基金预算支出表</vt:lpstr>
      <vt:lpstr>2-3.2024年度政府性基金预算本级支出表</vt:lpstr>
      <vt:lpstr>2-4.2024年度宁远县政府性基金转移支付分项目表</vt:lpstr>
      <vt:lpstr>2-5.2024年度宁远县政府性基金转移支付分地区表</vt:lpstr>
      <vt:lpstr>2-6.2023年度宁远县政府专项债务限额和余额情况表</vt:lpstr>
      <vt:lpstr>3-1.2024年宁远县国有资本经营收入预算表</vt:lpstr>
      <vt:lpstr>3-2.2024年宁远县国有资本经营支出预算表</vt:lpstr>
      <vt:lpstr>3-3.2024年宁远县本级国有资本经营支出预算表</vt:lpstr>
      <vt:lpstr>3-4.2024年国有资本经营预算对下转移支付表</vt:lpstr>
      <vt:lpstr>4-1.2024年宁远县社保基金收入预算表</vt:lpstr>
      <vt:lpstr>4-2.2024年宁远县社保基金支出预算表</vt:lpstr>
      <vt:lpstr>5-1.专项转移支付（分项目）情况表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 Aria</dc:creator>
  <cp:lastModifiedBy>杰</cp:lastModifiedBy>
  <dcterms:created xsi:type="dcterms:W3CDTF">2015-06-05T18:19:00Z</dcterms:created>
  <dcterms:modified xsi:type="dcterms:W3CDTF">2025-02-05T09:24:25Z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BF3E956483894B49A54D392FA4146D9A</vt:lpwstr>
  </property>
  <property fmtid="{D5CDD505-2E9C-101B-9397-08002B2CF9AE}" pid="3" name="KSOProductBuildVer">
    <vt:lpwstr>2052-11.1.0.14309</vt:lpwstr>
  </property>
  <property fmtid="{D5CDD505-2E9C-101B-9397-08002B2CF9AE}" pid="4" name="KSOReadingLayout">
    <vt:bool>true</vt:bool>
  </property>
</Properties>
</file>