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tabRatio="1000" firstSheet="16" activeTab="21"/>
  </bookViews>
  <sheets>
    <sheet name="1-1.2023年一般公共预算收入表" sheetId="2" r:id="rId1"/>
    <sheet name="1-2.2023年一般公共预算支出表" sheetId="3" r:id="rId2"/>
    <sheet name="1-3.2023年宁远县一般公共预算基本支出表" sheetId="4" r:id="rId3"/>
    <sheet name="1-4.2023年度宁远县一般公共预算本级支出表" sheetId="31" r:id="rId4"/>
    <sheet name="1-5.2023年宁远县一般公共预算本级基本支出表" sheetId="6" r:id="rId5"/>
    <sheet name="1-6.一般公共预算税收返还及一般性转移支付" sheetId="7" r:id="rId6"/>
    <sheet name="1-7.2022年宁远县政府一般债务限额和余额情况表" sheetId="30" r:id="rId7"/>
    <sheet name="1-8.2023年宁远县一般公共预算”三公“经费预算安排统计表" sheetId="9" r:id="rId8"/>
    <sheet name="1-9.2023年上级专项转移支付预算表" sheetId="10" r:id="rId9"/>
    <sheet name="1-10.一般公共预算对下税收返还和转移支付预算分地区表" sheetId="11" r:id="rId10"/>
    <sheet name="1-11.政府债券发行及还本付息情况预算表" sheetId="12" r:id="rId11"/>
    <sheet name="2-1.2023年政府性基金收入预算表" sheetId="13" r:id="rId12"/>
    <sheet name="2-2.2023年度宁远县政府性基金预算支出表" sheetId="14" r:id="rId13"/>
    <sheet name="2-3.2023年度政府性基金预算本级支出表" sheetId="15" r:id="rId14"/>
    <sheet name="2-4.2023年度宁远县政府性基金转移支付分项目表" sheetId="16" r:id="rId15"/>
    <sheet name="2-5.2023年度宁远县政府性基金转移支付分地区表" sheetId="17" r:id="rId16"/>
    <sheet name="2-6.2022年度宁远县政府专项债务限额和余额情况表" sheetId="18" r:id="rId17"/>
    <sheet name="2-7.2023年度宁远县政府专项债务限额和余额预算情况表" sheetId="32" r:id="rId18"/>
    <sheet name="3-1.2023年宁远县国有资本经营收入预算表" sheetId="19" r:id="rId19"/>
    <sheet name="3-2.2023年宁远县国有资本经营支出预算表" sheetId="20" r:id="rId20"/>
    <sheet name="3-3.2023年宁远县本级国有资本经营支出预算表" sheetId="27" r:id="rId21"/>
    <sheet name="3-4.2023年国有资本经营预算对下转移支付表" sheetId="28" r:id="rId22"/>
    <sheet name="4-1.2023年宁远县社保基金收入预算表" sheetId="21" r:id="rId23"/>
    <sheet name="4-2.2023年宁远县社保基金支出预算表" sheetId="22" r:id="rId24"/>
    <sheet name="5-1.专项转移支付（分项目）情况表" sheetId="23" r:id="rId25"/>
    <sheet name="5-2.专项转移支付（分地区）情况表" sheetId="24" r:id="rId26"/>
    <sheet name="6-1.2023年乡村振兴资金分配表-支出情况表" sheetId="25" r:id="rId27"/>
    <sheet name="6-2.2023年乡村振兴资金分配表-收入筹集" sheetId="26" r:id="rId28"/>
  </sheets>
  <externalReferences>
    <externalReference r:id="rId29"/>
  </externalReferences>
  <definedNames>
    <definedName name="_xlnm._FilterDatabase" localSheetId="24" hidden="1">'5-1.专项转移支付（分项目）情况表'!$A$4:$F$183</definedName>
    <definedName name="_xlnm._FilterDatabase" localSheetId="2" hidden="1">'1-3.2023年宁远县一般公共预算基本支出表'!$A$1:$E$70</definedName>
    <definedName name="_6_其他">#REF!</definedName>
    <definedName name="_xlnm._FilterDatabase" localSheetId="1" hidden="1">'1-2.2023年一般公共预算支出表'!$A$1:$D$38</definedName>
    <definedName name="_xlnm._FilterDatabase" localSheetId="12" hidden="1">'2-2.2023年度宁远县政府性基金预算支出表'!$A$1:$D$43</definedName>
    <definedName name="_xlnm._FilterDatabase" localSheetId="13" hidden="1">'2-3.2023年度政府性基金预算本级支出表'!$A$1:$E$226</definedName>
    <definedName name="_xlnm._FilterDatabase" localSheetId="25" hidden="1">'5-2.专项转移支付（分地区）情况表'!$A$1:$F$11</definedName>
    <definedName name="a">#REF!</definedName>
    <definedName name="m00">#REF!</definedName>
    <definedName name="地区名称" localSheetId="1">#REF!</definedName>
    <definedName name="地区名称" localSheetId="7">#REF!</definedName>
    <definedName name="地区名称" localSheetId="11">#REF!</definedName>
    <definedName name="地区名称" localSheetId="22">#REF!</definedName>
    <definedName name="地区名称" localSheetId="23">#REF!</definedName>
    <definedName name="地区名称">#REF!</definedName>
    <definedName name="科目">[1]调用表!$B$3:$B$125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A9" authorId="0">
      <text>
        <r>
          <rPr>
            <sz val="11"/>
            <rFont val="宋体"/>
            <charset val="134"/>
          </rPr>
          <t>湘财预[2010]198号、永财预[2010]36号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失业保险2023年省级统筹，省级统一编报，县级不编报</t>
        </r>
      </text>
    </comment>
  </commentList>
</comments>
</file>

<file path=xl/sharedStrings.xml><?xml version="1.0" encoding="utf-8"?>
<sst xmlns="http://schemas.openxmlformats.org/spreadsheetml/2006/main" count="2675" uniqueCount="1755">
  <si>
    <t>附表1-1</t>
  </si>
  <si>
    <t>2023年一般公共预算收入表</t>
  </si>
  <si>
    <t>单位：万元</t>
  </si>
  <si>
    <t xml:space="preserve">       项       目</t>
  </si>
  <si>
    <t>2020年预算执行数</t>
  </si>
  <si>
    <t>2023年预算数</t>
  </si>
  <si>
    <t>增幅（%）</t>
  </si>
  <si>
    <t>财政总收入合计</t>
  </si>
  <si>
    <t>一、一般公共预算地方收入</t>
  </si>
  <si>
    <t>1、税收收入</t>
  </si>
  <si>
    <r>
      <rPr>
        <sz val="14"/>
        <rFont val="Times New Roman"/>
        <charset val="134"/>
      </rPr>
      <t>(1)</t>
    </r>
    <r>
      <rPr>
        <sz val="14"/>
        <rFont val="宋体"/>
        <charset val="134"/>
      </rPr>
      <t>增值税</t>
    </r>
  </si>
  <si>
    <r>
      <rPr>
        <sz val="14"/>
        <rFont val="Times New Roman"/>
        <charset val="134"/>
      </rPr>
      <t>(2)</t>
    </r>
    <r>
      <rPr>
        <sz val="14"/>
        <rFont val="宋体"/>
        <charset val="134"/>
      </rPr>
      <t>企业所得税</t>
    </r>
  </si>
  <si>
    <r>
      <rPr>
        <sz val="14"/>
        <rFont val="Times New Roman"/>
        <charset val="134"/>
      </rPr>
      <t>(3)</t>
    </r>
    <r>
      <rPr>
        <sz val="14"/>
        <rFont val="宋体"/>
        <charset val="134"/>
      </rPr>
      <t>个人所得税</t>
    </r>
  </si>
  <si>
    <r>
      <rPr>
        <sz val="14"/>
        <rFont val="Times New Roman"/>
        <charset val="134"/>
      </rPr>
      <t>(4)</t>
    </r>
    <r>
      <rPr>
        <sz val="14"/>
        <rFont val="宋体"/>
        <charset val="134"/>
      </rPr>
      <t>资源税</t>
    </r>
  </si>
  <si>
    <r>
      <rPr>
        <sz val="14"/>
        <rFont val="Times New Roman"/>
        <charset val="134"/>
      </rPr>
      <t>(5)</t>
    </r>
    <r>
      <rPr>
        <sz val="14"/>
        <rFont val="宋体"/>
        <charset val="134"/>
      </rPr>
      <t>城市维护建设税</t>
    </r>
  </si>
  <si>
    <r>
      <rPr>
        <sz val="14"/>
        <rFont val="Times New Roman"/>
        <charset val="134"/>
      </rPr>
      <t>(6)</t>
    </r>
    <r>
      <rPr>
        <sz val="14"/>
        <rFont val="宋体"/>
        <charset val="134"/>
      </rPr>
      <t>房产税</t>
    </r>
  </si>
  <si>
    <r>
      <rPr>
        <sz val="14"/>
        <rFont val="Times New Roman"/>
        <charset val="134"/>
      </rPr>
      <t>(7)</t>
    </r>
    <r>
      <rPr>
        <sz val="14"/>
        <rFont val="宋体"/>
        <charset val="134"/>
      </rPr>
      <t>印花税</t>
    </r>
  </si>
  <si>
    <r>
      <rPr>
        <sz val="14"/>
        <rFont val="Times New Roman"/>
        <charset val="134"/>
      </rPr>
      <t>(8)</t>
    </r>
    <r>
      <rPr>
        <sz val="14"/>
        <rFont val="宋体"/>
        <charset val="134"/>
      </rPr>
      <t>城镇土地使用税</t>
    </r>
  </si>
  <si>
    <r>
      <rPr>
        <sz val="14"/>
        <rFont val="Times New Roman"/>
        <charset val="134"/>
      </rPr>
      <t>(9)</t>
    </r>
    <r>
      <rPr>
        <sz val="14"/>
        <rFont val="宋体"/>
        <charset val="134"/>
      </rPr>
      <t>土地增值税</t>
    </r>
  </si>
  <si>
    <r>
      <rPr>
        <sz val="14"/>
        <rFont val="Times New Roman"/>
        <charset val="134"/>
      </rPr>
      <t>(10)</t>
    </r>
    <r>
      <rPr>
        <sz val="14"/>
        <rFont val="宋体"/>
        <charset val="134"/>
      </rPr>
      <t>车船税</t>
    </r>
  </si>
  <si>
    <r>
      <rPr>
        <sz val="14"/>
        <rFont val="Times New Roman"/>
        <charset val="134"/>
      </rPr>
      <t>(11)</t>
    </r>
    <r>
      <rPr>
        <sz val="14"/>
        <rFont val="宋体"/>
        <charset val="134"/>
      </rPr>
      <t>契税</t>
    </r>
  </si>
  <si>
    <r>
      <rPr>
        <sz val="14"/>
        <rFont val="Times New Roman"/>
        <charset val="134"/>
      </rPr>
      <t>(12)</t>
    </r>
    <r>
      <rPr>
        <sz val="14"/>
        <rFont val="宋体"/>
        <charset val="134"/>
      </rPr>
      <t>耕地占用税</t>
    </r>
  </si>
  <si>
    <r>
      <rPr>
        <sz val="14"/>
        <rFont val="Times New Roman"/>
        <charset val="134"/>
      </rPr>
      <t>(13)</t>
    </r>
    <r>
      <rPr>
        <sz val="14"/>
        <rFont val="宋体"/>
        <charset val="134"/>
      </rPr>
      <t>烟叶税</t>
    </r>
  </si>
  <si>
    <r>
      <rPr>
        <sz val="14"/>
        <rFont val="Times New Roman"/>
        <charset val="134"/>
      </rPr>
      <t>(14)</t>
    </r>
    <r>
      <rPr>
        <sz val="14"/>
        <rFont val="宋体"/>
        <charset val="134"/>
      </rPr>
      <t>环境保护税</t>
    </r>
  </si>
  <si>
    <r>
      <rPr>
        <sz val="14"/>
        <rFont val="Times New Roman"/>
        <charset val="134"/>
      </rPr>
      <t>(15)</t>
    </r>
    <r>
      <rPr>
        <sz val="14"/>
        <rFont val="宋体"/>
        <charset val="134"/>
      </rPr>
      <t>其他税收</t>
    </r>
  </si>
  <si>
    <t>2、非税收入</t>
  </si>
  <si>
    <t>(1)专项收入</t>
  </si>
  <si>
    <t xml:space="preserve">   其中：广告收入</t>
  </si>
  <si>
    <t>　  教育费附加收入</t>
  </si>
  <si>
    <t xml:space="preserve">        地方教育费附加收入</t>
  </si>
  <si>
    <t xml:space="preserve">        残疾人就业保障金</t>
  </si>
  <si>
    <t xml:space="preserve">        森林植被恢复费</t>
  </si>
  <si>
    <t xml:space="preserve">        地方水利建设资金</t>
  </si>
  <si>
    <t xml:space="preserve">        教育资金收入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</si>
  <si>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农田水利建设资金收入</t>
    </r>
  </si>
  <si>
    <t xml:space="preserve">        其他专项收入</t>
  </si>
  <si>
    <t>(2)行政事业性收费</t>
  </si>
  <si>
    <t>(3)罚没收入</t>
  </si>
  <si>
    <t>(4)国有资产有偿使用收入</t>
  </si>
  <si>
    <t>(5)捐赠收入</t>
  </si>
  <si>
    <t xml:space="preserve">(6)其他收入  </t>
  </si>
  <si>
    <t>本级收入合计</t>
  </si>
  <si>
    <t>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</si>
  <si>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</si>
  <si>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</si>
  <si>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</si>
  <si>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上年结转结余</t>
  </si>
  <si>
    <t xml:space="preserve">    基金收入调入</t>
  </si>
  <si>
    <t>收入总计</t>
  </si>
  <si>
    <t>附表1-2</t>
  </si>
  <si>
    <t>2023年一般公共预算支出表</t>
  </si>
  <si>
    <t>项       目</t>
  </si>
  <si>
    <t>上年执行数</t>
  </si>
  <si>
    <t>本年预算数</t>
  </si>
  <si>
    <t>预算数为上年执行数的％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</si>
  <si>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</si>
  <si>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</si>
  <si>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</si>
  <si>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</si>
  <si>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</si>
  <si>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</si>
  <si>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</si>
  <si>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</si>
  <si>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</si>
  <si>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</si>
  <si>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</si>
  <si>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</si>
  <si>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</si>
  <si>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</si>
  <si>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</si>
  <si>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</si>
  <si>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</si>
  <si>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</si>
  <si>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</si>
  <si>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</si>
  <si>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二十一、其他支出(类)</t>
  </si>
  <si>
    <t>二十二、债务付息支出</t>
  </si>
  <si>
    <t>本级支出合计</t>
  </si>
  <si>
    <t>地方政府一般债务还本支出</t>
  </si>
  <si>
    <t>转移性支出</t>
  </si>
  <si>
    <t xml:space="preserve">  上解上级支出</t>
  </si>
  <si>
    <t xml:space="preserve">  援助其他地区支出</t>
  </si>
  <si>
    <t xml:space="preserve">  调出资金</t>
  </si>
  <si>
    <t xml:space="preserve">  安排预算稳定调节基金</t>
  </si>
  <si>
    <t xml:space="preserve">  补充预算周转金</t>
  </si>
  <si>
    <t xml:space="preserve">  地方政府一般债务转贷支出</t>
  </si>
  <si>
    <t xml:space="preserve">  年终结转结余</t>
  </si>
  <si>
    <t>支出总计</t>
  </si>
  <si>
    <t>附表1-3</t>
  </si>
  <si>
    <t>2023年宁远县一般公共预算基本支出表</t>
  </si>
  <si>
    <t>单位:万元</t>
  </si>
  <si>
    <t>科目编码</t>
  </si>
  <si>
    <t>科目名称</t>
  </si>
  <si>
    <t>2022年执行数</t>
  </si>
  <si>
    <t>预算数为上年执行数的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</si>
  <si>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</si>
  <si>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</si>
  <si>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</si>
  <si>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</si>
  <si>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</si>
  <si>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</si>
  <si>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</si>
  <si>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</si>
  <si>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</si>
  <si>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</si>
  <si>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</si>
  <si>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</si>
  <si>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</si>
  <si>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</si>
  <si>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</si>
  <si>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</si>
  <si>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</si>
  <si>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</si>
  <si>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</si>
  <si>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</si>
  <si>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</si>
  <si>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</si>
  <si>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</si>
  <si>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</si>
  <si>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</si>
  <si>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</si>
  <si>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 xml:space="preserve"> 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</si>
  <si>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</si>
  <si>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</si>
  <si>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</si>
  <si>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</si>
  <si>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</si>
  <si>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</si>
  <si>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</si>
  <si>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</si>
  <si>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</si>
  <si>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</si>
  <si>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</si>
  <si>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</si>
  <si>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资本金注入(一)</t>
  </si>
  <si>
    <t xml:space="preserve">  资本金注入(二)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</si>
  <si>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</si>
  <si>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</si>
  <si>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</si>
  <si>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</si>
  <si>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</si>
  <si>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</si>
  <si>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</si>
  <si>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</si>
  <si>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</si>
  <si>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</si>
  <si>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</si>
  <si>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</si>
  <si>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</si>
  <si>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</si>
  <si>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</si>
  <si>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</si>
  <si>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</si>
  <si>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</si>
  <si>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</si>
  <si>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</si>
  <si>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</si>
  <si>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</si>
  <si>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</si>
  <si>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>附表1-4</t>
  </si>
  <si>
    <t>2023年度宁远县一般公共预算本级支出表</t>
  </si>
  <si>
    <t>金额</t>
  </si>
  <si>
    <t>一般公共服务支出</t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</si>
  <si>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</si>
  <si>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</si>
  <si>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</si>
  <si>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</si>
  <si>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</si>
  <si>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</si>
  <si>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</si>
  <si>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</si>
  <si>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其他政协事务支出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</si>
  <si>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</si>
  <si>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</si>
  <si>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</si>
  <si>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政务公开审批</t>
  </si>
  <si>
    <t xml:space="preserve">    信访事务</t>
  </si>
  <si>
    <t xml:space="preserve">    其他政府办公厅(室)及相关机构事务支出</t>
  </si>
  <si>
    <t xml:space="preserve">  发展与改革事务</t>
  </si>
  <si>
    <t xml:space="preserve">    其他发展与改革事务支出</t>
  </si>
  <si>
    <t xml:space="preserve">  统计信息事务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</si>
  <si>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</si>
  <si>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</si>
  <si>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</si>
  <si>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</si>
  <si>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</si>
  <si>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</si>
  <si>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</si>
  <si>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</si>
  <si>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</si>
  <si>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其他税收事务支出</t>
  </si>
  <si>
    <t xml:space="preserve">  审计事务</t>
  </si>
  <si>
    <t xml:space="preserve">    审计业务</t>
  </si>
  <si>
    <t xml:space="preserve">    其他审计事务支出</t>
  </si>
  <si>
    <t xml:space="preserve">  纪检监察事务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</si>
  <si>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</si>
  <si>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</si>
  <si>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</si>
  <si>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</si>
  <si>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</si>
  <si>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</si>
  <si>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</si>
  <si>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</si>
  <si>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</si>
  <si>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知识产权宏观管理</t>
  </si>
  <si>
    <t xml:space="preserve">  民族事务</t>
  </si>
  <si>
    <t xml:space="preserve">    民族工作专项</t>
  </si>
  <si>
    <t xml:space="preserve">  港澳台事务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</si>
  <si>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</si>
  <si>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</si>
  <si>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</si>
  <si>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</si>
  <si>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</si>
  <si>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</si>
  <si>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</si>
  <si>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</si>
  <si>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</si>
  <si>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</si>
  <si>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</si>
  <si>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</si>
  <si>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</si>
  <si>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</si>
  <si>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</si>
  <si>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</si>
  <si>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</si>
  <si>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</si>
  <si>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</si>
  <si>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</si>
  <si>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其他共产党事务支出(款)</t>
  </si>
  <si>
    <t xml:space="preserve">  网信事务</t>
  </si>
  <si>
    <t xml:space="preserve">    其他网信事务支出</t>
  </si>
  <si>
    <t xml:space="preserve">  市场监督管理事务</t>
  </si>
  <si>
    <t xml:space="preserve">    药品事务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</si>
  <si>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</si>
  <si>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</si>
  <si>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</si>
  <si>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其他一般公共服务支出(项)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</si>
  <si>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</si>
  <si>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</si>
  <si>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</si>
  <si>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</si>
  <si>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</si>
  <si>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</si>
  <si>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事业运行</t>
  </si>
  <si>
    <t xml:space="preserve">    其他公安支出</t>
  </si>
  <si>
    <t xml:space="preserve">  检察</t>
  </si>
  <si>
    <t xml:space="preserve">  法院</t>
  </si>
  <si>
    <t xml:space="preserve">  司法</t>
  </si>
  <si>
    <t xml:space="preserve">    普法宣传</t>
  </si>
  <si>
    <t xml:space="preserve">    公共法律服务</t>
  </si>
  <si>
    <t xml:space="preserve">    社区矫正</t>
  </si>
  <si>
    <t xml:space="preserve">    其他司法支出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</si>
  <si>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</si>
  <si>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</si>
  <si>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</si>
  <si>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</si>
  <si>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</si>
  <si>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</si>
  <si>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</si>
  <si>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</si>
  <si>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</si>
  <si>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</si>
  <si>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</si>
  <si>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成人教育</t>
  </si>
  <si>
    <t xml:space="preserve">    其他成人教育支出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</si>
  <si>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</si>
  <si>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</si>
  <si>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</si>
  <si>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</si>
  <si>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</si>
  <si>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</si>
  <si>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教育费附加安排的支出</t>
  </si>
  <si>
    <t xml:space="preserve">    农村中小学校舍建设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</si>
  <si>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</si>
  <si>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</si>
  <si>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</si>
  <si>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</si>
  <si>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</si>
  <si>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</si>
  <si>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技术研究与开发</t>
  </si>
  <si>
    <t xml:space="preserve">    其他技术研究与开发支出</t>
  </si>
  <si>
    <t xml:space="preserve">  科技条件与服务</t>
  </si>
  <si>
    <t xml:space="preserve">    其他科技条件与服务支出</t>
  </si>
  <si>
    <t xml:space="preserve">  科学技术普及</t>
  </si>
  <si>
    <t xml:space="preserve">    科普活动</t>
  </si>
  <si>
    <t xml:space="preserve">    其他科学技术普及支出</t>
  </si>
  <si>
    <t xml:space="preserve">  其他科学技术支出(款)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</si>
  <si>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</si>
  <si>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</si>
  <si>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</si>
  <si>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</si>
  <si>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群众文化</t>
  </si>
  <si>
    <t xml:space="preserve">    文化和旅游交流与合作</t>
  </si>
  <si>
    <t xml:space="preserve">    文化和旅游市场管理</t>
  </si>
  <si>
    <t xml:space="preserve">    其他文化和旅游支出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</si>
  <si>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</si>
  <si>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</si>
  <si>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</si>
  <si>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</si>
  <si>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</si>
  <si>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新闻出版电影</t>
  </si>
  <si>
    <t xml:space="preserve">    电影</t>
  </si>
  <si>
    <t xml:space="preserve">    其他新闻出版电影支出</t>
  </si>
  <si>
    <t xml:space="preserve">  广播电视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</si>
  <si>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</si>
  <si>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</si>
  <si>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</si>
  <si>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</si>
  <si>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</si>
  <si>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</si>
  <si>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劳动保障监察</t>
  </si>
  <si>
    <t xml:space="preserve">    就业管理事务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</si>
  <si>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</si>
  <si>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</si>
  <si>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</si>
  <si>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其他民政管理事务支出</t>
  </si>
  <si>
    <t xml:space="preserve">  行政事业单位养老支出</t>
  </si>
  <si>
    <t xml:space="preserve">    机关事业单位基本养老保险缴费支出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</si>
  <si>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</si>
  <si>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</si>
  <si>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</si>
  <si>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</si>
  <si>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</si>
  <si>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</si>
  <si>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</si>
  <si>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其他就业补助支出</t>
  </si>
  <si>
    <t xml:space="preserve">  抚恤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</si>
  <si>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</si>
  <si>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</si>
  <si>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</si>
  <si>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</si>
  <si>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</si>
  <si>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</si>
  <si>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</si>
  <si>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</si>
  <si>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</si>
  <si>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</si>
  <si>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</si>
  <si>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</si>
  <si>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</si>
  <si>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</si>
  <si>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</si>
  <si>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</si>
  <si>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</si>
  <si>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</si>
  <si>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</si>
  <si>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</si>
  <si>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</si>
  <si>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</si>
  <si>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</si>
  <si>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</si>
  <si>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</si>
  <si>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</si>
  <si>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</si>
  <si>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</si>
  <si>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</si>
  <si>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财政对其他社会保险基金的补助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</si>
  <si>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</si>
  <si>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</si>
  <si>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</si>
  <si>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其他退役军人事务管理支出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</si>
  <si>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</si>
  <si>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</si>
  <si>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</si>
  <si>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</si>
  <si>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</si>
  <si>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</si>
  <si>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</si>
  <si>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</si>
  <si>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</si>
  <si>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</si>
  <si>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</si>
  <si>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</si>
  <si>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</si>
  <si>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</si>
  <si>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</si>
  <si>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其他公共卫生支出</t>
  </si>
  <si>
    <t xml:space="preserve">  中医药</t>
  </si>
  <si>
    <t xml:space="preserve">    中医(民族医)药专项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</si>
  <si>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</si>
  <si>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</si>
  <si>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</si>
  <si>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</si>
  <si>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</si>
  <si>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</si>
  <si>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</si>
  <si>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</si>
  <si>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</si>
  <si>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医疗保障管理事务</t>
  </si>
  <si>
    <t xml:space="preserve">    医疗保障政策管理</t>
  </si>
  <si>
    <t xml:space="preserve">    其他医疗保障管理事务支出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</si>
  <si>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</si>
  <si>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</si>
  <si>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</si>
  <si>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</si>
  <si>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</si>
  <si>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</si>
  <si>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</si>
  <si>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其他环境监测与监察支出</t>
  </si>
  <si>
    <t xml:space="preserve">  污染防治</t>
  </si>
  <si>
    <t xml:space="preserve">    固体废弃物与化学品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</si>
  <si>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</si>
  <si>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</si>
  <si>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</si>
  <si>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</si>
  <si>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其他自然生态保护支出</t>
  </si>
  <si>
    <t xml:space="preserve">  天然林保护</t>
  </si>
  <si>
    <t xml:space="preserve">    森林管护</t>
  </si>
  <si>
    <t xml:space="preserve">    其他天然林保护支出</t>
  </si>
  <si>
    <t xml:space="preserve">  能源节约利用(款)</t>
  </si>
  <si>
    <t xml:space="preserve">    能源节约利用(项)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</si>
  <si>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</si>
  <si>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</si>
  <si>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</si>
  <si>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</si>
  <si>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</si>
  <si>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</si>
  <si>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</si>
  <si>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</si>
  <si>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其他城乡社区公共设施支出</t>
  </si>
  <si>
    <t xml:space="preserve">  建设市场管理与监督(款)</t>
  </si>
  <si>
    <t xml:space="preserve">    建设市场管理与监督(项)</t>
  </si>
  <si>
    <t>农林水支出</t>
  </si>
  <si>
    <t xml:space="preserve">  农业农村</t>
  </si>
  <si>
    <t xml:space="preserve">    病虫害控制</t>
  </si>
  <si>
    <t xml:space="preserve">    农产品质量安全</t>
  </si>
  <si>
    <t xml:space="preserve">    执法监管</t>
  </si>
  <si>
    <t xml:space="preserve">    防灾救灾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</si>
  <si>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</si>
  <si>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</si>
  <si>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</si>
  <si>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</si>
  <si>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</si>
  <si>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农田建设</t>
  </si>
  <si>
    <t xml:space="preserve">    其他农业农村支出</t>
  </si>
  <si>
    <t xml:space="preserve">  林业和草原</t>
  </si>
  <si>
    <t xml:space="preserve">    森林资源培育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</si>
  <si>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</si>
  <si>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</si>
  <si>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</si>
  <si>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</si>
  <si>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</si>
  <si>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产业化管理</t>
  </si>
  <si>
    <t xml:space="preserve">    林业草原防灾减灾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</si>
  <si>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</si>
  <si>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</si>
  <si>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</si>
  <si>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</si>
  <si>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</si>
  <si>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水土保持</t>
  </si>
  <si>
    <t xml:space="preserve">    水质监测</t>
  </si>
  <si>
    <t xml:space="preserve">    防汛</t>
  </si>
  <si>
    <t xml:space="preserve">    农村水利</t>
  </si>
  <si>
    <t xml:space="preserve">    江河湖库水系综合整治</t>
  </si>
  <si>
    <t xml:space="preserve">    大中型水库移民后期扶持专项支出</t>
  </si>
  <si>
    <t xml:space="preserve">    其他水利支出</t>
  </si>
  <si>
    <t xml:space="preserve">  巩固脱贫衔接乡村振兴</t>
  </si>
  <si>
    <t xml:space="preserve">    其他巩固脱贫衔接乡村振兴支出</t>
  </si>
  <si>
    <t xml:space="preserve">  农村综合改革</t>
  </si>
  <si>
    <t xml:space="preserve">    对村级公益事业建设的补助</t>
  </si>
  <si>
    <t xml:space="preserve">    对村民委员会和村党支部的补助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</si>
  <si>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</si>
  <si>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</si>
  <si>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</si>
  <si>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</si>
  <si>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</si>
  <si>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</si>
  <si>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其他普惠金融发展支出</t>
  </si>
  <si>
    <t xml:space="preserve">  目标价格补贴</t>
  </si>
  <si>
    <t xml:space="preserve">    其他目标价格补贴</t>
  </si>
  <si>
    <t xml:space="preserve">  其他农林水支出(款)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</si>
  <si>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</si>
  <si>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</si>
  <si>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</si>
  <si>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</si>
  <si>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</si>
  <si>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公路运输管理</t>
  </si>
  <si>
    <t xml:space="preserve">    其他公路水路运输支出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</si>
  <si>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</si>
  <si>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</si>
  <si>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</si>
  <si>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</si>
  <si>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制造业</t>
  </si>
  <si>
    <t xml:space="preserve">  建筑业</t>
  </si>
  <si>
    <t xml:space="preserve">    其他建筑业支出</t>
  </si>
  <si>
    <t xml:space="preserve">  工业和信息产业监管</t>
  </si>
  <si>
    <t xml:space="preserve">    其他工业和信息产业监管支出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</si>
  <si>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</si>
  <si>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</si>
  <si>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</si>
  <si>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其他资源勘探工业信息等支出(款)</t>
  </si>
  <si>
    <t xml:space="preserve">    其他资源勘探工业信息等支出(项)</t>
  </si>
  <si>
    <t>商业服务业等支出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</si>
  <si>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</si>
  <si>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</si>
  <si>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</si>
  <si>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</si>
  <si>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其他商业服务业等支出(款)</t>
  </si>
  <si>
    <t xml:space="preserve">    其他商业服务业等支出(项)</t>
  </si>
  <si>
    <t>金融支出</t>
  </si>
  <si>
    <t xml:space="preserve">  金融发展支出</t>
  </si>
  <si>
    <t xml:space="preserve">    其他金融发展支出</t>
  </si>
  <si>
    <t xml:space="preserve">  其他金融支出(款)</t>
  </si>
  <si>
    <t xml:space="preserve">    其他金融支出(项)</t>
  </si>
  <si>
    <t>自然资源海洋气象等支出</t>
  </si>
  <si>
    <t xml:space="preserve">  自然资源事务</t>
  </si>
  <si>
    <t xml:space="preserve">    自然资源利用与保护</t>
  </si>
  <si>
    <t xml:space="preserve">    自然资源调查与确权登记</t>
  </si>
  <si>
    <t xml:space="preserve">    其他自然资源事务支出</t>
  </si>
  <si>
    <t xml:space="preserve">  气象事务</t>
  </si>
  <si>
    <t xml:space="preserve">    气象服务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</si>
  <si>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</si>
  <si>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</si>
  <si>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</si>
  <si>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</si>
  <si>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</si>
  <si>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棚户区改造</t>
  </si>
  <si>
    <t xml:space="preserve">    其他保障性安居工程支出</t>
  </si>
  <si>
    <t xml:space="preserve">  住房改革支出</t>
  </si>
  <si>
    <t xml:space="preserve">    住房公积金</t>
  </si>
  <si>
    <t xml:space="preserve">  城乡社区住宅</t>
  </si>
  <si>
    <t xml:space="preserve">    其他城乡社区住宅支出</t>
  </si>
  <si>
    <t>粮油物资储备支出</t>
  </si>
  <si>
    <t xml:space="preserve">  粮油物资事务</t>
  </si>
  <si>
    <t xml:space="preserve">    粮食风险基金</t>
  </si>
  <si>
    <t xml:space="preserve">    其他粮油物资事务支出</t>
  </si>
  <si>
    <t xml:space="preserve">  粮油储备</t>
  </si>
  <si>
    <t xml:space="preserve">    储备粮(油)库建设</t>
  </si>
  <si>
    <t xml:space="preserve">  重要商品储备</t>
  </si>
  <si>
    <t xml:space="preserve">    应急物资储备</t>
  </si>
  <si>
    <t>灾害防治及应急管理支出</t>
  </si>
  <si>
    <t xml:space="preserve">  应急管理事务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</si>
  <si>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</si>
  <si>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</si>
  <si>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</si>
  <si>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</si>
  <si>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</si>
  <si>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</si>
  <si>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</si>
  <si>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自然灾害防治</t>
  </si>
  <si>
    <t xml:space="preserve">    地质灾害防治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</si>
  <si>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</si>
  <si>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</si>
  <si>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</si>
  <si>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</si>
  <si>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</si>
  <si>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</si>
  <si>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</si>
  <si>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</si>
  <si>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</si>
  <si>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</si>
  <si>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</si>
  <si>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>附表1-5</t>
  </si>
  <si>
    <t>2023年宁远县一般公共预算本级基本支出表</t>
  </si>
  <si>
    <t xml:space="preserve">  对企业资本性支出(一)</t>
  </si>
  <si>
    <t xml:space="preserve">  对企业资本性支出(二)</t>
  </si>
  <si>
    <t xml:space="preserve">  赠与</t>
  </si>
  <si>
    <t>附表1-6</t>
  </si>
  <si>
    <t>2023年一般公共预算税收返还和转移支付表</t>
  </si>
  <si>
    <t xml:space="preserve">    项         目</t>
  </si>
  <si>
    <t>备   注</t>
  </si>
  <si>
    <t>上级补助收入合计</t>
  </si>
  <si>
    <t>一、返还性收入</t>
  </si>
  <si>
    <t>1、增值税和消费税税收返还收入</t>
  </si>
  <si>
    <t>2、所得税基数返还收入</t>
  </si>
  <si>
    <t>3、增值税“五五分享”税收返还收入</t>
  </si>
  <si>
    <t>4、其他税收返还</t>
  </si>
  <si>
    <t>5、成品油价格和税费改革税收返还收入</t>
  </si>
  <si>
    <t>二、一般性转移支付收入</t>
  </si>
  <si>
    <t>1、体制补助收入</t>
  </si>
  <si>
    <t>2、均衡性转移支付收入</t>
  </si>
  <si>
    <t>3、县级基本财力保障机制奖补资金收入</t>
  </si>
  <si>
    <t>4、结算补助收入</t>
  </si>
  <si>
    <t>5、企业事业单位划转补助收入</t>
  </si>
  <si>
    <t>6、基层公检法司转移支付收入</t>
  </si>
  <si>
    <t>7、义务教育等转移支付收入</t>
  </si>
  <si>
    <t>8、基本养老金保险和低保等转移支付收入</t>
  </si>
  <si>
    <t>9、城乡居民医疗保险转移支付收入</t>
  </si>
  <si>
    <t>10、农村综合改革转移支付收入</t>
  </si>
  <si>
    <t>6、产粮（油）大县奖励资金收入</t>
  </si>
  <si>
    <t>7、重点生态功能区转移支付收入</t>
  </si>
  <si>
    <t>8、革命老区转移支付收入</t>
  </si>
  <si>
    <t>9、贫困地区转移支付收入</t>
  </si>
  <si>
    <t>10、固定数额补助收入</t>
  </si>
  <si>
    <t>11、其他一般性转移支付收入</t>
  </si>
  <si>
    <t>12、共同财政事权转移支付收入</t>
  </si>
  <si>
    <t xml:space="preserve">      公共安全共同财政事权转移支付</t>
  </si>
  <si>
    <t xml:space="preserve">      教育共同财政事权转移支付</t>
  </si>
  <si>
    <t xml:space="preserve">      科学技术共同财政事权转移支付</t>
  </si>
  <si>
    <t xml:space="preserve">      文化旅游体育与传媒共同财政事权转移支付</t>
  </si>
  <si>
    <t xml:space="preserve">      社会保障和就业共同财政事权转移支付</t>
  </si>
  <si>
    <t xml:space="preserve">      卫生健康共同财政事权转移支付</t>
  </si>
  <si>
    <t xml:space="preserve">      节能环保共同财政事权转移支付</t>
  </si>
  <si>
    <t xml:space="preserve">      农林水共同财政事权转移支付</t>
  </si>
  <si>
    <t xml:space="preserve">      交通运输共同财政事权转移支付</t>
  </si>
  <si>
    <t xml:space="preserve">      住房保障共同财政事权转移支付</t>
  </si>
  <si>
    <t xml:space="preserve">      粮油物资储备共同财政事权转移支付</t>
  </si>
  <si>
    <t xml:space="preserve">灾害防治及应急管理共同财政事权转移支付 </t>
  </si>
  <si>
    <t xml:space="preserve">      其他共同财政事权转移支付</t>
  </si>
  <si>
    <t>三、专项转移支付收入</t>
  </si>
  <si>
    <t>2022年度宁远县地方政府债务余额情况录入表</t>
  </si>
  <si>
    <t>录入18表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</si>
  <si>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</si>
  <si>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</si>
  <si>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</si>
  <si>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</si>
  <si>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</si>
  <si>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</si>
  <si>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</si>
  <si>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</si>
  <si>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</si>
  <si>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</si>
  <si>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</si>
  <si>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</si>
  <si>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</si>
  <si>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</si>
  <si>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</si>
  <si>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</si>
  <si>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</si>
  <si>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附表1-8</t>
  </si>
  <si>
    <r>
      <rPr>
        <b/>
        <u/>
        <sz val="18"/>
        <rFont val="黑体"/>
        <charset val="134"/>
      </rPr>
      <t>2023</t>
    </r>
    <r>
      <rPr>
        <b/>
        <sz val="18"/>
        <rFont val="黑体"/>
        <charset val="134"/>
      </rPr>
      <t>年宁远县一般公共预算“三公”经费预算安排情况统计表</t>
    </r>
  </si>
  <si>
    <t>预算数</t>
  </si>
  <si>
    <t>备注</t>
  </si>
  <si>
    <t>1、因公出国（境）费用</t>
  </si>
  <si>
    <t>2、公务接待费</t>
  </si>
  <si>
    <t>3、公务用车购置和运行费</t>
  </si>
  <si>
    <t>其中：（1）公务用车运行维护费</t>
  </si>
  <si>
    <r>
      <rPr>
        <sz val="12"/>
        <rFont val="宋体"/>
        <charset val="134"/>
      </rPr>
      <t xml:space="preserve"> </t>
    </r>
    <r>
      <rPr>
        <sz val="11"/>
        <color theme="1"/>
        <rFont val="等线"/>
        <charset val="134"/>
        <scheme val="minor"/>
      </rPr>
      <t xml:space="preserve">     （2）公务用车购置</t>
    </r>
  </si>
  <si>
    <r>
      <rPr>
        <sz val="11"/>
        <rFont val="宋体"/>
        <charset val="134"/>
      </rPr>
  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</t>
    </r>
    <r>
      <rPr>
        <sz val="11"/>
        <color indexed="8"/>
        <rFont val="宋体"/>
        <charset val="134"/>
      </rPr>
      <t>括领导干部</t>
    </r>
    <r>
      <rPr>
        <sz val="11"/>
        <rFont val="宋体"/>
        <charset val="134"/>
      </rPr>
      <t>专车、一般公务用车和执法执勤用车。（3）公务接待费，指单位按规定开支的各类公务接待（含外宾接待）支出。</t>
    </r>
  </si>
  <si>
    <t xml:space="preserve">    2、根据“三公”经费实行零增长的原则，公务接待费减少47万元,比上年降低3.76%；公务用车购置和运行费减少138万元，比上年降低7.48%；因公出国（境）费用减少0万元，与上年持平。</t>
  </si>
  <si>
    <t>附表1-9</t>
  </si>
  <si>
    <t>2023年上级专项转移支付预算表</t>
  </si>
  <si>
    <t>科目代码</t>
  </si>
  <si>
    <t>科目</t>
  </si>
  <si>
    <t/>
  </si>
  <si>
    <t>人大事务</t>
  </si>
  <si>
    <t>一般行政管理事务</t>
  </si>
  <si>
    <t>政府办公厅（室）及相关机构事务</t>
  </si>
  <si>
    <t>信访事务</t>
  </si>
  <si>
    <t>发展与改革事务</t>
  </si>
  <si>
    <t>其他发展与改革事务支出</t>
  </si>
  <si>
    <t>财政事务</t>
  </si>
  <si>
    <t>其他财政事务支出</t>
  </si>
  <si>
    <t>审计事务</t>
  </si>
  <si>
    <t>商贸事务</t>
  </si>
  <si>
    <t>招商引资</t>
  </si>
  <si>
    <t>知识产权事务</t>
  </si>
  <si>
    <t>其他知识产权事务支出</t>
  </si>
  <si>
    <t>民族事务</t>
  </si>
  <si>
    <t>民族工作专项</t>
  </si>
  <si>
    <t>档案事务</t>
  </si>
  <si>
    <t>档案馆</t>
  </si>
  <si>
    <t>群众团体事务</t>
  </si>
  <si>
    <t>组织事务</t>
  </si>
  <si>
    <t>统战事务</t>
  </si>
  <si>
    <t>宗教事务</t>
  </si>
  <si>
    <t>其他统战事务支出</t>
  </si>
  <si>
    <t>市场监督管理事务</t>
  </si>
  <si>
    <t>药品事务</t>
  </si>
  <si>
    <t>食品安全监管</t>
  </si>
  <si>
    <t>其他市场监督管理事务</t>
  </si>
  <si>
    <t>公安</t>
  </si>
  <si>
    <t>执法办案</t>
  </si>
  <si>
    <t>司法</t>
  </si>
  <si>
    <t>普通教育</t>
  </si>
  <si>
    <t>学前教育</t>
  </si>
  <si>
    <t>小学教育</t>
  </si>
  <si>
    <t>初中教育</t>
  </si>
  <si>
    <t>其他普通教育支出</t>
  </si>
  <si>
    <t>职业教育</t>
  </si>
  <si>
    <t>中等职业教育</t>
  </si>
  <si>
    <t>其他教育支出</t>
  </si>
  <si>
    <t>技术研究与开发</t>
  </si>
  <si>
    <t>科技成果转化与扩散</t>
  </si>
  <si>
    <t>其他技术研究与开发支出</t>
  </si>
  <si>
    <t>科技条件与服务</t>
  </si>
  <si>
    <t>其他科技条件与服务支出</t>
  </si>
  <si>
    <t>其他科学技术支出</t>
  </si>
  <si>
    <t>文化和旅游</t>
  </si>
  <si>
    <t>其他文化和旅游支出</t>
  </si>
  <si>
    <t>体育</t>
  </si>
  <si>
    <t>体育场馆</t>
  </si>
  <si>
    <t>广播电视</t>
  </si>
  <si>
    <t>其他广播电视支出</t>
  </si>
  <si>
    <t>其他文化旅游体育与传媒支出</t>
  </si>
  <si>
    <t>人力资源和社会保障管理事务</t>
  </si>
  <si>
    <t>其他人力资源和社会保障管理事务支出</t>
  </si>
  <si>
    <t>就业补助</t>
  </si>
  <si>
    <t>其他就业补助支出</t>
  </si>
  <si>
    <t>抚恤</t>
  </si>
  <si>
    <t>其他优抚支出</t>
  </si>
  <si>
    <t>退役安置</t>
  </si>
  <si>
    <t>退役士兵管理教育</t>
  </si>
  <si>
    <t>军队转业干部安置</t>
  </si>
  <si>
    <t>其他退役安置支出</t>
  </si>
  <si>
    <t>社会福利</t>
  </si>
  <si>
    <t>老年福利</t>
  </si>
  <si>
    <t>殡葬</t>
  </si>
  <si>
    <t>养老服务</t>
  </si>
  <si>
    <t>残疾人事业</t>
  </si>
  <si>
    <t>残疾人康复</t>
  </si>
  <si>
    <t>残疾人就业和扶贫</t>
  </si>
  <si>
    <t>其他残疾人事业支出</t>
  </si>
  <si>
    <t>红十字事业</t>
  </si>
  <si>
    <t>其他红十字事业支出</t>
  </si>
  <si>
    <t>其他社会保障和就业支出</t>
  </si>
  <si>
    <t>公共卫生</t>
  </si>
  <si>
    <t>重大公共卫生服务</t>
  </si>
  <si>
    <t>其他公共卫生支出</t>
  </si>
  <si>
    <t>中医药</t>
  </si>
  <si>
    <t>中医（民族医）药专项</t>
  </si>
  <si>
    <t>计划生育事务</t>
  </si>
  <si>
    <t>计划生育服务</t>
  </si>
  <si>
    <t>医疗救助</t>
  </si>
  <si>
    <t>其他医疗救助支出</t>
  </si>
  <si>
    <t>污染防治</t>
  </si>
  <si>
    <t>水体</t>
  </si>
  <si>
    <t>自然生态保护</t>
  </si>
  <si>
    <t>农村环境保护</t>
  </si>
  <si>
    <t>其他自然生态保护支出</t>
  </si>
  <si>
    <t>可再生能源</t>
  </si>
  <si>
    <t>城乡社区公共设施</t>
  </si>
  <si>
    <t>小城镇基础设施建设</t>
  </si>
  <si>
    <t>其他城乡社区支出</t>
  </si>
  <si>
    <t>农业农村</t>
  </si>
  <si>
    <t>病虫害控制</t>
  </si>
  <si>
    <t>农业生产发展</t>
  </si>
  <si>
    <t>农村社会事业</t>
  </si>
  <si>
    <t>农业资源保护修复与利用</t>
  </si>
  <si>
    <t>对高校毕业生到基层任职补助</t>
  </si>
  <si>
    <t>农田建设</t>
  </si>
  <si>
    <t>其他农业农村支出</t>
  </si>
  <si>
    <t>林业和草原</t>
  </si>
  <si>
    <t>森林资源培育</t>
  </si>
  <si>
    <t>对外合作与交流</t>
  </si>
  <si>
    <t>产业化管理</t>
  </si>
  <si>
    <t>林业草原防灾减灾</t>
  </si>
  <si>
    <t>其他林业和草原支出</t>
  </si>
  <si>
    <t>水利</t>
  </si>
  <si>
    <t>水利工程建设</t>
  </si>
  <si>
    <t>水利工程运行与维护</t>
  </si>
  <si>
    <t>其他水利支出</t>
  </si>
  <si>
    <t>农村综合改革</t>
  </si>
  <si>
    <t>对村级公益事业建设的补助</t>
  </si>
  <si>
    <t>对村集体经济组织的补助</t>
  </si>
  <si>
    <t>农村综合改革示范试点补助</t>
  </si>
  <si>
    <t>普惠金融发展支出</t>
  </si>
  <si>
    <t>支持农村金融机构</t>
  </si>
  <si>
    <t>创业担保贷款贴息</t>
  </si>
  <si>
    <t>其他普惠金融发展支出</t>
  </si>
  <si>
    <t>其他农林水支出</t>
  </si>
  <si>
    <t>公路水路运输</t>
  </si>
  <si>
    <t>公路养护</t>
  </si>
  <si>
    <t>其他公路水路运输支出</t>
  </si>
  <si>
    <t>制造业</t>
  </si>
  <si>
    <t>其他制造业支出</t>
  </si>
  <si>
    <t>支持中小企业发展和管理支出</t>
  </si>
  <si>
    <t>中小企业发展专项</t>
  </si>
  <si>
    <t>其他资源勘探工业信息等支出</t>
  </si>
  <si>
    <t>商业流通事务</t>
  </si>
  <si>
    <t>其他商业流通事务支出</t>
  </si>
  <si>
    <t>涉外发展服务支出</t>
  </si>
  <si>
    <t>其他涉外发展服务支出</t>
  </si>
  <si>
    <t>其他商业服务业等支出</t>
  </si>
  <si>
    <t>金融发展支出</t>
  </si>
  <si>
    <t>其他金融发展支出</t>
  </si>
  <si>
    <t>保障性安居工程支出</t>
  </si>
  <si>
    <t>棚户区改造</t>
  </si>
  <si>
    <t>老旧小区改造</t>
  </si>
  <si>
    <t>粮油物资事务</t>
  </si>
  <si>
    <t>其他粮油物资事务支出</t>
  </si>
  <si>
    <t>粮油储备</t>
  </si>
  <si>
    <t>储备粮（油）库建设</t>
  </si>
  <si>
    <t>应急管理事务</t>
  </si>
  <si>
    <t>其他应急管理支出</t>
  </si>
  <si>
    <t>自然灾害防治</t>
  </si>
  <si>
    <t>地质灾害防治</t>
  </si>
  <si>
    <t>其他灾害防治及应急管理支出</t>
  </si>
  <si>
    <t>附表1-10</t>
  </si>
  <si>
    <t>一般公共预算对下税收返还和转移支付预算分地区表</t>
  </si>
  <si>
    <t>地  区</t>
  </si>
  <si>
    <t>本年预算数为上年执行数的％</t>
  </si>
  <si>
    <t>税收返还</t>
  </si>
  <si>
    <t>一般性转移支付</t>
  </si>
  <si>
    <t>专项转移支付</t>
  </si>
  <si>
    <t>宁远县</t>
  </si>
  <si>
    <t>合       计</t>
  </si>
  <si>
    <t>注：我县无对下税收返还和转移支付，故本表为空表</t>
  </si>
  <si>
    <t>附表1-11</t>
  </si>
  <si>
    <t>政府债券发行及还本付息情况预算表</t>
  </si>
  <si>
    <t>一、2022年还本支出数</t>
  </si>
  <si>
    <t xml:space="preserve">    一般债券还本支出</t>
  </si>
  <si>
    <t xml:space="preserve">    专项债券还本支出</t>
  </si>
  <si>
    <t>二、2022年付息支出数</t>
  </si>
  <si>
    <t xml:space="preserve">    一般债券付息支出</t>
  </si>
  <si>
    <t xml:space="preserve">    专项债券付息支出</t>
  </si>
  <si>
    <t>三、2022年债务转贷情况</t>
  </si>
  <si>
    <t xml:space="preserve">    一般债券</t>
  </si>
  <si>
    <t xml:space="preserve">    专项债券</t>
  </si>
  <si>
    <t>四、2023年还本支出预算数</t>
  </si>
  <si>
    <t>五、2023年付息支出预算数</t>
  </si>
  <si>
    <t>六、2023年新增地方政府债券资金预算数</t>
  </si>
  <si>
    <t>备注：按照相关规定，在未收到上级财政下达债券额度通知的情况下，各县市区不允许将新增债券数额列入年初预算。，相关债券资金使用情况在调整预算中向人大常委会汇报后公开。</t>
  </si>
  <si>
    <t>附表2-1</t>
  </si>
  <si>
    <t>宁远县政府性基金收入预算表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</si>
  <si>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</t>
    </r>
    <r>
      <rPr>
        <b/>
        <sz val="12"/>
        <rFont val="宋体"/>
        <charset val="134"/>
      </rPr>
      <t>目</t>
    </r>
  </si>
  <si>
    <t>核电站乏燃料处理处置基金收入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</si>
  <si>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</si>
  <si>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</si>
  <si>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</si>
  <si>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</si>
  <si>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废弃电器电子产品处理基金收入</t>
  </si>
  <si>
    <t>国有土地使用权出让相关收入</t>
  </si>
  <si>
    <t>国有土地收益基金相关收入</t>
  </si>
  <si>
    <t>农业土地开发资金收入</t>
  </si>
  <si>
    <t>城市基础设施配套费收入</t>
  </si>
  <si>
    <t>污水处理费收入</t>
  </si>
  <si>
    <t>大中型水库库区基金收入</t>
  </si>
  <si>
    <t>三峡水库库区基金收入</t>
  </si>
  <si>
    <t>国家重大水利工程建设基金收入</t>
  </si>
  <si>
    <t>海南省高等级公路车辆通行附加费相关收入</t>
  </si>
  <si>
    <t>车辆通行费相关收入</t>
  </si>
  <si>
    <t>港口建设费收入</t>
  </si>
  <si>
    <t>铁路建设基金收入</t>
  </si>
  <si>
    <t>船舶油污损害赔偿基金收入</t>
  </si>
  <si>
    <t>民航发展基金收入</t>
  </si>
  <si>
    <t>农网还贷资金收入</t>
  </si>
  <si>
    <t>旅游发展基金收入</t>
  </si>
  <si>
    <t>中央特别国债经营基金收入</t>
  </si>
  <si>
    <t>中央特别国债经营基金财务收入</t>
  </si>
  <si>
    <t>彩票发行机构和彩票销售机构的业务费用</t>
  </si>
  <si>
    <t>彩票公益金收入</t>
  </si>
  <si>
    <t>其他政府性基金相关收入</t>
  </si>
  <si>
    <t>地方政府专项债务收入</t>
  </si>
  <si>
    <t xml:space="preserve">  政府性基金补助收入</t>
  </si>
  <si>
    <t xml:space="preserve">  政府性基金上解收入</t>
  </si>
  <si>
    <t xml:space="preserve">  调入资金</t>
  </si>
  <si>
    <t xml:space="preserve">  债务转贷收入</t>
  </si>
  <si>
    <t xml:space="preserve">  上年结转结余收入</t>
  </si>
  <si>
    <t>附表2-2</t>
  </si>
  <si>
    <t>政府性基金支出预算表</t>
  </si>
  <si>
    <t>项        目</t>
  </si>
  <si>
    <t>核电站乏燃料处理处置基金支出</t>
  </si>
  <si>
    <t>国家电影事业发展专项资金及对应专项债务收入安排的支出</t>
  </si>
  <si>
    <t>大中型水库移民后期扶持基金支出</t>
  </si>
  <si>
    <t>小型水库移民扶助基金及对应专项债务收入安排的支出</t>
  </si>
  <si>
    <t>可再生能源电价附加收入安排的支出</t>
  </si>
  <si>
    <t>废弃电器电子产品处理基金支出</t>
  </si>
  <si>
    <t>国有土地使用权出让收入及对应专项债务收入安排的支出</t>
  </si>
  <si>
    <t>国有土地收益基金相关支出</t>
  </si>
  <si>
    <t>农业土地开发资金相关支出</t>
  </si>
  <si>
    <t>城市基础设施配套费及对应专项债务收入安排的支出</t>
  </si>
  <si>
    <t>污水处理费及对应专项债务收入安排的支出</t>
  </si>
  <si>
    <t xml:space="preserve">棚户区改造专项债券收入安排的支出  </t>
  </si>
  <si>
    <t>大中型水库库区基金相关支出</t>
  </si>
  <si>
    <t>三峡水库库区基金支出</t>
  </si>
  <si>
    <t>国家重大水利工程建设基金相关支出</t>
  </si>
  <si>
    <t>海南省高等级公路车辆通行附加费相关支出</t>
  </si>
  <si>
    <t>车辆通行费相关支出</t>
  </si>
  <si>
    <t>港口建设费相关支出</t>
  </si>
  <si>
    <t>铁路建设基金支出</t>
  </si>
  <si>
    <t>船舶油污损害赔偿基金支出</t>
  </si>
  <si>
    <t>民航发展基金支出</t>
  </si>
  <si>
    <t>农网还贷资金支出</t>
  </si>
  <si>
    <t>中央特别国债经营基金支出</t>
  </si>
  <si>
    <t>中央特别国债经营基金财务支出</t>
  </si>
  <si>
    <t>彩票发行销售机构业务费安排的支出</t>
  </si>
  <si>
    <t>彩票公益金及对应专项债务收入安排的支出</t>
  </si>
  <si>
    <t>抗疫特别国债安排的支出</t>
  </si>
  <si>
    <t>地方政府专项债务付息支出</t>
  </si>
  <si>
    <t>地方政府专项债务发行费用支出</t>
  </si>
  <si>
    <t>其他政府性基金及对应专项债务收入安排的支出</t>
  </si>
  <si>
    <t xml:space="preserve">    本级支出合计</t>
  </si>
  <si>
    <t>地方政府专项债务还本支出</t>
  </si>
  <si>
    <t xml:space="preserve">  政府性基金补助支出</t>
  </si>
  <si>
    <t xml:space="preserve">  政府性基金上解支出</t>
  </si>
  <si>
    <t xml:space="preserve">  地方政府专项债务转贷支出</t>
  </si>
  <si>
    <t xml:space="preserve">    支出总计</t>
  </si>
  <si>
    <t>附表2-3</t>
  </si>
  <si>
    <t>2023年度宁远县政府性基金预算本级支出表</t>
  </si>
  <si>
    <t>执行数数</t>
  </si>
  <si>
    <t>支出合计</t>
  </si>
  <si>
    <t xml:space="preserve">  核电站乏燃料处理处置基金支出</t>
  </si>
  <si>
    <t xml:space="preserve">    乏燃料运输</t>
  </si>
  <si>
    <t xml:space="preserve">    乏燃料离堆贮存</t>
  </si>
  <si>
    <t xml:space="preserve">    乏燃料后处理</t>
  </si>
  <si>
    <t xml:space="preserve">    高放废物的处理处置</t>
  </si>
  <si>
    <t xml:space="preserve">    乏燃料后处理厂的建设、运行、改造和退役</t>
  </si>
  <si>
    <t xml:space="preserve">    其他乏燃料处理处置基金支出</t>
  </si>
  <si>
    <t>文化体育与传媒支出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</si>
  <si>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</si>
  <si>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</si>
  <si>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</si>
  <si>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</si>
  <si>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</si>
  <si>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</si>
  <si>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</si>
  <si>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</si>
  <si>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</si>
  <si>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小型水库移民扶助基金及对应专项债务收入安排的支出</t>
  </si>
  <si>
    <t xml:space="preserve">    其他小型水库移民扶助基金支出</t>
  </si>
  <si>
    <t xml:space="preserve">  可再生能源电价附加收入安排的支出</t>
  </si>
  <si>
    <t xml:space="preserve">    风力发电补助</t>
  </si>
  <si>
    <t xml:space="preserve">    太阳能发电补助</t>
  </si>
  <si>
    <t xml:space="preserve">    生物质能发电补助</t>
  </si>
  <si>
    <t xml:space="preserve">    其他可再生能源电价附加收入安排的支出</t>
  </si>
  <si>
    <t xml:space="preserve">  废弃电器电子产品处理基金支出</t>
  </si>
  <si>
    <t xml:space="preserve">    回收处理费用补贴</t>
  </si>
  <si>
    <t xml:space="preserve">    信息系统建设</t>
  </si>
  <si>
    <t xml:space="preserve">    基金征管经费</t>
  </si>
  <si>
    <t xml:space="preserve">    其他废弃电器电子产品处理基金支出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</si>
  <si>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</si>
  <si>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</si>
  <si>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</si>
  <si>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</si>
  <si>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</si>
  <si>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</si>
  <si>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</si>
  <si>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</si>
  <si>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</si>
  <si>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</si>
  <si>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</si>
  <si>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</si>
  <si>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 xml:space="preserve">    其他国有土地使用权出让收入安排的支出</t>
  </si>
  <si>
    <t xml:space="preserve">  国有土地收益基金及对应专项债务收入安排的支出</t>
  </si>
  <si>
    <t xml:space="preserve">    其他国有土地收益基金支出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</si>
  <si>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</si>
  <si>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</si>
  <si>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</si>
  <si>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</si>
  <si>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</si>
  <si>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</si>
  <si>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</si>
  <si>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</si>
  <si>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</si>
  <si>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</si>
  <si>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</si>
  <si>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</si>
  <si>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</si>
  <si>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</si>
  <si>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</si>
  <si>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三峡水库库区基金支出</t>
  </si>
  <si>
    <t xml:space="preserve">    库区维护和管理</t>
  </si>
  <si>
    <t xml:space="preserve">    其他三峡水库库区基金支出</t>
  </si>
  <si>
    <t xml:space="preserve">  国家重大水利工程建设基金及对应专项债务收入安排的支出</t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</si>
  <si>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</si>
  <si>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</si>
  <si>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</si>
  <si>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</si>
  <si>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海南省高等级公路车辆通行附加费及对应专项债务收入安排的支出</t>
  </si>
  <si>
    <t xml:space="preserve">    公路还贷</t>
  </si>
  <si>
    <t xml:space="preserve">    其他海南省高等级公路车辆通行附加费安排的支出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</si>
  <si>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</si>
  <si>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</si>
  <si>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</si>
  <si>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</si>
  <si>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港口建设费及对应专项债务收入安排的支出</t>
  </si>
  <si>
    <t xml:space="preserve">    港口设施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</si>
  <si>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</si>
  <si>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</si>
  <si>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</si>
  <si>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铁路建设基金支出</t>
  </si>
  <si>
    <t xml:space="preserve">    铁路建设投资</t>
  </si>
  <si>
    <t xml:space="preserve">    购置铁路机车车辆</t>
  </si>
  <si>
    <t xml:space="preserve">    铁路还贷</t>
  </si>
  <si>
    <t xml:space="preserve">    建设项目铺底资金</t>
  </si>
  <si>
    <t xml:space="preserve">    勘测设计</t>
  </si>
  <si>
    <t xml:space="preserve">    注册资本金</t>
  </si>
  <si>
    <t xml:space="preserve">    周转资金</t>
  </si>
  <si>
    <t xml:space="preserve">    其他铁路建设基金支出</t>
  </si>
  <si>
    <t xml:space="preserve">  船舶油污损害赔偿基金支出</t>
  </si>
  <si>
    <t xml:space="preserve">    应急处置费用</t>
  </si>
  <si>
    <t xml:space="preserve">    控制清除污染</t>
  </si>
  <si>
    <t xml:space="preserve">    损失补偿</t>
  </si>
  <si>
    <t xml:space="preserve">    生态恢复</t>
  </si>
  <si>
    <t xml:space="preserve">    监视监测</t>
  </si>
  <si>
    <t xml:space="preserve">    其他船舶油污损害赔偿基金支出</t>
  </si>
  <si>
    <t xml:space="preserve">  民航发展基金支出</t>
  </si>
  <si>
    <t xml:space="preserve">    民航机场建设</t>
  </si>
  <si>
    <t xml:space="preserve">    空管系统建设</t>
  </si>
  <si>
    <t xml:space="preserve">    民航安全</t>
  </si>
  <si>
    <t xml:space="preserve">    航线和机场补贴</t>
  </si>
  <si>
    <t xml:space="preserve">    民航节能减排</t>
  </si>
  <si>
    <t xml:space="preserve">    通用航空发展</t>
  </si>
  <si>
    <t xml:space="preserve">    征管经费</t>
  </si>
  <si>
    <t xml:space="preserve">    其他民航发展基金支出</t>
  </si>
  <si>
    <t>资源勘探信息等支出</t>
  </si>
  <si>
    <t xml:space="preserve">  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</si>
  <si>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</si>
  <si>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</si>
  <si>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</si>
  <si>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 xml:space="preserve">  旅游发展基金支出</t>
  </si>
  <si>
    <t xml:space="preserve">    宣传促销</t>
  </si>
  <si>
    <t xml:space="preserve">    行业规划</t>
  </si>
  <si>
    <t xml:space="preserve">    旅游事业补助</t>
  </si>
  <si>
    <t xml:space="preserve">    地方旅游开发项目补助</t>
  </si>
  <si>
    <t xml:space="preserve">    其他旅游发展基金支出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</si>
  <si>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</si>
  <si>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</si>
  <si>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</si>
  <si>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 xml:space="preserve">  其他政府性基金及对应专项债务收入安排的支出</t>
  </si>
  <si>
    <t xml:space="preserve">    其他政府性基金安排的支出</t>
  </si>
  <si>
    <t xml:space="preserve">    其他地方试点项目收益专项债券收入安排的支出</t>
  </si>
  <si>
    <t xml:space="preserve">    其他政府性基金债务收入安排的支出</t>
  </si>
  <si>
    <t xml:space="preserve">  彩票发行销售机构业务费安排的支出</t>
  </si>
  <si>
    <t xml:space="preserve">    福利彩票发行机构的业务费支出</t>
  </si>
  <si>
    <t xml:space="preserve">    体育彩票发行机构的业务费支出</t>
  </si>
  <si>
    <t xml:space="preserve">    福利彩票销售机构的业务费支出</t>
  </si>
  <si>
    <t xml:space="preserve">    体育彩票销售机构的业务费支出</t>
  </si>
  <si>
    <t xml:space="preserve">    彩票兑奖周转金支出</t>
  </si>
  <si>
    <t xml:space="preserve">    彩票发行销售风险基金支出</t>
  </si>
  <si>
    <t xml:space="preserve">    彩票市场调控资金支出</t>
  </si>
  <si>
    <t xml:space="preserve">    其他彩票发行销售机构业务费安排的支出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</si>
  <si>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</si>
  <si>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</si>
  <si>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</si>
  <si>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</si>
  <si>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</si>
  <si>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</si>
  <si>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</si>
  <si>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</si>
  <si>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</si>
  <si>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</si>
  <si>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</si>
  <si>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</si>
  <si>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</si>
  <si>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海南省高等级公路车辆通行附加费债务付息支出</t>
  </si>
  <si>
    <t xml:space="preserve">    港口建设费债务付息支出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</si>
  <si>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</si>
  <si>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</si>
  <si>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国有土地收益基金债务付息支出</t>
  </si>
  <si>
    <t xml:space="preserve">    农业土地开发资金债务付息支出</t>
  </si>
  <si>
    <t xml:space="preserve">    大中型水库库区基金债务付息支出</t>
  </si>
  <si>
    <t xml:space="preserve">    彩票公益金债务付息支出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</si>
  <si>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</si>
  <si>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</si>
  <si>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</si>
  <si>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</si>
  <si>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</si>
  <si>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</si>
  <si>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</si>
  <si>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其他地方自行试点项目收益专项债券付息支出</t>
  </si>
  <si>
    <t xml:space="preserve">    其他政府性基金债务付息支出</t>
  </si>
  <si>
    <t>债务发行费用支出</t>
  </si>
  <si>
    <t xml:space="preserve">  地方政府专项债务发行费用支出</t>
  </si>
  <si>
    <t xml:space="preserve">    海南省高等级公路车辆通行附加费债务发行费用支出</t>
  </si>
  <si>
    <t xml:space="preserve">    港口建设费债务发行费用支出</t>
  </si>
  <si>
    <t xml:space="preserve">    国家电影事业发展专项资金债务发行费用支出</t>
  </si>
  <si>
    <t xml:space="preserve">    国有土地使用权出让金债务发行费用支出</t>
  </si>
  <si>
    <t xml:space="preserve">    国有土地收益基金债务发行费用支出</t>
  </si>
  <si>
    <t xml:space="preserve">    农业土地开发资金债务发行费用支出</t>
  </si>
  <si>
    <t xml:space="preserve">    大中型水库库区基金债务发行费用支出</t>
  </si>
  <si>
    <t xml:space="preserve">    彩票公益金债务发行费用支出</t>
  </si>
  <si>
    <t xml:space="preserve">    城市基础设施配套费债务发行费用支出</t>
  </si>
  <si>
    <t xml:space="preserve">    小型水库移民扶助基金债务发行费用支出</t>
  </si>
  <si>
    <t xml:space="preserve">    国家重大水利工程建设基金债务发行费用支出</t>
  </si>
  <si>
    <t xml:space="preserve">    车辆通行费债务发行费用支出</t>
  </si>
  <si>
    <t xml:space="preserve">    污水处理费债务发行费用支出</t>
  </si>
  <si>
    <t xml:space="preserve">    土地储备专项债券发行费用支出</t>
  </si>
  <si>
    <t xml:space="preserve">    政府收费公路专项债券发行费用支出</t>
  </si>
  <si>
    <t xml:space="preserve">    其他地方自行试点项目收益专项债券发行费用支出</t>
  </si>
  <si>
    <t xml:space="preserve">    其他政府性基金债务发行费用支出</t>
  </si>
  <si>
    <t xml:space="preserve">  抗疫特别国债安排的支出</t>
  </si>
  <si>
    <t xml:space="preserve">    基础设施建设</t>
  </si>
  <si>
    <t xml:space="preserve">      公共卫生体系建设</t>
  </si>
  <si>
    <t xml:space="preserve">      重大疫情防控救治体系建设</t>
  </si>
  <si>
    <t xml:space="preserve">      粮食安全</t>
  </si>
  <si>
    <t xml:space="preserve">      能源安全</t>
  </si>
  <si>
    <t xml:space="preserve">      应急物资保障</t>
  </si>
  <si>
    <t xml:space="preserve">      产业链改造升级</t>
  </si>
  <si>
    <t xml:space="preserve">      城镇老旧小区改造</t>
  </si>
  <si>
    <t xml:space="preserve">      生态环境治理</t>
  </si>
  <si>
    <t xml:space="preserve">      交通基础设施建设</t>
  </si>
  <si>
    <t xml:space="preserve">      市政设施建设</t>
  </si>
  <si>
    <t xml:space="preserve">      重大区域规划基础设施建设</t>
  </si>
  <si>
    <t xml:space="preserve">      其他基础设施建设</t>
  </si>
  <si>
    <t xml:space="preserve">    抗疫相关支出</t>
  </si>
  <si>
    <t xml:space="preserve">      减免房租补贴</t>
  </si>
  <si>
    <t xml:space="preserve">      重点企业贷款贴息</t>
  </si>
  <si>
    <t xml:space="preserve">      创业担保贷款贴息</t>
  </si>
  <si>
    <t xml:space="preserve">      援企稳岗补贴</t>
  </si>
  <si>
    <t xml:space="preserve">      困难群众基本生活救助</t>
  </si>
  <si>
    <t xml:space="preserve">      其他抗疫相关支出</t>
  </si>
  <si>
    <t>附表2-4</t>
  </si>
  <si>
    <t>宁远县政府性基金转移支付预算分项目表</t>
  </si>
  <si>
    <t>合  计</t>
  </si>
  <si>
    <t>国家电影事业发展专项资金相关收入</t>
  </si>
  <si>
    <t>小型水库移民扶助基金相关收入</t>
  </si>
  <si>
    <t>农业土地开发资金相关收入</t>
  </si>
  <si>
    <t>城市基础设施配套费相关收入</t>
  </si>
  <si>
    <t>污水处理费相关收入</t>
  </si>
  <si>
    <t>大中型水库库区基金相关收入</t>
  </si>
  <si>
    <t>国家重大水利工程建设基金相关收入</t>
  </si>
  <si>
    <t>港口建设费相关收入</t>
  </si>
  <si>
    <t>政府性基金转移支付预算分地区表</t>
  </si>
  <si>
    <t>**市（县）</t>
  </si>
  <si>
    <t>……</t>
  </si>
  <si>
    <t>注：我县无对下政府性基金转移支付，故本表为空表</t>
  </si>
  <si>
    <t>附表2-6</t>
  </si>
  <si>
    <t>2022年度宁远县地方政府专项债务限额和余额情况表</t>
  </si>
  <si>
    <t>附表2-7</t>
  </si>
  <si>
    <t>2023年度宁远县地方政府专项债务限额和余额情况表（预算数）</t>
  </si>
  <si>
    <t>本年地方政府债务(转贷)收入(预算数)</t>
  </si>
  <si>
    <t>本年地方政府债务还本支出(预算数)</t>
  </si>
  <si>
    <t>年末地方政府债务余额(预算数)</t>
  </si>
  <si>
    <t>附表3-1</t>
  </si>
  <si>
    <t>2023年国有资本经营收入预算表</t>
  </si>
  <si>
    <t>预算科目</t>
  </si>
  <si>
    <t>利润收入</t>
  </si>
  <si>
    <t>股利、股息收入</t>
  </si>
  <si>
    <t>产权转让收入</t>
  </si>
  <si>
    <t>清算收入</t>
  </si>
  <si>
    <t>其他国有资本经营预算收入</t>
  </si>
  <si>
    <t>本 年 收 入 合 计</t>
  </si>
  <si>
    <t>上级补助收入</t>
  </si>
  <si>
    <t>省补助计划单列市收入</t>
  </si>
  <si>
    <t>上年结余</t>
  </si>
  <si>
    <t>收  入  总  计</t>
  </si>
  <si>
    <t>附表3-2</t>
  </si>
  <si>
    <t>宁远县国有资本经营支出预算表</t>
  </si>
  <si>
    <r>
      <rPr>
        <b/>
        <sz val="10"/>
        <rFont val="仿宋_GB2312"/>
        <charset val="134"/>
      </rPr>
      <t>科目编码</t>
    </r>
  </si>
  <si>
    <t>项      目</t>
  </si>
  <si>
    <t xml:space="preserve">    国有资本经营预算补充社保基金支出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</si>
  <si>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</si>
  <si>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</si>
  <si>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</si>
  <si>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</si>
  <si>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</si>
  <si>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</si>
  <si>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</si>
  <si>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</si>
  <si>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</si>
  <si>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</si>
  <si>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</si>
  <si>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</si>
  <si>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</si>
  <si>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</si>
  <si>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</si>
  <si>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</si>
  <si>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</si>
  <si>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</si>
  <si>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</si>
  <si>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</si>
  <si>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</si>
  <si>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</si>
  <si>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</si>
  <si>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</si>
  <si>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</si>
  <si>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</si>
  <si>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 xml:space="preserve">  国有资本经营预算转移支付支出</t>
  </si>
  <si>
    <t xml:space="preserve">  国有资本经营预算上解支出</t>
  </si>
  <si>
    <t xml:space="preserve">  国有资本经营预算调出资金</t>
  </si>
  <si>
    <t>宁远县本级国有资本经营支出预算表</t>
  </si>
  <si>
    <t>宁远县国有资本经营预算对下转移支付表</t>
  </si>
  <si>
    <t>一、补充全国社会保障基金</t>
  </si>
  <si>
    <t xml:space="preserve">      国有资本经营预算补充社保基金支出</t>
  </si>
  <si>
    <t>二、解决历史遗留问题及改革成本支出</t>
  </si>
  <si>
    <t xml:space="preserve">      厂办大集体改革支出</t>
  </si>
  <si>
    <t xml:space="preserve">      “三供一业”移交补助支出</t>
  </si>
  <si>
    <t xml:space="preserve">      ……</t>
  </si>
  <si>
    <t>三、国有企业资本金注入</t>
  </si>
  <si>
    <t xml:space="preserve">      国有经济结构调整支出</t>
  </si>
  <si>
    <t>四、国有企业政策性补贴</t>
  </si>
  <si>
    <t xml:space="preserve">      国有企业政策性补贴</t>
  </si>
  <si>
    <t>五、金融国有资本经营预算支出</t>
  </si>
  <si>
    <t xml:space="preserve">      资本支出</t>
  </si>
  <si>
    <t>六、其他国有资本经营预算支出</t>
  </si>
  <si>
    <t xml:space="preserve">      其他国有资本经营预算支出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</si>
  <si>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4-1</t>
    </r>
  </si>
  <si>
    <t>2023年社会保险基金收入预算表</t>
  </si>
  <si>
    <t>项  目</t>
  </si>
  <si>
    <t>一、本年收入</t>
  </si>
  <si>
    <t>企业职工基本养老保险基金</t>
  </si>
  <si>
    <t>基本养老保险费收入</t>
  </si>
  <si>
    <t>利息收入</t>
  </si>
  <si>
    <t>财政补贴收入</t>
  </si>
  <si>
    <t>委托投资收益</t>
  </si>
  <si>
    <t>其他收入</t>
  </si>
  <si>
    <t>转移收入</t>
  </si>
  <si>
    <t>城乡居民基本养老保险基金</t>
  </si>
  <si>
    <t>个人缴费收入</t>
  </si>
  <si>
    <t>集体补助收入</t>
  </si>
  <si>
    <t>机关事业单位基本养老保险基金</t>
  </si>
  <si>
    <t>城镇职工基本医疗保险基金</t>
  </si>
  <si>
    <t>基本医疗保险费收入</t>
  </si>
  <si>
    <t>城乡居民基本医疗保险基金</t>
  </si>
  <si>
    <t>缴费收入</t>
  </si>
  <si>
    <t>工伤保险基金</t>
  </si>
  <si>
    <t>工伤保险费收入</t>
  </si>
  <si>
    <t>失业保险基金</t>
  </si>
  <si>
    <t>失业保险费收入</t>
  </si>
  <si>
    <t>二、上年结余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</si>
  <si>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4-2</t>
    </r>
  </si>
  <si>
    <t>2022年社会保险基金支出预算表</t>
  </si>
  <si>
    <t>一、本年支出</t>
  </si>
  <si>
    <t>基本养老金支出</t>
  </si>
  <si>
    <t>丧葬抚恤补助支出</t>
  </si>
  <si>
    <t>转移支出</t>
  </si>
  <si>
    <t>上解上级支出</t>
  </si>
  <si>
    <t>基础养老金支出</t>
  </si>
  <si>
    <t>个人账户养老金支出</t>
  </si>
  <si>
    <t>丧葬补助金支出</t>
  </si>
  <si>
    <t>基本医疗保险待遇支出</t>
  </si>
  <si>
    <t>大病保险支出</t>
  </si>
  <si>
    <t>工伤保险待遇支出</t>
  </si>
  <si>
    <t>劳动能力鉴定支出</t>
  </si>
  <si>
    <t>工伤预防费用支出</t>
  </si>
  <si>
    <t>失业保险金支出</t>
  </si>
  <si>
    <t>基本医疗保险费支出</t>
  </si>
  <si>
    <t>职业培训补贴支出</t>
  </si>
  <si>
    <t>职业介绍补贴支出</t>
  </si>
  <si>
    <t>稳定岗位补贴支出</t>
  </si>
  <si>
    <t>技能提升补贴支出</t>
  </si>
  <si>
    <t>其他费用支出</t>
  </si>
  <si>
    <t>二、年末滚存结余</t>
  </si>
  <si>
    <t>专项转移支付(分项目）情况表</t>
  </si>
  <si>
    <t>主管单位</t>
  </si>
  <si>
    <t>指标文号</t>
  </si>
  <si>
    <t>预算科目（明细编码及名称）</t>
  </si>
  <si>
    <t>内容摘要</t>
  </si>
  <si>
    <t>功能分类科目</t>
  </si>
  <si>
    <t>经济分类科目</t>
  </si>
  <si>
    <t>财政局</t>
  </si>
  <si>
    <t>湘财行指【2022】28号</t>
  </si>
  <si>
    <t>2010302</t>
  </si>
  <si>
    <t>2022年乡村便民服务中心及“六小”建设补助资金</t>
  </si>
  <si>
    <t>发改局</t>
  </si>
  <si>
    <t>湘财建指【2022】50号</t>
  </si>
  <si>
    <t>2010499</t>
  </si>
  <si>
    <t>省预算内基建专项资金（市县）</t>
  </si>
  <si>
    <t>永州莲花水泥有限责任公司</t>
  </si>
  <si>
    <t>湘财行指【2022】1号</t>
  </si>
  <si>
    <t>2010502</t>
  </si>
  <si>
    <t>基层统计部门业务补助经费</t>
  </si>
  <si>
    <t>住房和城乡建设局</t>
  </si>
  <si>
    <t>湘财行指【2022】24号</t>
  </si>
  <si>
    <t>湘财市县指【2022】1号</t>
  </si>
  <si>
    <t>2010602</t>
  </si>
  <si>
    <t>乡镇财政监管经费</t>
  </si>
  <si>
    <t>城管局</t>
  </si>
  <si>
    <t>湘财行指【2022】37号</t>
  </si>
  <si>
    <t>财政业务补助经费</t>
  </si>
  <si>
    <t>湘财外指【2022】30号</t>
  </si>
  <si>
    <t>2010699</t>
  </si>
  <si>
    <t>国外贷款项目配套资金（市县）</t>
  </si>
  <si>
    <t>湘财资指【2022】7号</t>
  </si>
  <si>
    <t>资产管理专项工作经费（市县）</t>
  </si>
  <si>
    <t>林业局</t>
  </si>
  <si>
    <t>湘财外指【2022】12号</t>
  </si>
  <si>
    <t>2011308</t>
  </si>
  <si>
    <t>2022年招商引资资金</t>
  </si>
  <si>
    <t>公路建设养护中心</t>
  </si>
  <si>
    <t>湘财外指【2022】37号</t>
  </si>
  <si>
    <t>湘财行指【2022】31号</t>
  </si>
  <si>
    <t>2011409</t>
  </si>
  <si>
    <t>知识产权宏观管理</t>
  </si>
  <si>
    <t>知识产权战略推进专项（省本级）</t>
  </si>
  <si>
    <t>交通运输局</t>
  </si>
  <si>
    <t>2011499</t>
  </si>
  <si>
    <t>湘财行指【2021】57号</t>
  </si>
  <si>
    <t>2012304</t>
  </si>
  <si>
    <t>少数民族工作专项（市县）</t>
  </si>
  <si>
    <t>湘财行指【2021】56号</t>
  </si>
  <si>
    <t>2012902</t>
  </si>
  <si>
    <t>提前下达2022年省级党建带团建专项经费</t>
  </si>
  <si>
    <t>高新区</t>
  </si>
  <si>
    <t>湘财行指【2021】49号</t>
  </si>
  <si>
    <t>2013299</t>
  </si>
  <si>
    <t>其他组织事务支出</t>
  </si>
  <si>
    <t>基层远程教育站点运维</t>
  </si>
  <si>
    <t>湘财行指【2022】25号</t>
  </si>
  <si>
    <t>2021年度招录选调生补助经费</t>
  </si>
  <si>
    <t>湘财行指【2022】29号</t>
  </si>
  <si>
    <t>2013602</t>
  </si>
  <si>
    <t>基层党政机关办公用房维修补助经费</t>
  </si>
  <si>
    <t>湘财行指【2021】61号</t>
  </si>
  <si>
    <t>2013812</t>
  </si>
  <si>
    <t>提前下达2022年食品药品监管补助资金</t>
  </si>
  <si>
    <t>九嶷山国家森林公园管理局</t>
  </si>
  <si>
    <t>湘财行指【2022】39号</t>
  </si>
  <si>
    <t>财政部 市场监管总局 药监局关于下达2022年食品药品监管补助资金预算的通知</t>
  </si>
  <si>
    <t>农业农村局</t>
  </si>
  <si>
    <t>湘财行指【2021】62号</t>
  </si>
  <si>
    <t>2013816</t>
  </si>
  <si>
    <t>宁远县市场监督管理局</t>
  </si>
  <si>
    <t>湘财行指【2022】26号</t>
  </si>
  <si>
    <t>2013899</t>
  </si>
  <si>
    <t>市场监督管理专项（市县）</t>
  </si>
  <si>
    <t>湘财行指【2022】3号</t>
  </si>
  <si>
    <t>2022年省级市场监督管理专项资金</t>
  </si>
  <si>
    <t>湘财行指【2022】64号</t>
  </si>
  <si>
    <t>市场监督管理业务补助经费（市县）</t>
  </si>
  <si>
    <t>宁远县公安局</t>
  </si>
  <si>
    <t>湘财政法指【2022】30号</t>
  </si>
  <si>
    <t>2040220</t>
  </si>
  <si>
    <t>公安部门二代身份证和出入境证照工本费</t>
  </si>
  <si>
    <t>宁远县交警大队</t>
  </si>
  <si>
    <t>湘财政法指【2022】5号</t>
  </si>
  <si>
    <t>交警营房修缮补助</t>
  </si>
  <si>
    <t>宁远县司法局</t>
  </si>
  <si>
    <t>湘财政法指【2022】24号</t>
  </si>
  <si>
    <t>2040602</t>
  </si>
  <si>
    <t>智慧矫正中心信息化建设升级改造经费补助6、司法业务建设经费补助6</t>
  </si>
  <si>
    <t>湘财政法指【2022】49号</t>
  </si>
  <si>
    <t>2049999</t>
  </si>
  <si>
    <t>其他公共安全支出</t>
  </si>
  <si>
    <t>道路安全隐患整改项目经费补助</t>
  </si>
  <si>
    <t>教育局</t>
  </si>
  <si>
    <t>湘财教指【2022】34号</t>
  </si>
  <si>
    <t>2050202</t>
  </si>
  <si>
    <t>2022年第五批基础教育发展专项（乡村小规模学校建设）资金</t>
  </si>
  <si>
    <t>湘财教指【2022】45号</t>
  </si>
  <si>
    <t>基础教育支出1</t>
  </si>
  <si>
    <t>湘财教指【2021】90号</t>
  </si>
  <si>
    <t>湖南省财政厅 湖南省教育厅关于提前下达2022年第一批基础教育发展专项（中小学幼儿园校车奖补）资金的通知</t>
  </si>
  <si>
    <t>湘财教指【2022】35号</t>
  </si>
  <si>
    <t>2022年第三批基础教育发展专项（中小学幼儿园校车奖补）资金</t>
  </si>
  <si>
    <t>湘财教指【2022】36号</t>
  </si>
  <si>
    <t>2022年第二批基础教育发展专项（基础教育教学改革）资金</t>
  </si>
  <si>
    <t>2050203</t>
  </si>
  <si>
    <t>湘财教指【2022】39号</t>
  </si>
  <si>
    <t>2050299</t>
  </si>
  <si>
    <t>2022年第六批教育综合发展专项（教育规划课题、民族教育发展、义务教育质量监测） 资金</t>
  </si>
  <si>
    <t>湘财教指【2022】11号</t>
  </si>
  <si>
    <t>基础教育发展专项1</t>
  </si>
  <si>
    <t>湘财教指【2022】52号</t>
  </si>
  <si>
    <t>2022年第一批教育支出资金</t>
  </si>
  <si>
    <t>湘财教指【2022】65号</t>
  </si>
  <si>
    <t>教育综合发展专项</t>
  </si>
  <si>
    <t>湘财教指【2022】58号</t>
  </si>
  <si>
    <t>2050302</t>
  </si>
  <si>
    <t>宁远县科技和工业信息化局</t>
  </si>
  <si>
    <t>湘财教指【2022】66号</t>
  </si>
  <si>
    <t>2060404</t>
  </si>
  <si>
    <t>创新型省份建设专项资金</t>
  </si>
  <si>
    <t>科技和工业信息化局</t>
  </si>
  <si>
    <t>湘财教指【2022】9号</t>
  </si>
  <si>
    <t>创新型省份建设专项</t>
  </si>
  <si>
    <t>2060599</t>
  </si>
  <si>
    <t>科协</t>
  </si>
  <si>
    <t>湘财教指【2022】26号</t>
  </si>
  <si>
    <t>2060702</t>
  </si>
  <si>
    <t>科普活动</t>
  </si>
  <si>
    <t>省级科普专项资金</t>
  </si>
  <si>
    <t>2060799</t>
  </si>
  <si>
    <t>其他科学技术普及支出</t>
  </si>
  <si>
    <t>市州科教支出</t>
  </si>
  <si>
    <t>湘财教指【2022】72号</t>
  </si>
  <si>
    <t>2069999</t>
  </si>
  <si>
    <t>企业研发奖补</t>
  </si>
  <si>
    <t>文化旅游广电体育局</t>
  </si>
  <si>
    <t>湘财文指【2022】31号</t>
  </si>
  <si>
    <t>2070199</t>
  </si>
  <si>
    <t>旅游发展专项</t>
  </si>
  <si>
    <t>宁远县祭舜办</t>
  </si>
  <si>
    <t>湘财文指【2022】29号</t>
  </si>
  <si>
    <t>壬寅年公祭舜帝大典活动经费</t>
  </si>
  <si>
    <t>文旅广体局（宁远县文化馆）</t>
  </si>
  <si>
    <t>湘财文指【2022】30号</t>
  </si>
  <si>
    <t>2022年文化和旅游项目</t>
  </si>
  <si>
    <t>文旅广体局
（文物保护中心）</t>
  </si>
  <si>
    <t>湘财文指【2022】12号</t>
  </si>
  <si>
    <t>2070204</t>
  </si>
  <si>
    <t>文物保护</t>
  </si>
  <si>
    <t>文物保护专项</t>
  </si>
  <si>
    <t>湘财文指【2022】24号</t>
  </si>
  <si>
    <t>2070206</t>
  </si>
  <si>
    <t>历史名城与古迹</t>
  </si>
  <si>
    <t>舜帝陵建设资金</t>
  </si>
  <si>
    <t>文旅广体局
（全民健身服务中心）</t>
  </si>
  <si>
    <t>湘财文指【2021】70号</t>
  </si>
  <si>
    <t>2070307</t>
  </si>
  <si>
    <t>体育场馆免费低收费开放省级补助（详见指标文）</t>
  </si>
  <si>
    <t>湘财文指【2021】66号</t>
  </si>
  <si>
    <t>2070399</t>
  </si>
  <si>
    <t>其他体育支出</t>
  </si>
  <si>
    <t>体育发展专项（详见指标文）</t>
  </si>
  <si>
    <t>宁远县委宣传部</t>
  </si>
  <si>
    <t>湘财文指【2022】38号</t>
  </si>
  <si>
    <t>2070699</t>
  </si>
  <si>
    <t>其他新闻出版电影支出</t>
  </si>
  <si>
    <t>“扫黄打非”经费补助</t>
  </si>
  <si>
    <t>广播电视台</t>
  </si>
  <si>
    <t>湘财文指【2021】61号</t>
  </si>
  <si>
    <t>2070899</t>
  </si>
  <si>
    <t>广播电视无线覆盖省级资金（详见指标文）</t>
  </si>
  <si>
    <t>宁远县民政局</t>
  </si>
  <si>
    <t>湘财社指【2022】50号</t>
  </si>
  <si>
    <t>2080299</t>
  </si>
  <si>
    <t>其他民政管理事务支出</t>
  </si>
  <si>
    <t>关于下达2022年民政和残疾人事业经费（第一批）的通知</t>
  </si>
  <si>
    <t>宁远县就业服务中心</t>
  </si>
  <si>
    <t>湘财社指【2022】40号</t>
  </si>
  <si>
    <t>2080799</t>
  </si>
  <si>
    <t>2022年省补助就业失业监测及信息化建设项目经费</t>
  </si>
  <si>
    <t>退役军人事务局</t>
  </si>
  <si>
    <t>湘财社指【2022】56号</t>
  </si>
  <si>
    <t>2080807</t>
  </si>
  <si>
    <t>光荣院</t>
  </si>
  <si>
    <t>财政部关于下达2017年优抚事业单位补助资金的通知</t>
  </si>
  <si>
    <t>2080808</t>
  </si>
  <si>
    <t>烈士纪念设施管理维护</t>
  </si>
  <si>
    <t>湘财社指【2022】51号</t>
  </si>
  <si>
    <t>2080899</t>
  </si>
  <si>
    <t>退役军人事务专项（市县）</t>
  </si>
  <si>
    <t>湘财社指【2022】73号</t>
  </si>
  <si>
    <t>退役军人事务专项（省级）</t>
  </si>
  <si>
    <t>湘财社指【2021】96号</t>
  </si>
  <si>
    <t>2080902</t>
  </si>
  <si>
    <t>军队移交政府的离退休人员安置</t>
  </si>
  <si>
    <t>军队离退休人员</t>
  </si>
  <si>
    <t>2080903</t>
  </si>
  <si>
    <t>军队移交政府离退休干部管理机构</t>
  </si>
  <si>
    <t>军休机构管理经费</t>
  </si>
  <si>
    <t>民政局</t>
  </si>
  <si>
    <t>湘财社指【2022】13号</t>
  </si>
  <si>
    <t>2081002</t>
  </si>
  <si>
    <t>民政事务专项</t>
  </si>
  <si>
    <t>残疾人联合会</t>
  </si>
  <si>
    <t>湘财社指【2022】23号</t>
  </si>
  <si>
    <t>2081104</t>
  </si>
  <si>
    <t>2022年残疾人扶助专项（省级）</t>
  </si>
  <si>
    <t>2081105</t>
  </si>
  <si>
    <t>残疾人就业</t>
  </si>
  <si>
    <t>2022年残疾人扶助专项资金（省级）</t>
  </si>
  <si>
    <t>湘财社指【2022】30号</t>
  </si>
  <si>
    <t>2081106</t>
  </si>
  <si>
    <t>残疾人体育</t>
  </si>
  <si>
    <t>东京残奥会和全国残运会暨特奥会奖金（市县）</t>
  </si>
  <si>
    <t>2081199</t>
  </si>
  <si>
    <t>湘财社指【2022】48号</t>
  </si>
  <si>
    <t>来源处室代编</t>
  </si>
  <si>
    <t>红十字会</t>
  </si>
  <si>
    <t>湘财社指【2022】20号</t>
  </si>
  <si>
    <t>2081699</t>
  </si>
  <si>
    <t>省红十字会业务</t>
  </si>
  <si>
    <t>湘财社指【2022】62号</t>
  </si>
  <si>
    <t>2082899</t>
  </si>
  <si>
    <t>其他退役军人事务管理支出</t>
  </si>
  <si>
    <t>基层退役军人服务体系运行补助</t>
  </si>
  <si>
    <t>宁远县退役军人事务中心</t>
  </si>
  <si>
    <t>湘财社指【2022】46号</t>
  </si>
  <si>
    <t>退役军人管理事务（市县）</t>
  </si>
  <si>
    <t>人社局</t>
  </si>
  <si>
    <t>湘财社指【2022】47号</t>
  </si>
  <si>
    <t>2089999</t>
  </si>
  <si>
    <t>2022年省补助人力资源和社会保障（第一批）经费</t>
  </si>
  <si>
    <t>湘财社指【2022】92号</t>
  </si>
  <si>
    <t>2022年省级补助人力资源和社会保障（第二批）经费</t>
  </si>
  <si>
    <t>湘财社指【2022】87号</t>
  </si>
  <si>
    <t>2100299</t>
  </si>
  <si>
    <t>其他公立医院支出</t>
  </si>
  <si>
    <t>2022年省补助医疗服务能力提升项目</t>
  </si>
  <si>
    <t>疾控中心</t>
  </si>
  <si>
    <t>湘财社指【2021】98号</t>
  </si>
  <si>
    <t>2100409</t>
  </si>
  <si>
    <t>提前下达2022年重大传染病防控经费分配表</t>
  </si>
  <si>
    <t>妇幼保健院</t>
  </si>
  <si>
    <t>湘财社指【2022】21号</t>
  </si>
  <si>
    <t>2100499</t>
  </si>
  <si>
    <t>两癌筛查、孕产妇筛查及新生儿心脏病筛查</t>
  </si>
  <si>
    <t>湘财社指【2022】17号</t>
  </si>
  <si>
    <t>公共卫生专项（市县）</t>
  </si>
  <si>
    <t>计生协会</t>
  </si>
  <si>
    <t>湘财社指【2021】102号</t>
  </si>
  <si>
    <t>2100717</t>
  </si>
  <si>
    <t>计划生育专项2</t>
  </si>
  <si>
    <t>卫健局</t>
  </si>
  <si>
    <t>湘财社指【2022】95号</t>
  </si>
  <si>
    <t>2022年省补助城镇独生子女父母奖励项目经费</t>
  </si>
  <si>
    <t>湘财社指【2021】106号</t>
  </si>
  <si>
    <t>提前下达2022年城镇独生子女父母奖励省级补助</t>
  </si>
  <si>
    <t>卫生健康局</t>
  </si>
  <si>
    <t>湘财社指【2022】28号</t>
  </si>
  <si>
    <t>计划生育专项1</t>
  </si>
  <si>
    <t>湘财社指【2022】16号</t>
  </si>
  <si>
    <t>宁远县医疗保障局</t>
  </si>
  <si>
    <t>湘财社指【2022】15号</t>
  </si>
  <si>
    <t>2101399</t>
  </si>
  <si>
    <t>湘财社指【2022】90号</t>
  </si>
  <si>
    <t>2109999</t>
  </si>
  <si>
    <t>其他卫生健康支出</t>
  </si>
  <si>
    <t>医疗卫生与计划生育专项（市县）</t>
  </si>
  <si>
    <t>市生态环境局宁远分局</t>
  </si>
  <si>
    <t>湘财资环指【2022】45号</t>
  </si>
  <si>
    <t>2110302</t>
  </si>
  <si>
    <t xml:space="preserve">2022年省级流域生态保护补偿资金 </t>
  </si>
  <si>
    <t>水务集团</t>
  </si>
  <si>
    <t>湘财资环指【2022】35号</t>
  </si>
  <si>
    <t>2022年中央第二批水污染防治资金（地表水）</t>
  </si>
  <si>
    <t>宁远县九疑山瑶族乡人民政府</t>
  </si>
  <si>
    <t>湘财资环指【2022】15号</t>
  </si>
  <si>
    <t>2110399</t>
  </si>
  <si>
    <t>其他污染防治支出</t>
  </si>
  <si>
    <t>乡村振兴</t>
  </si>
  <si>
    <t>湘财资环指【2022】26号</t>
  </si>
  <si>
    <t>2110401</t>
  </si>
  <si>
    <t>生态保护</t>
  </si>
  <si>
    <t>财政部关于下达2022年林业草原生态保护恢复资金预算的通知</t>
  </si>
  <si>
    <t>环保局</t>
  </si>
  <si>
    <t>湘财资环指【2022】14号</t>
  </si>
  <si>
    <t>2110402</t>
  </si>
  <si>
    <t>环境保护和污染防治专项（市县）</t>
  </si>
  <si>
    <t>农村生活污水治理</t>
  </si>
  <si>
    <t>九嶷山国家森林公园管理局
林业局</t>
  </si>
  <si>
    <t>湘财资环指【2022】25号</t>
  </si>
  <si>
    <t>2110406</t>
  </si>
  <si>
    <t>自然保护地</t>
  </si>
  <si>
    <t>湘财建指【2022】148号</t>
  </si>
  <si>
    <t>2119999</t>
  </si>
  <si>
    <t>其他节能环保支出</t>
  </si>
  <si>
    <t>碳达峰碳中和专项工作经费</t>
  </si>
  <si>
    <t>湘财建指【2022】89号</t>
  </si>
  <si>
    <t>2120199</t>
  </si>
  <si>
    <t>其他城乡社区管理事务支出</t>
  </si>
  <si>
    <t>自建房安全专项整治省级补助资金</t>
  </si>
  <si>
    <t>湘财建指【2022】43号</t>
  </si>
  <si>
    <t>2120303</t>
  </si>
  <si>
    <t>基本建设补助资金</t>
  </si>
  <si>
    <t>湘财建指【2022】45号</t>
  </si>
  <si>
    <t>2129999</t>
  </si>
  <si>
    <t>财政部关于下达2022年排水设施建设中央基建投资预算的通知</t>
  </si>
  <si>
    <t>湘财建指【2022】11号</t>
  </si>
  <si>
    <t>住房城乡建设引导专项资金（市县）</t>
  </si>
  <si>
    <t>农业农村局（含畜牧水产事务中心）</t>
  </si>
  <si>
    <t>湘财农指【2022】51号</t>
  </si>
  <si>
    <t>2130108</t>
  </si>
  <si>
    <t>2021年度养殖环节病死猪无害化处理和动物疫病强制扑杀补助</t>
  </si>
  <si>
    <t>湘财农指【2022】19号</t>
  </si>
  <si>
    <t>关于下达2022年省级动物防疫补助资金的通知</t>
  </si>
  <si>
    <t>湘财农指【2022】42号</t>
  </si>
  <si>
    <t>2130109</t>
  </si>
  <si>
    <t>农产品质量安全</t>
  </si>
  <si>
    <t>关于下达2022年农作物、畜禽种业安全监管资金的通知</t>
  </si>
  <si>
    <t>湘财农指【2022】24号</t>
  </si>
  <si>
    <t>关于下达2022年农产品质量安全监管资金的通知</t>
  </si>
  <si>
    <t>湘财农指【2022】45号</t>
  </si>
  <si>
    <t>2130111</t>
  </si>
  <si>
    <t>统计监测与信息服务</t>
  </si>
  <si>
    <t>关于下达2022年农业生态环境监测与保护资金的通知</t>
  </si>
  <si>
    <t>湘财农指【2022】52号</t>
  </si>
  <si>
    <t>2130119</t>
  </si>
  <si>
    <t>防灾救灾</t>
  </si>
  <si>
    <t>关于下达2022年农业生产和水利救灾（抗旱）资金的通知</t>
  </si>
  <si>
    <t>农业农村局（含农机事务中心）</t>
  </si>
  <si>
    <t>湘财农指【2022】41号</t>
  </si>
  <si>
    <t>2130122</t>
  </si>
  <si>
    <t>关于下达2022年农机购置与应用省级累加补贴资金的通知</t>
  </si>
  <si>
    <t>湘财农指【2022】43号</t>
  </si>
  <si>
    <t>2130126</t>
  </si>
  <si>
    <t>关于下达2022年农村改厕奖补资金（第二批）的通知</t>
  </si>
  <si>
    <t>湘财农指【2022】54号</t>
  </si>
  <si>
    <t>农村人居环境整治激励奖补资金</t>
  </si>
  <si>
    <t>湘财农指【2022】23号</t>
  </si>
  <si>
    <t>2130135</t>
  </si>
  <si>
    <t>关于下达2022年农业种质资源保护与利用资金的通知</t>
  </si>
  <si>
    <t>湘财农指【2022】5号</t>
  </si>
  <si>
    <t>2130153</t>
  </si>
  <si>
    <t>农田建设（市县）</t>
  </si>
  <si>
    <t>湘财农指【2022】57号</t>
  </si>
  <si>
    <t>高标准农田建设</t>
  </si>
  <si>
    <t>农业农村局（农村宅基地制度改革领导小组办公室）</t>
  </si>
  <si>
    <t>湘财农指【2022】56号</t>
  </si>
  <si>
    <t>2130199</t>
  </si>
  <si>
    <t>省级农村发展专项</t>
  </si>
  <si>
    <t>湘财农指【2022】6号</t>
  </si>
  <si>
    <t>关于下达2021年贫困地区品牌建设奖补资金的通知</t>
  </si>
  <si>
    <t>湘财农指【2022】71号</t>
  </si>
  <si>
    <t>关于下达2022年农业体系能力建设与补短板项目资金的通知</t>
  </si>
  <si>
    <t>2130209</t>
  </si>
  <si>
    <t>森林生态效益补偿</t>
  </si>
  <si>
    <t>财政部关于下达2022年林业改革发展资金预算的通知</t>
  </si>
  <si>
    <t>湘财资环指【2021】68号</t>
  </si>
  <si>
    <t>2130299</t>
  </si>
  <si>
    <t>林业生态保护修复专项（市县）</t>
  </si>
  <si>
    <t>水利局</t>
  </si>
  <si>
    <t>湘财农指【2022】68号</t>
  </si>
  <si>
    <t>2130305</t>
  </si>
  <si>
    <t>2022年省水利发展专项资金</t>
  </si>
  <si>
    <t>2130306</t>
  </si>
  <si>
    <t>库区移民事务中心</t>
  </si>
  <si>
    <t>湘财农指【2022】44号</t>
  </si>
  <si>
    <t>2130399</t>
  </si>
  <si>
    <t>移民机构工作经费补助</t>
  </si>
  <si>
    <t>湘财农指【2021】89号</t>
  </si>
  <si>
    <t>2130701</t>
  </si>
  <si>
    <t>财政部关于提前下达2022年农村综合改革转移支付预算的通知</t>
  </si>
  <si>
    <t>湘财农指【2022】61号</t>
  </si>
  <si>
    <t>2022年省级农村综合改革转移支付公益事业奖补</t>
  </si>
  <si>
    <t>湘财农指【2022】32号</t>
  </si>
  <si>
    <t>2022年农村综合改革转移支付公益事业奖补资金</t>
  </si>
  <si>
    <t>湘财农指【2022】38号</t>
  </si>
  <si>
    <t>2022年省级农村综合改革转移支付公益事业奖补资金</t>
  </si>
  <si>
    <t>组织部</t>
  </si>
  <si>
    <t>湘财农指【2021】91号</t>
  </si>
  <si>
    <t>2130706</t>
  </si>
  <si>
    <t>湘财农指【2021】86号</t>
  </si>
  <si>
    <t>2130707</t>
  </si>
  <si>
    <t>湘财农指【2022】37号</t>
  </si>
  <si>
    <t>2022年省级美丽乡村建设资金</t>
  </si>
  <si>
    <t>湘财农指【2022】36号</t>
  </si>
  <si>
    <t>2022年省级农村综合改革转移支付试点资金</t>
  </si>
  <si>
    <t>湘财金指【2021】22号</t>
  </si>
  <si>
    <t>2130804</t>
  </si>
  <si>
    <t>创业担保贷款贴息及奖补</t>
  </si>
  <si>
    <t>提前下达2022年普惠金融发展专项资金预算</t>
  </si>
  <si>
    <t>湘财金指【2022】22号</t>
  </si>
  <si>
    <t>普惠金融发展专项省级配套资金-市县</t>
  </si>
  <si>
    <t>湘财金指【2022】28号</t>
  </si>
  <si>
    <t>湖南省财政厅关于下达2022年度普惠金融发展专项资金预算的通知（金融处调账用）</t>
  </si>
  <si>
    <t>湘财金指【2022】20号</t>
  </si>
  <si>
    <t>2130899</t>
  </si>
  <si>
    <t>民营和小微企业贷款风险补偿资金-省级</t>
  </si>
  <si>
    <t>湘财金指【2022】17号</t>
  </si>
  <si>
    <t>湘财农指【2022】48号</t>
  </si>
  <si>
    <t>湖南省2022年农业信贷担保补助</t>
  </si>
  <si>
    <t>湘财建指【2022】29号</t>
  </si>
  <si>
    <t>2139999</t>
  </si>
  <si>
    <t>财政部关于下达2022年以工代赈示范工程（第一批）中央基建投资预算的通知</t>
  </si>
  <si>
    <t>湘财建指【2022】135号</t>
  </si>
  <si>
    <t>财政部关于下达2022年草原防火等项目（第二批）中央基建投资预算的通知</t>
  </si>
  <si>
    <t>湘财农指【2022】14号</t>
  </si>
  <si>
    <t>处室待分配-现代农业生产发展专项（市县）</t>
  </si>
  <si>
    <t>湘财建指【2022】26号</t>
  </si>
  <si>
    <t>2140106</t>
  </si>
  <si>
    <t>交通运输事业发展专项资金（市县）</t>
  </si>
  <si>
    <t>湘财建指【2022】5号</t>
  </si>
  <si>
    <t>调整下达2021年部分交通类养护资金（经建处调账用）</t>
  </si>
  <si>
    <t>湘财建指【2022】96号</t>
  </si>
  <si>
    <t>2149999</t>
  </si>
  <si>
    <t>其他交通运输支出</t>
  </si>
  <si>
    <t>2021年第四批农村公路补助资金</t>
  </si>
  <si>
    <t>湘财建指【2022】117号</t>
  </si>
  <si>
    <t>湘财建指【2022】122号</t>
  </si>
  <si>
    <t>湖南省财政厅关于下达2022年度林路养护项目资金的通知</t>
  </si>
  <si>
    <t>湘财企指【2022】59号</t>
  </si>
  <si>
    <t>2150299</t>
  </si>
  <si>
    <t>制造强省专项资金</t>
  </si>
  <si>
    <t>湘财企指【2022】55号</t>
  </si>
  <si>
    <t>制造强省专项资金（转移支付）</t>
  </si>
  <si>
    <t>湘财金指【2022】12号</t>
  </si>
  <si>
    <t>2150805</t>
  </si>
  <si>
    <t>财政部关于下达2022年中小企业发展专项资金预算（小微企业融资担保降费奖补方向）的通知</t>
  </si>
  <si>
    <t>湘财企指【2022】36号</t>
  </si>
  <si>
    <t>中小企业发展专项资金</t>
  </si>
  <si>
    <t>湘财金指【2022】23号</t>
  </si>
  <si>
    <t>湘财资环指【2022】5号</t>
  </si>
  <si>
    <t>2159999</t>
  </si>
  <si>
    <t>地勘单位改革及相关补助资金</t>
  </si>
  <si>
    <t>湘财建指【2022】112号</t>
  </si>
  <si>
    <t>省预算内基建用于“135”工程升级版奖补资金</t>
  </si>
  <si>
    <t>商务局</t>
  </si>
  <si>
    <t>湘财外指【2022】33号</t>
  </si>
  <si>
    <t>2160299</t>
  </si>
  <si>
    <t>2022年县域商业建设行动资金</t>
  </si>
  <si>
    <t>湘财外指【2021】52号</t>
  </si>
  <si>
    <t>2020年示范县尾款</t>
  </si>
  <si>
    <t>湘财外指【2022】32号</t>
  </si>
  <si>
    <t>2022年农产品冷链物流体系建设资金</t>
  </si>
  <si>
    <t>商务局（市场服务中心）</t>
  </si>
  <si>
    <t>湘财外指【2022】36号</t>
  </si>
  <si>
    <t>2022年内贸发展资金</t>
  </si>
  <si>
    <t>湘财外指【2022】25号</t>
  </si>
  <si>
    <t>2021年度第二批住宿餐饮行业风险补偿资金</t>
  </si>
  <si>
    <t>湘财外指【2022】22号</t>
  </si>
  <si>
    <t>湘财外指【2021】56号</t>
  </si>
  <si>
    <t>省开放型经济与流通产业发展专项（市县）中统筹整合涉农资金</t>
  </si>
  <si>
    <t>湘财外指【2021】54号</t>
  </si>
  <si>
    <t>2160699</t>
  </si>
  <si>
    <t>加工贸易</t>
  </si>
  <si>
    <t>湘财外指【2022】31号</t>
  </si>
  <si>
    <t>外经发展资金（市县）</t>
  </si>
  <si>
    <t>湘财外指【2022】29号</t>
  </si>
  <si>
    <t>2169999</t>
  </si>
  <si>
    <t>服务业引导资金（市县）</t>
  </si>
  <si>
    <t>湘财金指【2021】26号</t>
  </si>
  <si>
    <t>2170399</t>
  </si>
  <si>
    <t>民营和小微企业贷款风险补偿资金-市县</t>
  </si>
  <si>
    <t>湘财金指【2022】11号</t>
  </si>
  <si>
    <t>多层次资本市场构建补助资金-市县</t>
  </si>
  <si>
    <t>自然资源局</t>
  </si>
  <si>
    <t>湘财资环指【2022】16号</t>
  </si>
  <si>
    <t>2200109</t>
  </si>
  <si>
    <t>自然资源调查与确权登记</t>
  </si>
  <si>
    <t>自然资源保护和利用专项（省直）</t>
  </si>
  <si>
    <t>湘财资环指【2022】23号</t>
  </si>
  <si>
    <t>湘财资环指【2021】69号</t>
  </si>
  <si>
    <t>2200199</t>
  </si>
  <si>
    <t>其他自然资源事务支出</t>
  </si>
  <si>
    <t>国土空间生态保护修复和地质灾害防治专项（市县1）</t>
  </si>
  <si>
    <t>湘财建指【2022】143号</t>
  </si>
  <si>
    <t>2210108</t>
  </si>
  <si>
    <t>财政部关于下达2022年保障性安居工程（第三批）中央基建投资预算的通知</t>
  </si>
  <si>
    <t>湘财建指【2022】102号</t>
  </si>
  <si>
    <t>财政部关于下达2022年保障性安居工程（第二批）中央基建投资预算的通知</t>
  </si>
  <si>
    <t>2210199</t>
  </si>
  <si>
    <t>其他保障性安居工程支出</t>
  </si>
  <si>
    <t>移民事务中心</t>
  </si>
  <si>
    <t>湘财农指【2022】18号</t>
  </si>
  <si>
    <t>2220199</t>
  </si>
  <si>
    <t>移民困难扶助金</t>
  </si>
  <si>
    <t>宁远县应急管理局</t>
  </si>
  <si>
    <t>湘财企指【2021】89号</t>
  </si>
  <si>
    <t>2240199</t>
  </si>
  <si>
    <t>安全生产预防及应急专项（2020年度安全生产和消防考核奖励））</t>
  </si>
  <si>
    <t>湘财企指【2022】38号</t>
  </si>
  <si>
    <t>安全生产预防及应急</t>
  </si>
  <si>
    <t>湘财资环指【2021】58号</t>
  </si>
  <si>
    <t>2240601</t>
  </si>
  <si>
    <t>2022年地质灾害防治项目资金</t>
  </si>
  <si>
    <t>湘财企指【2022】70号</t>
  </si>
  <si>
    <t>2240699</t>
  </si>
  <si>
    <t>其他自然灾害防治支出</t>
  </si>
  <si>
    <t>省级自然灾害综合风险普查资金</t>
  </si>
  <si>
    <t>湘财企指【2022】1号</t>
  </si>
  <si>
    <t>2240703</t>
  </si>
  <si>
    <t>自然灾害救灾补助</t>
  </si>
  <si>
    <t>安全生产预防及应急（生活救助）</t>
  </si>
  <si>
    <t>湘财企指【2022】58号</t>
  </si>
  <si>
    <t>湘财企指【2022】37号</t>
  </si>
  <si>
    <t>财政部关于预拨2022年中央自然灾害救灾资金（第一批洪涝灾害救灾补助）的通知</t>
  </si>
  <si>
    <t>湘财企指【2022】11号</t>
  </si>
  <si>
    <t>中央和省级自然灾害救灾（抗旱）资金</t>
  </si>
  <si>
    <t>湘财建指【2022】42号</t>
  </si>
  <si>
    <t>2249999</t>
  </si>
  <si>
    <t>财政部关于下达2022年生态保护和修复支撑体系专项中央基建投资预算的通知</t>
  </si>
  <si>
    <t>烤烟办</t>
  </si>
  <si>
    <t>湘财预指【2022】1号</t>
  </si>
  <si>
    <t>2299999</t>
  </si>
  <si>
    <t>2021年度稳定烟叶产业发展奖励</t>
  </si>
  <si>
    <t>湘财建指【2022】39号</t>
  </si>
  <si>
    <t>2130504</t>
  </si>
  <si>
    <t>农村基础设施建设</t>
  </si>
  <si>
    <t>财政部关于下达2022年乡村振兴专项农村人居环境整治中央基建投资预算的通知</t>
  </si>
  <si>
    <t>专项转移支付（分地区）情况表</t>
  </si>
  <si>
    <t>注：我县无对下专项转移支付，故本表为空表</t>
  </si>
  <si>
    <t>2023年乡村振兴资金支出安排情况</t>
  </si>
  <si>
    <t>序号</t>
  </si>
  <si>
    <t>拟安排金额</t>
  </si>
  <si>
    <t>乡村振兴衔接资金</t>
  </si>
  <si>
    <t>乡村振兴发展资金</t>
  </si>
  <si>
    <t>农业保险</t>
  </si>
  <si>
    <t>产粮大县奖励资金</t>
  </si>
  <si>
    <t>涔天河灌区移民资金</t>
  </si>
  <si>
    <t>其他专项工作经费</t>
  </si>
  <si>
    <t>农业农村发展资金</t>
  </si>
  <si>
    <t>融资担保信贷风险补偿资金</t>
  </si>
  <si>
    <t>融资担保费补贴资金</t>
  </si>
  <si>
    <t>农信担保宁远办事处工作经费</t>
  </si>
  <si>
    <t>普惠金融发展专项资金</t>
  </si>
  <si>
    <t>农信担信贷风险保证金</t>
  </si>
  <si>
    <t>2023年乡村振兴资金收入预算表</t>
  </si>
  <si>
    <t>中央扶贫资金</t>
  </si>
  <si>
    <t>县级扶贫资金</t>
  </si>
  <si>
    <t>涉农整合资金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</si>
</sst>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  <numFmt numFmtId="178" formatCode="0_ "/>
    <numFmt numFmtId="179" formatCode="0.0"/>
    <numFmt numFmtId="180" formatCode="###,###,##0.00"/>
    <numFmt numFmtId="181" formatCode="0_);[Red]\(0\)"/>
    <numFmt numFmtId="182" formatCode="_ * #,##0_ ;_ * \-#,##0_ ;_ * &quot;-&quot;??_ ;_ @_ "/>
    <numFmt numFmtId="183" formatCode="0.00_);[Red]\(0.00\)"/>
    <numFmt numFmtId="184" formatCode="0.0%"/>
    <numFmt numFmtId="185" formatCode="0.0_ "/>
  </numFmts>
  <fonts count="87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2"/>
      <name val="新宋体"/>
      <charset val="134"/>
    </font>
    <font>
      <sz val="10"/>
      <name val="新宋体"/>
      <charset val="134"/>
    </font>
    <font>
      <sz val="10"/>
      <name val="宋体"/>
      <charset val="134"/>
    </font>
    <font>
      <b/>
      <sz val="12"/>
      <color theme="4"/>
      <name val="等线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name val="Times New Roman"/>
      <charset val="134"/>
    </font>
    <font>
      <sz val="10"/>
      <color indexed="10"/>
      <name val="Times New Roman"/>
      <charset val="134"/>
    </font>
    <font>
      <sz val="11"/>
      <name val="黑体"/>
      <charset val="134"/>
    </font>
    <font>
      <b/>
      <sz val="11"/>
      <name val="黑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color rgb="FF0070C0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sz val="16"/>
      <color theme="3"/>
      <name val="宋体"/>
      <charset val="134"/>
    </font>
    <font>
      <b/>
      <sz val="18"/>
      <name val="方正小标宋_GBK"/>
      <charset val="134"/>
    </font>
    <font>
      <b/>
      <sz val="14"/>
      <name val="方正小标宋_GBK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sz val="10"/>
      <name val="等线"/>
      <charset val="134"/>
      <scheme val="minor"/>
    </font>
    <font>
      <b/>
      <sz val="12"/>
      <name val="等线"/>
      <charset val="134"/>
      <scheme val="minor"/>
    </font>
    <font>
      <sz val="14"/>
      <name val="等线"/>
      <charset val="134"/>
      <scheme val="minor"/>
    </font>
    <font>
      <sz val="14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u/>
      <sz val="18"/>
      <name val="黑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8"/>
      <name val="Times New Roman"/>
      <charset val="134"/>
    </font>
    <font>
      <sz val="8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0"/>
    </font>
    <font>
      <b/>
      <sz val="9"/>
      <name val="宋体"/>
      <charset val="134"/>
    </font>
    <font>
      <sz val="13"/>
      <name val="宋体"/>
      <charset val="134"/>
    </font>
    <font>
      <sz val="13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0"/>
    </font>
    <font>
      <b/>
      <sz val="14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仿宋_GB2312"/>
      <charset val="134"/>
    </font>
    <font>
      <b/>
      <sz val="12"/>
      <name val="Times New Roman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8" borderId="22" applyNumberFormat="0" applyAlignment="0" applyProtection="0">
      <alignment vertical="center"/>
    </xf>
    <xf numFmtId="0" fontId="71" fillId="9" borderId="23" applyNumberFormat="0" applyAlignment="0" applyProtection="0">
      <alignment vertical="center"/>
    </xf>
    <xf numFmtId="0" fontId="72" fillId="9" borderId="22" applyNumberFormat="0" applyAlignment="0" applyProtection="0">
      <alignment vertical="center"/>
    </xf>
    <xf numFmtId="0" fontId="73" fillId="10" borderId="24" applyNumberFormat="0" applyAlignment="0" applyProtection="0">
      <alignment vertical="center"/>
    </xf>
    <xf numFmtId="0" fontId="74" fillId="0" borderId="25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80" fillId="27" borderId="0" applyNumberFormat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/>
    <xf numFmtId="0" fontId="5" fillId="0" borderId="0">
      <alignment vertical="center"/>
    </xf>
    <xf numFmtId="0" fontId="17" fillId="0" borderId="0"/>
    <xf numFmtId="0" fontId="5" fillId="0" borderId="0"/>
    <xf numFmtId="0" fontId="1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0" fillId="0" borderId="0"/>
    <xf numFmtId="0" fontId="5" fillId="0" borderId="0"/>
    <xf numFmtId="0" fontId="5" fillId="0" borderId="0" applyProtection="0">
      <alignment vertical="center"/>
    </xf>
  </cellStyleXfs>
  <cellXfs count="435">
    <xf numFmtId="0" fontId="0" fillId="0" borderId="0" xfId="0"/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0" fillId="0" borderId="0" xfId="49" applyAlignment="1">
      <alignment horizontal="center" vertical="center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5" fillId="0" borderId="0" xfId="49" applyFo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 wrapText="1" shrinkToFit="1"/>
    </xf>
    <xf numFmtId="0" fontId="7" fillId="0" borderId="0" xfId="49" applyFont="1" applyAlignment="1">
      <alignment horizontal="left" vertical="center" wrapText="1" shrinkToFit="1"/>
    </xf>
    <xf numFmtId="0" fontId="9" fillId="0" borderId="0" xfId="49" applyFont="1" applyAlignment="1">
      <alignment horizontal="center" vertical="center"/>
    </xf>
    <xf numFmtId="0" fontId="10" fillId="0" borderId="1" xfId="49" applyFont="1" applyBorder="1" applyAlignment="1">
      <alignment horizontal="center" vertical="center" wrapText="1" shrinkToFit="1"/>
    </xf>
    <xf numFmtId="0" fontId="11" fillId="0" borderId="2" xfId="49" applyFont="1" applyBorder="1" applyAlignment="1">
      <alignment horizontal="center" vertical="center" wrapText="1" shrinkToFit="1"/>
    </xf>
    <xf numFmtId="0" fontId="11" fillId="0" borderId="3" xfId="49" applyFont="1" applyBorder="1" applyAlignment="1">
      <alignment horizontal="center" vertical="center" wrapText="1" shrinkToFit="1"/>
    </xf>
    <xf numFmtId="0" fontId="10" fillId="0" borderId="4" xfId="49" applyFont="1" applyBorder="1" applyAlignment="1">
      <alignment horizontal="center" vertical="center" wrapText="1" shrinkToFit="1"/>
    </xf>
    <xf numFmtId="0" fontId="10" fillId="0" borderId="4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 shrinkToFit="1"/>
    </xf>
    <xf numFmtId="0" fontId="10" fillId="0" borderId="5" xfId="49" applyFont="1" applyBorder="1" applyAlignment="1">
      <alignment horizontal="center" vertical="center" wrapText="1" shrinkToFit="1"/>
    </xf>
    <xf numFmtId="0" fontId="10" fillId="0" borderId="5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 shrinkToFit="1"/>
    </xf>
    <xf numFmtId="0" fontId="12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left" vertical="center" wrapText="1" shrinkToFi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 shrinkToFit="1"/>
    </xf>
    <xf numFmtId="0" fontId="2" fillId="0" borderId="1" xfId="49" applyFont="1" applyBorder="1" applyAlignment="1">
      <alignment horizontal="left" vertical="center" wrapText="1" shrinkToFit="1"/>
    </xf>
    <xf numFmtId="0" fontId="2" fillId="0" borderId="4" xfId="49" applyFont="1" applyBorder="1" applyAlignment="1">
      <alignment horizontal="center" vertical="center" wrapText="1" shrinkToFit="1"/>
    </xf>
    <xf numFmtId="0" fontId="2" fillId="0" borderId="4" xfId="49" applyFont="1" applyBorder="1" applyAlignment="1">
      <alignment horizontal="left" vertical="center" wrapText="1" shrinkToFit="1"/>
    </xf>
    <xf numFmtId="0" fontId="12" fillId="0" borderId="1" xfId="49" applyFont="1" applyBorder="1" applyAlignment="1">
      <alignment horizontal="left" vertical="center" wrapText="1"/>
    </xf>
    <xf numFmtId="0" fontId="13" fillId="0" borderId="0" xfId="49" applyFont="1" applyAlignment="1">
      <alignment horizontal="left" vertical="center"/>
    </xf>
    <xf numFmtId="0" fontId="6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7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horizontal="left" vertical="center" wrapText="1" shrinkToFit="1"/>
    </xf>
    <xf numFmtId="0" fontId="7" fillId="0" borderId="0" xfId="49" applyFont="1" applyFill="1" applyAlignment="1">
      <alignment horizontal="left" vertical="center" wrapText="1" shrinkToFit="1"/>
    </xf>
    <xf numFmtId="0" fontId="9" fillId="0" borderId="0" xfId="49" applyFont="1" applyFill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 shrinkToFit="1"/>
    </xf>
    <xf numFmtId="0" fontId="11" fillId="0" borderId="2" xfId="49" applyFont="1" applyFill="1" applyBorder="1" applyAlignment="1">
      <alignment horizontal="center" vertical="center" wrapText="1" shrinkToFit="1"/>
    </xf>
    <xf numFmtId="0" fontId="11" fillId="0" borderId="3" xfId="49" applyFont="1" applyFill="1" applyBorder="1" applyAlignment="1">
      <alignment horizontal="center" vertical="center" wrapText="1" shrinkToFit="1"/>
    </xf>
    <xf numFmtId="0" fontId="10" fillId="0" borderId="4" xfId="49" applyFont="1" applyFill="1" applyBorder="1" applyAlignment="1">
      <alignment horizontal="center" vertical="center" wrapText="1" shrinkToFit="1"/>
    </xf>
    <xf numFmtId="0" fontId="10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 shrinkToFit="1"/>
    </xf>
    <xf numFmtId="0" fontId="10" fillId="0" borderId="5" xfId="49" applyFont="1" applyFill="1" applyBorder="1" applyAlignment="1">
      <alignment horizontal="center" vertical="center" wrapText="1" shrinkToFit="1"/>
    </xf>
    <xf numFmtId="0" fontId="10" fillId="0" borderId="5" xfId="49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176" fontId="14" fillId="0" borderId="6" xfId="0" applyNumberFormat="1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5" fillId="0" borderId="0" xfId="59" applyFont="1"/>
    <xf numFmtId="177" fontId="15" fillId="0" borderId="0" xfId="59" applyNumberFormat="1" applyFont="1"/>
    <xf numFmtId="0" fontId="5" fillId="0" borderId="0" xfId="59"/>
    <xf numFmtId="0" fontId="16" fillId="0" borderId="0" xfId="57" applyFont="1" applyAlignment="1">
      <alignment horizontal="left" vertical="center"/>
    </xf>
    <xf numFmtId="177" fontId="17" fillId="0" borderId="0" xfId="52" applyNumberFormat="1" applyAlignment="1">
      <alignment vertical="center"/>
    </xf>
    <xf numFmtId="0" fontId="18" fillId="0" borderId="0" xfId="52" applyFont="1" applyAlignment="1">
      <alignment horizontal="center" vertical="center"/>
    </xf>
    <xf numFmtId="177" fontId="19" fillId="0" borderId="0" xfId="52" applyNumberFormat="1" applyFont="1" applyAlignment="1">
      <alignment horizontal="center" vertical="center"/>
    </xf>
    <xf numFmtId="0" fontId="16" fillId="0" borderId="0" xfId="52" applyFont="1" applyAlignment="1">
      <alignment horizontal="center" vertical="center"/>
    </xf>
    <xf numFmtId="177" fontId="16" fillId="0" borderId="0" xfId="52" applyNumberFormat="1" applyFont="1" applyAlignment="1">
      <alignment horizontal="right" vertical="center"/>
    </xf>
    <xf numFmtId="0" fontId="20" fillId="0" borderId="1" xfId="52" applyFont="1" applyBorder="1" applyAlignment="1">
      <alignment horizontal="center" vertical="center" wrapText="1"/>
    </xf>
    <xf numFmtId="177" fontId="20" fillId="0" borderId="1" xfId="52" applyNumberFormat="1" applyFont="1" applyBorder="1" applyAlignment="1">
      <alignment horizontal="center" vertical="center" wrapText="1"/>
    </xf>
    <xf numFmtId="0" fontId="20" fillId="0" borderId="1" xfId="52" applyFont="1" applyBorder="1" applyAlignment="1">
      <alignment horizontal="left" vertical="center" wrapText="1" indent="1"/>
    </xf>
    <xf numFmtId="177" fontId="21" fillId="0" borderId="1" xfId="52" applyNumberFormat="1" applyFont="1" applyFill="1" applyBorder="1" applyAlignment="1">
      <alignment horizontal="center" vertical="center" wrapText="1"/>
    </xf>
    <xf numFmtId="0" fontId="16" fillId="0" borderId="1" xfId="59" applyFont="1" applyBorder="1" applyAlignment="1">
      <alignment horizontal="left" vertical="center" indent="2"/>
    </xf>
    <xf numFmtId="177" fontId="22" fillId="0" borderId="1" xfId="61" applyNumberFormat="1" applyFont="1" applyFill="1" applyBorder="1" applyAlignment="1">
      <alignment horizontal="center" vertical="center"/>
    </xf>
    <xf numFmtId="0" fontId="16" fillId="2" borderId="1" xfId="59" applyFont="1" applyFill="1" applyBorder="1" applyAlignment="1">
      <alignment horizontal="left" vertical="center" indent="3"/>
    </xf>
    <xf numFmtId="0" fontId="23" fillId="2" borderId="1" xfId="59" applyFont="1" applyFill="1" applyBorder="1" applyAlignment="1">
      <alignment horizontal="left" vertical="center" indent="3"/>
    </xf>
    <xf numFmtId="0" fontId="16" fillId="0" borderId="1" xfId="59" applyFont="1" applyBorder="1" applyAlignment="1">
      <alignment horizontal="left" vertical="center" indent="3"/>
    </xf>
    <xf numFmtId="0" fontId="20" fillId="2" borderId="1" xfId="59" applyFont="1" applyFill="1" applyBorder="1" applyAlignment="1">
      <alignment horizontal="left" vertical="center" indent="1"/>
    </xf>
    <xf numFmtId="0" fontId="20" fillId="0" borderId="1" xfId="59" applyFont="1" applyBorder="1" applyAlignment="1">
      <alignment horizontal="center" vertical="center"/>
    </xf>
    <xf numFmtId="177" fontId="20" fillId="0" borderId="1" xfId="59" applyNumberFormat="1" applyFont="1" applyBorder="1" applyAlignment="1">
      <alignment horizontal="center" vertical="center"/>
    </xf>
    <xf numFmtId="0" fontId="15" fillId="0" borderId="0" xfId="62" applyFont="1"/>
    <xf numFmtId="177" fontId="15" fillId="0" borderId="0" xfId="62" applyNumberFormat="1" applyFont="1"/>
    <xf numFmtId="0" fontId="5" fillId="0" borderId="0" xfId="62"/>
    <xf numFmtId="0" fontId="18" fillId="0" borderId="0" xfId="57" applyFont="1" applyAlignment="1">
      <alignment horizontal="center" vertical="center"/>
    </xf>
    <xf numFmtId="177" fontId="19" fillId="0" borderId="0" xfId="57" applyNumberFormat="1" applyFont="1" applyAlignment="1">
      <alignment horizontal="center" vertical="center"/>
    </xf>
    <xf numFmtId="0" fontId="17" fillId="0" borderId="0" xfId="52" applyAlignment="1">
      <alignment horizontal="center" vertical="center"/>
    </xf>
    <xf numFmtId="177" fontId="22" fillId="0" borderId="1" xfId="52" applyNumberFormat="1" applyFont="1" applyFill="1" applyBorder="1" applyAlignment="1">
      <alignment horizontal="center" vertical="center"/>
    </xf>
    <xf numFmtId="177" fontId="22" fillId="0" borderId="1" xfId="52" applyNumberFormat="1" applyFont="1" applyFill="1" applyBorder="1" applyAlignment="1">
      <alignment horizontal="center" vertical="center" wrapText="1"/>
    </xf>
    <xf numFmtId="0" fontId="16" fillId="0" borderId="1" xfId="59" applyFont="1" applyBorder="1" applyAlignment="1">
      <alignment horizontal="left" vertical="center" wrapText="1" indent="3"/>
    </xf>
    <xf numFmtId="177" fontId="20" fillId="0" borderId="1" xfId="52" applyNumberFormat="1" applyFont="1" applyBorder="1" applyAlignment="1">
      <alignment horizontal="center" vertical="center"/>
    </xf>
    <xf numFmtId="0" fontId="24" fillId="0" borderId="0" xfId="59" applyFont="1" applyAlignment="1">
      <alignment horizontal="left" vertical="center" wrapText="1"/>
    </xf>
    <xf numFmtId="177" fontId="24" fillId="0" borderId="0" xfId="59" applyNumberFormat="1" applyFont="1" applyAlignment="1">
      <alignment horizontal="left" vertical="center" wrapText="1"/>
    </xf>
    <xf numFmtId="0" fontId="15" fillId="0" borderId="0" xfId="64" applyFont="1"/>
    <xf numFmtId="0" fontId="18" fillId="0" borderId="0" xfId="64" applyFont="1" applyAlignment="1">
      <alignment horizontal="center" vertical="center"/>
    </xf>
    <xf numFmtId="0" fontId="25" fillId="0" borderId="0" xfId="64" applyFont="1"/>
    <xf numFmtId="10" fontId="16" fillId="0" borderId="0" xfId="64" applyNumberFormat="1" applyFont="1" applyAlignment="1">
      <alignment horizontal="center"/>
    </xf>
    <xf numFmtId="0" fontId="20" fillId="0" borderId="1" xfId="64" applyFont="1" applyBorder="1" applyAlignment="1">
      <alignment horizontal="center" vertical="center" wrapText="1"/>
    </xf>
    <xf numFmtId="0" fontId="16" fillId="0" borderId="1" xfId="64" applyFont="1" applyBorder="1" applyAlignment="1">
      <alignment vertical="center" wrapText="1"/>
    </xf>
    <xf numFmtId="177" fontId="16" fillId="0" borderId="1" xfId="64" applyNumberFormat="1" applyFont="1" applyBorder="1" applyAlignment="1">
      <alignment horizontal="right" vertical="center"/>
    </xf>
    <xf numFmtId="0" fontId="16" fillId="0" borderId="1" xfId="64" applyFont="1" applyBorder="1" applyAlignment="1">
      <alignment vertical="center"/>
    </xf>
    <xf numFmtId="178" fontId="16" fillId="0" borderId="1" xfId="64" applyNumberFormat="1" applyFont="1" applyBorder="1" applyAlignment="1">
      <alignment horizontal="right" vertical="center"/>
    </xf>
    <xf numFmtId="0" fontId="26" fillId="0" borderId="1" xfId="64" applyFont="1" applyBorder="1" applyAlignment="1">
      <alignment horizontal="center" vertical="center" wrapText="1"/>
    </xf>
    <xf numFmtId="177" fontId="20" fillId="0" borderId="1" xfId="64" applyNumberFormat="1" applyFont="1" applyBorder="1" applyAlignment="1">
      <alignment horizontal="right" vertical="center"/>
    </xf>
    <xf numFmtId="0" fontId="26" fillId="0" borderId="1" xfId="64" applyFont="1" applyBorder="1" applyAlignment="1">
      <alignment horizontal="left" vertical="center" wrapText="1"/>
    </xf>
    <xf numFmtId="0" fontId="5" fillId="0" borderId="1" xfId="55" applyBorder="1">
      <alignment vertical="center"/>
    </xf>
    <xf numFmtId="0" fontId="16" fillId="0" borderId="1" xfId="55" applyFont="1" applyBorder="1">
      <alignment vertical="center"/>
    </xf>
    <xf numFmtId="0" fontId="16" fillId="0" borderId="1" xfId="64" applyFont="1" applyBorder="1" applyAlignment="1">
      <alignment horizontal="left" vertical="center" wrapText="1"/>
    </xf>
    <xf numFmtId="10" fontId="15" fillId="0" borderId="0" xfId="64" applyNumberFormat="1" applyFont="1"/>
    <xf numFmtId="10" fontId="18" fillId="0" borderId="0" xfId="64" applyNumberFormat="1" applyFont="1" applyAlignment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177" fontId="20" fillId="0" borderId="1" xfId="64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28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5" fillId="0" borderId="1" xfId="64" applyFont="1" applyBorder="1"/>
    <xf numFmtId="177" fontId="15" fillId="0" borderId="0" xfId="64" applyNumberFormat="1" applyFont="1"/>
    <xf numFmtId="10" fontId="20" fillId="0" borderId="1" xfId="64" applyNumberFormat="1" applyFont="1" applyBorder="1" applyAlignment="1">
      <alignment horizontal="center" vertical="center" wrapText="1"/>
    </xf>
    <xf numFmtId="10" fontId="16" fillId="0" borderId="1" xfId="64" applyNumberFormat="1" applyFont="1" applyBorder="1" applyAlignment="1">
      <alignment vertical="center" wrapText="1"/>
    </xf>
    <xf numFmtId="0" fontId="29" fillId="0" borderId="0" xfId="64" applyFont="1" applyAlignment="1">
      <alignment horizontal="left" vertical="center"/>
    </xf>
    <xf numFmtId="177" fontId="29" fillId="0" borderId="0" xfId="64" applyNumberFormat="1" applyFont="1" applyAlignment="1">
      <alignment horizontal="left" vertical="center"/>
    </xf>
    <xf numFmtId="10" fontId="29" fillId="0" borderId="0" xfId="64" applyNumberFormat="1" applyFont="1" applyAlignment="1">
      <alignment horizontal="left" vertical="center"/>
    </xf>
    <xf numFmtId="3" fontId="0" fillId="0" borderId="0" xfId="64" applyNumberFormat="1" applyAlignment="1">
      <alignment horizontal="right" vertical="center"/>
    </xf>
    <xf numFmtId="3" fontId="0" fillId="0" borderId="0" xfId="64" applyNumberFormat="1"/>
    <xf numFmtId="4" fontId="0" fillId="0" borderId="0" xfId="64" applyNumberFormat="1"/>
    <xf numFmtId="0" fontId="0" fillId="0" borderId="0" xfId="64"/>
    <xf numFmtId="0" fontId="0" fillId="0" borderId="0" xfId="64" applyAlignment="1">
      <alignment vertical="center"/>
    </xf>
    <xf numFmtId="3" fontId="30" fillId="0" borderId="0" xfId="64" applyNumberFormat="1" applyFont="1" applyAlignment="1">
      <alignment horizontal="center" vertical="center"/>
    </xf>
    <xf numFmtId="4" fontId="30" fillId="0" borderId="0" xfId="64" applyNumberFormat="1" applyFont="1" applyAlignment="1">
      <alignment horizontal="center" vertical="center"/>
    </xf>
    <xf numFmtId="3" fontId="12" fillId="0" borderId="8" xfId="64" applyNumberFormat="1" applyFont="1" applyBorder="1" applyAlignment="1">
      <alignment horizontal="right" vertical="center"/>
    </xf>
    <xf numFmtId="4" fontId="12" fillId="0" borderId="8" xfId="64" applyNumberFormat="1" applyFont="1" applyBorder="1" applyAlignment="1">
      <alignment horizontal="right" vertical="center"/>
    </xf>
    <xf numFmtId="3" fontId="12" fillId="0" borderId="1" xfId="64" applyNumberFormat="1" applyFont="1" applyBorder="1" applyAlignment="1">
      <alignment horizontal="center" vertical="center"/>
    </xf>
    <xf numFmtId="4" fontId="12" fillId="0" borderId="1" xfId="64" applyNumberFormat="1" applyFont="1" applyBorder="1" applyAlignment="1">
      <alignment horizontal="center" vertical="center"/>
    </xf>
    <xf numFmtId="3" fontId="12" fillId="0" borderId="1" xfId="64" applyNumberFormat="1" applyFont="1" applyBorder="1" applyAlignment="1">
      <alignment horizontal="left" vertical="center"/>
    </xf>
    <xf numFmtId="4" fontId="12" fillId="0" borderId="1" xfId="64" applyNumberFormat="1" applyFont="1" applyBorder="1" applyAlignment="1">
      <alignment horizontal="right" vertical="center"/>
    </xf>
    <xf numFmtId="0" fontId="5" fillId="0" borderId="0" xfId="63" applyFill="1">
      <alignment vertical="center"/>
    </xf>
    <xf numFmtId="0" fontId="31" fillId="0" borderId="0" xfId="63" applyFont="1" applyFill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15" fillId="0" borderId="0" xfId="63" applyFont="1" applyAlignment="1"/>
    <xf numFmtId="0" fontId="5" fillId="0" borderId="0" xfId="49" applyFont="1" applyAlignment="1">
      <alignment horizontal="left" vertical="center"/>
    </xf>
    <xf numFmtId="2" fontId="18" fillId="0" borderId="0" xfId="63" applyNumberFormat="1" applyFont="1" applyAlignment="1">
      <alignment horizontal="center" vertical="center"/>
    </xf>
    <xf numFmtId="0" fontId="5" fillId="0" borderId="0" xfId="63" applyAlignment="1">
      <alignment horizontal="center" vertical="center"/>
    </xf>
    <xf numFmtId="31" fontId="16" fillId="0" borderId="0" xfId="63" applyNumberFormat="1" applyFont="1" applyAlignment="1">
      <alignment horizontal="left"/>
    </xf>
    <xf numFmtId="2" fontId="16" fillId="0" borderId="0" xfId="63" applyNumberFormat="1" applyFont="1" applyAlignment="1"/>
    <xf numFmtId="2" fontId="16" fillId="0" borderId="0" xfId="63" applyNumberFormat="1" applyFont="1" applyAlignment="1">
      <alignment horizontal="center" vertical="center"/>
    </xf>
    <xf numFmtId="0" fontId="16" fillId="0" borderId="0" xfId="63" applyFont="1">
      <alignment vertical="center"/>
    </xf>
    <xf numFmtId="2" fontId="20" fillId="0" borderId="1" xfId="63" applyNumberFormat="1" applyFont="1" applyBorder="1" applyAlignment="1">
      <alignment horizontal="center" vertical="center" wrapText="1"/>
    </xf>
    <xf numFmtId="49" fontId="16" fillId="0" borderId="1" xfId="63" applyNumberFormat="1" applyFont="1" applyBorder="1" applyAlignment="1">
      <alignment horizontal="left" vertical="center" wrapText="1" indent="1"/>
    </xf>
    <xf numFmtId="2" fontId="16" fillId="0" borderId="1" xfId="63" applyNumberFormat="1" applyFont="1" applyBorder="1" applyAlignment="1">
      <alignment vertical="center" wrapText="1"/>
    </xf>
    <xf numFmtId="179" fontId="16" fillId="0" borderId="1" xfId="54" applyNumberFormat="1" applyFont="1" applyBorder="1" applyAlignment="1">
      <alignment vertical="center" wrapText="1"/>
    </xf>
    <xf numFmtId="49" fontId="16" fillId="0" borderId="1" xfId="63" applyNumberFormat="1" applyFont="1" applyBorder="1" applyAlignment="1">
      <alignment horizontal="left" vertical="center" wrapText="1" indent="3"/>
    </xf>
    <xf numFmtId="0" fontId="16" fillId="0" borderId="1" xfId="63" applyFont="1" applyBorder="1" applyAlignment="1"/>
    <xf numFmtId="2" fontId="16" fillId="0" borderId="1" xfId="63" applyNumberFormat="1" applyFont="1" applyBorder="1" applyAlignment="1">
      <alignment horizontal="center" vertical="center" wrapText="1"/>
    </xf>
    <xf numFmtId="0" fontId="32" fillId="0" borderId="0" xfId="63" applyFont="1" applyAlignment="1">
      <alignment horizontal="left" vertical="center"/>
    </xf>
    <xf numFmtId="2" fontId="16" fillId="0" borderId="0" xfId="63" applyNumberFormat="1" applyFont="1">
      <alignment vertical="center"/>
    </xf>
    <xf numFmtId="10" fontId="15" fillId="0" borderId="0" xfId="63" applyNumberFormat="1" applyFont="1" applyAlignment="1"/>
    <xf numFmtId="0" fontId="5" fillId="0" borderId="0" xfId="63">
      <alignment vertical="center"/>
    </xf>
    <xf numFmtId="0" fontId="5" fillId="0" borderId="0" xfId="49" applyFont="1" applyAlignment="1">
      <alignment vertical="center"/>
    </xf>
    <xf numFmtId="49" fontId="18" fillId="0" borderId="0" xfId="54" applyNumberFormat="1" applyFont="1" applyAlignment="1">
      <alignment horizontal="center" vertical="center"/>
    </xf>
    <xf numFmtId="10" fontId="18" fillId="0" borderId="0" xfId="54" applyNumberFormat="1" applyFont="1" applyAlignment="1">
      <alignment horizontal="center" vertical="center"/>
    </xf>
    <xf numFmtId="0" fontId="25" fillId="0" borderId="0" xfId="63" applyFont="1">
      <alignment vertical="center"/>
    </xf>
    <xf numFmtId="49" fontId="16" fillId="0" borderId="0" xfId="54" applyNumberFormat="1" applyFont="1" applyAlignment="1"/>
    <xf numFmtId="10" fontId="16" fillId="0" borderId="0" xfId="54" applyNumberFormat="1" applyFont="1" applyAlignment="1">
      <alignment horizontal="center"/>
    </xf>
    <xf numFmtId="49" fontId="20" fillId="0" borderId="9" xfId="54" applyNumberFormat="1" applyFont="1" applyBorder="1" applyAlignment="1">
      <alignment horizontal="center" vertical="center"/>
    </xf>
    <xf numFmtId="0" fontId="20" fillId="0" borderId="1" xfId="63" applyFont="1" applyBorder="1" applyAlignment="1">
      <alignment horizontal="center" vertical="center" wrapText="1"/>
    </xf>
    <xf numFmtId="10" fontId="20" fillId="0" borderId="1" xfId="63" applyNumberFormat="1" applyFont="1" applyBorder="1" applyAlignment="1">
      <alignment horizontal="center" vertical="center" wrapText="1"/>
    </xf>
    <xf numFmtId="0" fontId="28" fillId="0" borderId="1" xfId="63" applyFont="1" applyBorder="1" applyAlignment="1">
      <alignment horizontal="center" vertical="center"/>
    </xf>
    <xf numFmtId="3" fontId="28" fillId="0" borderId="1" xfId="63" applyNumberFormat="1" applyFont="1" applyBorder="1" applyAlignment="1">
      <alignment horizontal="right" vertical="center"/>
    </xf>
    <xf numFmtId="10" fontId="20" fillId="0" borderId="1" xfId="58" applyNumberFormat="1" applyFont="1" applyFill="1" applyBorder="1" applyAlignment="1">
      <alignment vertical="center" wrapText="1"/>
    </xf>
    <xf numFmtId="0" fontId="12" fillId="0" borderId="1" xfId="63" applyFont="1" applyBorder="1" applyAlignment="1">
      <alignment horizontal="left" vertical="center"/>
    </xf>
    <xf numFmtId="3" fontId="12" fillId="0" borderId="1" xfId="63" applyNumberFormat="1" applyFont="1" applyBorder="1" applyAlignment="1">
      <alignment horizontal="right" vertical="center"/>
    </xf>
    <xf numFmtId="10" fontId="16" fillId="0" borderId="1" xfId="58" applyNumberFormat="1" applyFont="1" applyFill="1" applyBorder="1" applyAlignment="1">
      <alignment vertical="center" wrapText="1"/>
    </xf>
    <xf numFmtId="0" fontId="5" fillId="0" borderId="0" xfId="49" applyFont="1" applyAlignment="1"/>
    <xf numFmtId="0" fontId="5" fillId="0" borderId="0" xfId="49" applyFont="1" applyAlignment="1">
      <alignment horizontal="center"/>
    </xf>
    <xf numFmtId="10" fontId="5" fillId="0" borderId="0" xfId="49" applyNumberFormat="1" applyFont="1" applyAlignment="1"/>
    <xf numFmtId="0" fontId="5" fillId="0" borderId="0" xfId="49" applyFont="1" applyAlignment="1">
      <alignment horizontal="left"/>
    </xf>
    <xf numFmtId="0" fontId="31" fillId="0" borderId="0" xfId="49" applyFont="1" applyAlignment="1">
      <alignment horizontal="center" vertical="center"/>
    </xf>
    <xf numFmtId="10" fontId="31" fillId="0" borderId="0" xfId="49" applyNumberFormat="1" applyFont="1" applyAlignment="1">
      <alignment horizontal="center" vertical="center"/>
    </xf>
    <xf numFmtId="0" fontId="12" fillId="0" borderId="0" xfId="49" applyFont="1">
      <alignment vertical="center"/>
    </xf>
    <xf numFmtId="10" fontId="12" fillId="0" borderId="0" xfId="49" applyNumberFormat="1" applyFont="1" applyAlignment="1">
      <alignment horizontal="right" vertical="center"/>
    </xf>
    <xf numFmtId="0" fontId="28" fillId="0" borderId="1" xfId="49" applyFont="1" applyBorder="1" applyAlignment="1">
      <alignment horizontal="center" vertical="center"/>
    </xf>
    <xf numFmtId="10" fontId="28" fillId="0" borderId="1" xfId="49" applyNumberFormat="1" applyFont="1" applyBorder="1" applyAlignment="1">
      <alignment horizontal="center" vertical="center"/>
    </xf>
    <xf numFmtId="0" fontId="28" fillId="0" borderId="1" xfId="49" applyFont="1" applyBorder="1" applyAlignment="1">
      <alignment horizontal="left" vertical="center"/>
    </xf>
    <xf numFmtId="10" fontId="28" fillId="0" borderId="1" xfId="49" applyNumberFormat="1" applyFont="1" applyBorder="1" applyAlignment="1">
      <alignment horizontal="right" vertical="center"/>
    </xf>
    <xf numFmtId="0" fontId="12" fillId="0" borderId="1" xfId="49" applyFont="1" applyBorder="1" applyAlignment="1">
      <alignment horizontal="left" vertical="center"/>
    </xf>
    <xf numFmtId="0" fontId="28" fillId="0" borderId="1" xfId="49" applyFont="1" applyBorder="1">
      <alignment vertical="center"/>
    </xf>
    <xf numFmtId="3" fontId="12" fillId="0" borderId="1" xfId="49" applyNumberFormat="1" applyFont="1" applyBorder="1" applyAlignment="1">
      <alignment horizontal="center" vertical="center"/>
    </xf>
    <xf numFmtId="0" fontId="12" fillId="0" borderId="1" xfId="49" applyFont="1" applyBorder="1">
      <alignment vertical="center"/>
    </xf>
    <xf numFmtId="3" fontId="3" fillId="0" borderId="10" xfId="63" applyNumberFormat="1" applyFont="1" applyFill="1" applyBorder="1" applyAlignment="1">
      <alignment horizontal="center" vertical="center"/>
    </xf>
    <xf numFmtId="3" fontId="28" fillId="0" borderId="1" xfId="49" applyNumberFormat="1" applyFont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3" fontId="12" fillId="0" borderId="1" xfId="49" applyNumberFormat="1" applyFont="1" applyBorder="1" applyAlignment="1">
      <alignment horizontal="right" vertical="center"/>
    </xf>
    <xf numFmtId="0" fontId="15" fillId="0" borderId="0" xfId="63" applyFont="1" applyAlignment="1">
      <alignment horizontal="left"/>
    </xf>
    <xf numFmtId="0" fontId="15" fillId="0" borderId="0" xfId="63" applyFont="1" applyFill="1" applyAlignment="1">
      <alignment horizontal="center"/>
    </xf>
    <xf numFmtId="0" fontId="15" fillId="0" borderId="0" xfId="63" applyFont="1" applyAlignment="1">
      <alignment horizontal="center" vertical="center"/>
    </xf>
    <xf numFmtId="10" fontId="15" fillId="0" borderId="0" xfId="63" applyNumberFormat="1" applyFont="1" applyAlignment="1">
      <alignment horizontal="center"/>
    </xf>
    <xf numFmtId="0" fontId="5" fillId="0" borderId="0" xfId="62" applyAlignment="1">
      <alignment horizontal="left" vertical="center"/>
    </xf>
    <xf numFmtId="0" fontId="5" fillId="0" borderId="0" xfId="62" applyFill="1" applyAlignment="1">
      <alignment horizontal="left" vertical="center"/>
    </xf>
    <xf numFmtId="49" fontId="33" fillId="0" borderId="0" xfId="54" applyNumberFormat="1" applyFont="1" applyAlignment="1">
      <alignment horizontal="center" vertical="center"/>
    </xf>
    <xf numFmtId="49" fontId="33" fillId="0" borderId="0" xfId="54" applyNumberFormat="1" applyFont="1" applyFill="1" applyAlignment="1">
      <alignment horizontal="center" vertical="center"/>
    </xf>
    <xf numFmtId="10" fontId="33" fillId="0" borderId="0" xfId="54" applyNumberFormat="1" applyFont="1" applyAlignment="1">
      <alignment horizontal="center" vertical="center"/>
    </xf>
    <xf numFmtId="0" fontId="25" fillId="0" borderId="0" xfId="63" applyFont="1" applyAlignment="1">
      <alignment horizontal="center" vertical="center"/>
    </xf>
    <xf numFmtId="0" fontId="16" fillId="0" borderId="0" xfId="63" applyFont="1" applyFill="1" applyAlignment="1">
      <alignment horizontal="center" vertical="center"/>
    </xf>
    <xf numFmtId="49" fontId="16" fillId="0" borderId="0" xfId="54" applyNumberFormat="1" applyFont="1" applyAlignment="1">
      <alignment horizontal="center" vertical="center"/>
    </xf>
    <xf numFmtId="10" fontId="16" fillId="0" borderId="0" xfId="54" applyNumberFormat="1" applyFont="1" applyAlignment="1">
      <alignment horizontal="center" vertical="center"/>
    </xf>
    <xf numFmtId="0" fontId="20" fillId="0" borderId="1" xfId="63" applyFont="1" applyFill="1" applyBorder="1" applyAlignment="1">
      <alignment horizontal="center" vertical="center" wrapText="1"/>
    </xf>
    <xf numFmtId="0" fontId="3" fillId="0" borderId="1" xfId="63" applyFont="1" applyBorder="1" applyAlignment="1">
      <alignment horizontal="left" vertical="center"/>
    </xf>
    <xf numFmtId="3" fontId="3" fillId="0" borderId="3" xfId="63" applyNumberFormat="1" applyFont="1" applyFill="1" applyBorder="1" applyAlignment="1">
      <alignment horizontal="center" vertical="center"/>
    </xf>
    <xf numFmtId="0" fontId="16" fillId="0" borderId="1" xfId="54" applyFont="1" applyBorder="1" applyAlignment="1">
      <alignment horizontal="center" vertical="center"/>
    </xf>
    <xf numFmtId="10" fontId="16" fillId="0" borderId="1" xfId="58" applyNumberFormat="1" applyFont="1" applyFill="1" applyBorder="1" applyAlignment="1">
      <alignment horizontal="center" vertical="center" wrapText="1"/>
    </xf>
    <xf numFmtId="0" fontId="3" fillId="0" borderId="5" xfId="63" applyFont="1" applyBorder="1" applyAlignment="1">
      <alignment horizontal="left" vertical="center"/>
    </xf>
    <xf numFmtId="3" fontId="16" fillId="0" borderId="1" xfId="63" applyNumberFormat="1" applyFont="1" applyBorder="1" applyAlignment="1">
      <alignment horizontal="center" vertical="center"/>
    </xf>
    <xf numFmtId="0" fontId="16" fillId="0" borderId="0" xfId="63" applyFont="1" applyAlignment="1">
      <alignment horizontal="center" vertical="center"/>
    </xf>
    <xf numFmtId="49" fontId="20" fillId="0" borderId="2" xfId="54" applyNumberFormat="1" applyFont="1" applyBorder="1" applyAlignment="1">
      <alignment horizontal="left" vertical="center"/>
    </xf>
    <xf numFmtId="3" fontId="16" fillId="0" borderId="1" xfId="63" applyNumberFormat="1" applyFont="1" applyFill="1" applyBorder="1" applyAlignment="1">
      <alignment horizontal="center" vertical="center"/>
    </xf>
    <xf numFmtId="49" fontId="20" fillId="0" borderId="9" xfId="54" applyNumberFormat="1" applyFont="1" applyBorder="1" applyAlignment="1">
      <alignment horizontal="left" vertical="center"/>
    </xf>
    <xf numFmtId="49" fontId="16" fillId="0" borderId="1" xfId="54" applyNumberFormat="1" applyFont="1" applyFill="1" applyBorder="1" applyAlignment="1">
      <alignment horizontal="center" vertical="center"/>
    </xf>
    <xf numFmtId="180" fontId="16" fillId="0" borderId="1" xfId="54" applyNumberFormat="1" applyFont="1" applyBorder="1" applyAlignment="1">
      <alignment horizontal="center" vertical="center"/>
    </xf>
    <xf numFmtId="49" fontId="20" fillId="0" borderId="1" xfId="54" applyNumberFormat="1" applyFont="1" applyBorder="1" applyAlignment="1">
      <alignment horizontal="left" vertical="center"/>
    </xf>
    <xf numFmtId="0" fontId="16" fillId="0" borderId="1" xfId="54" applyFont="1" applyFill="1" applyBorder="1" applyAlignment="1">
      <alignment horizontal="center" vertical="center"/>
    </xf>
    <xf numFmtId="49" fontId="16" fillId="0" borderId="1" xfId="54" applyNumberFormat="1" applyFont="1" applyBorder="1" applyAlignment="1">
      <alignment horizontal="left" vertical="center"/>
    </xf>
    <xf numFmtId="3" fontId="16" fillId="0" borderId="1" xfId="54" applyNumberFormat="1" applyFont="1" applyBorder="1" applyAlignment="1">
      <alignment horizontal="center" vertical="center"/>
    </xf>
    <xf numFmtId="3" fontId="16" fillId="0" borderId="1" xfId="54" applyNumberFormat="1" applyFont="1" applyFill="1" applyBorder="1" applyAlignment="1">
      <alignment horizontal="center" vertical="center"/>
    </xf>
    <xf numFmtId="0" fontId="16" fillId="0" borderId="1" xfId="54" applyNumberFormat="1" applyFont="1" applyFill="1" applyBorder="1" applyAlignment="1">
      <alignment horizontal="center" vertical="center"/>
    </xf>
    <xf numFmtId="0" fontId="16" fillId="0" borderId="1" xfId="63" applyFont="1" applyFill="1" applyBorder="1" applyAlignment="1">
      <alignment horizontal="center" vertical="center"/>
    </xf>
    <xf numFmtId="0" fontId="16" fillId="0" borderId="1" xfId="63" applyFont="1" applyBorder="1" applyAlignment="1">
      <alignment horizontal="center" vertical="center"/>
    </xf>
    <xf numFmtId="0" fontId="16" fillId="0" borderId="0" xfId="63" applyFont="1" applyAlignment="1">
      <alignment horizontal="left" vertical="center"/>
    </xf>
    <xf numFmtId="0" fontId="5" fillId="0" borderId="0" xfId="62" applyAlignment="1">
      <alignment horizontal="center" vertical="center"/>
    </xf>
    <xf numFmtId="10" fontId="5" fillId="0" borderId="0" xfId="62" applyNumberFormat="1" applyAlignment="1">
      <alignment horizontal="center" vertical="center"/>
    </xf>
    <xf numFmtId="0" fontId="34" fillId="0" borderId="0" xfId="62" applyFont="1" applyAlignment="1">
      <alignment horizontal="center" vertical="center"/>
    </xf>
    <xf numFmtId="10" fontId="34" fillId="0" borderId="0" xfId="62" applyNumberFormat="1" applyFont="1" applyAlignment="1">
      <alignment horizontal="center" vertical="center"/>
    </xf>
    <xf numFmtId="0" fontId="35" fillId="0" borderId="0" xfId="62" applyFont="1" applyAlignment="1">
      <alignment horizontal="left"/>
    </xf>
    <xf numFmtId="0" fontId="36" fillId="0" borderId="0" xfId="62" applyFont="1" applyAlignment="1">
      <alignment horizontal="center" vertical="center"/>
    </xf>
    <xf numFmtId="0" fontId="37" fillId="0" borderId="1" xfId="62" applyFont="1" applyBorder="1" applyAlignment="1">
      <alignment horizontal="center" vertical="center"/>
    </xf>
    <xf numFmtId="0" fontId="37" fillId="0" borderId="1" xfId="62" applyFont="1" applyBorder="1" applyAlignment="1">
      <alignment horizontal="center" vertical="center" wrapText="1"/>
    </xf>
    <xf numFmtId="10" fontId="37" fillId="0" borderId="1" xfId="62" applyNumberFormat="1" applyFont="1" applyBorder="1" applyAlignment="1">
      <alignment horizontal="center" vertical="center" wrapText="1"/>
    </xf>
    <xf numFmtId="0" fontId="5" fillId="0" borderId="0" xfId="62" applyAlignment="1">
      <alignment vertical="center"/>
    </xf>
    <xf numFmtId="0" fontId="16" fillId="0" borderId="1" xfId="51" applyFont="1" applyBorder="1" applyAlignment="1">
      <alignment horizontal="left" vertical="center" wrapText="1"/>
    </xf>
    <xf numFmtId="1" fontId="16" fillId="0" borderId="1" xfId="62" applyNumberFormat="1" applyFont="1" applyBorder="1" applyAlignment="1">
      <alignment horizontal="center" vertical="center"/>
    </xf>
    <xf numFmtId="10" fontId="16" fillId="0" borderId="1" xfId="50" applyNumberFormat="1" applyFont="1" applyFill="1" applyBorder="1" applyAlignment="1">
      <alignment horizontal="center" vertical="center" wrapText="1"/>
    </xf>
    <xf numFmtId="0" fontId="16" fillId="0" borderId="0" xfId="62" applyFont="1"/>
    <xf numFmtId="0" fontId="16" fillId="0" borderId="1" xfId="62" applyFont="1" applyBorder="1" applyAlignment="1">
      <alignment horizontal="center" vertical="center"/>
    </xf>
    <xf numFmtId="0" fontId="16" fillId="0" borderId="0" xfId="62" applyFont="1" applyAlignment="1">
      <alignment horizontal="center" vertical="center"/>
    </xf>
    <xf numFmtId="3" fontId="20" fillId="0" borderId="1" xfId="62" applyNumberFormat="1" applyFont="1" applyBorder="1" applyAlignment="1">
      <alignment horizontal="center" vertical="center"/>
    </xf>
    <xf numFmtId="1" fontId="20" fillId="0" borderId="1" xfId="62" applyNumberFormat="1" applyFont="1" applyBorder="1" applyAlignment="1">
      <alignment horizontal="center" vertical="center"/>
    </xf>
    <xf numFmtId="10" fontId="20" fillId="0" borderId="1" xfId="50" applyNumberFormat="1" applyFont="1" applyFill="1" applyBorder="1" applyAlignment="1">
      <alignment horizontal="center" vertical="center" wrapText="1"/>
    </xf>
    <xf numFmtId="3" fontId="20" fillId="0" borderId="1" xfId="62" applyNumberFormat="1" applyFont="1" applyBorder="1" applyAlignment="1">
      <alignment vertical="center"/>
    </xf>
    <xf numFmtId="3" fontId="16" fillId="0" borderId="1" xfId="62" applyNumberFormat="1" applyFont="1" applyBorder="1" applyAlignment="1">
      <alignment horizontal="left" vertical="center"/>
    </xf>
    <xf numFmtId="0" fontId="5" fillId="0" borderId="0" xfId="62" applyFont="1"/>
    <xf numFmtId="10" fontId="16" fillId="0" borderId="0" xfId="62" applyNumberFormat="1" applyFont="1" applyAlignment="1">
      <alignment horizontal="center" vertical="center"/>
    </xf>
    <xf numFmtId="0" fontId="5" fillId="0" borderId="0" xfId="49" applyFont="1" applyFill="1">
      <alignment vertical="center"/>
    </xf>
    <xf numFmtId="0" fontId="5" fillId="0" borderId="0" xfId="62" applyFill="1" applyAlignment="1">
      <alignment vertical="center"/>
    </xf>
    <xf numFmtId="0" fontId="38" fillId="0" borderId="0" xfId="49" applyFont="1" applyFill="1" applyAlignment="1">
      <alignment horizontal="center" vertical="center" wrapText="1"/>
    </xf>
    <xf numFmtId="0" fontId="39" fillId="0" borderId="0" xfId="49" applyFont="1" applyFill="1" applyAlignment="1">
      <alignment horizontal="right" vertical="center"/>
    </xf>
    <xf numFmtId="0" fontId="40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left" vertical="center"/>
    </xf>
    <xf numFmtId="3" fontId="41" fillId="0" borderId="1" xfId="49" applyNumberFormat="1" applyFont="1" applyFill="1" applyBorder="1" applyAlignment="1">
      <alignment horizontal="center" vertical="center" wrapText="1"/>
    </xf>
    <xf numFmtId="178" fontId="42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49" applyFont="1" applyFill="1" applyAlignment="1">
      <alignment horizontal="left" vertical="center" wrapText="1"/>
    </xf>
    <xf numFmtId="0" fontId="15" fillId="0" borderId="0" xfId="49" applyFont="1" applyAlignment="1"/>
    <xf numFmtId="2" fontId="18" fillId="0" borderId="0" xfId="49" applyNumberFormat="1" applyFont="1" applyAlignment="1">
      <alignment horizontal="center" vertical="center"/>
    </xf>
    <xf numFmtId="31" fontId="16" fillId="0" borderId="0" xfId="49" applyNumberFormat="1" applyFont="1" applyAlignment="1">
      <alignment horizontal="left"/>
    </xf>
    <xf numFmtId="2" fontId="16" fillId="0" borderId="0" xfId="49" applyNumberFormat="1" applyFont="1" applyAlignment="1"/>
    <xf numFmtId="2" fontId="20" fillId="0" borderId="1" xfId="49" applyNumberFormat="1" applyFont="1" applyBorder="1" applyAlignment="1">
      <alignment horizontal="center" vertical="center" wrapText="1"/>
    </xf>
    <xf numFmtId="2" fontId="20" fillId="0" borderId="2" xfId="49" applyNumberFormat="1" applyFont="1" applyBorder="1" applyAlignment="1">
      <alignment horizontal="center" vertical="center" wrapText="1"/>
    </xf>
    <xf numFmtId="2" fontId="20" fillId="0" borderId="11" xfId="49" applyNumberFormat="1" applyFont="1" applyBorder="1" applyAlignment="1">
      <alignment horizontal="center" vertical="center" wrapText="1"/>
    </xf>
    <xf numFmtId="2" fontId="20" fillId="0" borderId="3" xfId="49" applyNumberFormat="1" applyFont="1" applyBorder="1" applyAlignment="1">
      <alignment horizontal="center" vertical="center" wrapText="1"/>
    </xf>
    <xf numFmtId="49" fontId="16" fillId="0" borderId="1" xfId="49" applyNumberFormat="1" applyFont="1" applyBorder="1" applyAlignment="1">
      <alignment horizontal="center" vertical="center" wrapText="1"/>
    </xf>
    <xf numFmtId="2" fontId="16" fillId="0" borderId="1" xfId="49" applyNumberFormat="1" applyFont="1" applyBorder="1" applyAlignment="1">
      <alignment vertical="center" wrapText="1"/>
    </xf>
    <xf numFmtId="2" fontId="16" fillId="0" borderId="1" xfId="49" applyNumberFormat="1" applyFont="1" applyBorder="1" applyAlignment="1">
      <alignment horizontal="center" vertical="center" wrapText="1"/>
    </xf>
    <xf numFmtId="0" fontId="32" fillId="0" borderId="0" xfId="49" applyFont="1" applyAlignment="1">
      <alignment horizontal="left" vertical="center"/>
    </xf>
    <xf numFmtId="0" fontId="5" fillId="0" borderId="0" xfId="49" applyFont="1" applyAlignment="1">
      <alignment horizontal="center" vertical="center"/>
    </xf>
    <xf numFmtId="2" fontId="16" fillId="0" borderId="0" xfId="49" applyNumberFormat="1" applyFont="1" applyAlignment="1">
      <alignment horizontal="center" vertical="center"/>
    </xf>
    <xf numFmtId="0" fontId="16" fillId="0" borderId="0" xfId="49" applyFont="1">
      <alignment vertical="center"/>
    </xf>
    <xf numFmtId="2" fontId="16" fillId="0" borderId="0" xfId="49" applyNumberFormat="1" applyFont="1">
      <alignment vertical="center"/>
    </xf>
    <xf numFmtId="0" fontId="43" fillId="0" borderId="0" xfId="63" applyFont="1" applyAlignment="1"/>
    <xf numFmtId="0" fontId="44" fillId="0" borderId="0" xfId="63" applyFont="1" applyAlignment="1"/>
    <xf numFmtId="0" fontId="44" fillId="0" borderId="0" xfId="63" applyFont="1" applyAlignment="1">
      <alignment horizontal="center"/>
    </xf>
    <xf numFmtId="0" fontId="45" fillId="0" borderId="0" xfId="63" applyFont="1" applyAlignment="1">
      <alignment horizontal="center" vertical="center"/>
    </xf>
    <xf numFmtId="0" fontId="46" fillId="0" borderId="0" xfId="63" applyFont="1">
      <alignment vertical="center"/>
    </xf>
    <xf numFmtId="0" fontId="46" fillId="0" borderId="0" xfId="63" applyFont="1" applyAlignment="1"/>
    <xf numFmtId="0" fontId="46" fillId="0" borderId="12" xfId="63" applyFont="1" applyBorder="1" applyAlignment="1">
      <alignment horizontal="right" vertical="center"/>
    </xf>
    <xf numFmtId="0" fontId="47" fillId="0" borderId="13" xfId="63" applyFont="1" applyBorder="1" applyAlignment="1">
      <alignment horizontal="center" vertical="center"/>
    </xf>
    <xf numFmtId="0" fontId="47" fillId="0" borderId="14" xfId="63" applyFont="1" applyBorder="1" applyAlignment="1">
      <alignment horizontal="center" vertical="center"/>
    </xf>
    <xf numFmtId="0" fontId="44" fillId="0" borderId="1" xfId="63" applyFont="1" applyBorder="1" applyAlignment="1">
      <alignment horizontal="left"/>
    </xf>
    <xf numFmtId="0" fontId="44" fillId="0" borderId="1" xfId="63" applyFont="1" applyBorder="1" applyAlignment="1">
      <alignment horizontal="center" vertical="center"/>
    </xf>
    <xf numFmtId="4" fontId="46" fillId="0" borderId="1" xfId="63" applyNumberFormat="1" applyFont="1" applyBorder="1" applyAlignment="1">
      <alignment horizontal="right" vertical="center" wrapText="1"/>
    </xf>
    <xf numFmtId="0" fontId="44" fillId="0" borderId="1" xfId="63" applyFont="1" applyBorder="1" applyAlignment="1">
      <alignment horizontal="center"/>
    </xf>
    <xf numFmtId="0" fontId="48" fillId="0" borderId="0" xfId="62" applyFont="1" applyAlignment="1">
      <alignment horizontal="center" vertical="center"/>
    </xf>
    <xf numFmtId="0" fontId="30" fillId="0" borderId="0" xfId="62" applyFont="1" applyAlignment="1">
      <alignment horizontal="center" vertical="center"/>
    </xf>
    <xf numFmtId="0" fontId="5" fillId="0" borderId="0" xfId="62" applyAlignment="1">
      <alignment horizontal="right" vertical="center"/>
    </xf>
    <xf numFmtId="177" fontId="37" fillId="0" borderId="1" xfId="62" applyNumberFormat="1" applyFont="1" applyBorder="1" applyAlignment="1">
      <alignment vertical="center"/>
    </xf>
    <xf numFmtId="0" fontId="5" fillId="0" borderId="1" xfId="62" applyBorder="1"/>
    <xf numFmtId="0" fontId="5" fillId="0" borderId="1" xfId="62" applyBorder="1" applyAlignment="1">
      <alignment vertical="center"/>
    </xf>
    <xf numFmtId="177" fontId="5" fillId="0" borderId="1" xfId="62" applyNumberFormat="1" applyBorder="1" applyAlignment="1">
      <alignment vertical="center"/>
    </xf>
    <xf numFmtId="0" fontId="5" fillId="0" borderId="1" xfId="62" applyBorder="1" applyAlignment="1">
      <alignment horizontal="left" vertical="center" wrapText="1"/>
    </xf>
    <xf numFmtId="0" fontId="16" fillId="0" borderId="0" xfId="62" applyFont="1" applyAlignment="1">
      <alignment horizontal="left" vertical="center" wrapText="1"/>
    </xf>
    <xf numFmtId="0" fontId="16" fillId="0" borderId="0" xfId="62" applyFont="1" applyFill="1" applyAlignment="1">
      <alignment horizontal="left" vertical="center" wrapText="1"/>
    </xf>
    <xf numFmtId="0" fontId="16" fillId="0" borderId="0" xfId="62" applyFont="1" applyFill="1" applyAlignment="1">
      <alignment horizontal="right" vertical="center" wrapText="1"/>
    </xf>
    <xf numFmtId="0" fontId="5" fillId="0" borderId="0" xfId="0" applyFont="1" applyFill="1" applyBorder="1" applyAlignment="1"/>
    <xf numFmtId="0" fontId="31" fillId="0" borderId="0" xfId="0" applyNumberFormat="1" applyFont="1" applyFill="1" applyBorder="1" applyAlignment="1" applyProtection="1">
      <alignment horizontal="center" vertical="center"/>
    </xf>
    <xf numFmtId="0" fontId="28" fillId="3" borderId="1" xfId="0" applyNumberFormat="1" applyFont="1" applyFill="1" applyBorder="1" applyAlignment="1" applyProtection="1">
      <alignment horizontal="center" vertical="center"/>
    </xf>
    <xf numFmtId="0" fontId="12" fillId="3" borderId="1" xfId="0" applyNumberFormat="1" applyFont="1" applyFill="1" applyBorder="1" applyAlignment="1" applyProtection="1">
      <alignment vertical="center"/>
    </xf>
    <xf numFmtId="3" fontId="12" fillId="4" borderId="1" xfId="0" applyNumberFormat="1" applyFont="1" applyFill="1" applyBorder="1" applyAlignment="1" applyProtection="1">
      <alignment horizontal="right" vertical="center"/>
    </xf>
    <xf numFmtId="3" fontId="12" fillId="5" borderId="1" xfId="0" applyNumberFormat="1" applyFont="1" applyFill="1" applyBorder="1" applyAlignment="1" applyProtection="1">
      <alignment horizontal="right" vertical="center"/>
    </xf>
    <xf numFmtId="3" fontId="12" fillId="6" borderId="1" xfId="0" applyNumberFormat="1" applyFont="1" applyFill="1" applyBorder="1" applyAlignment="1" applyProtection="1">
      <alignment horizontal="right" vertical="center"/>
    </xf>
    <xf numFmtId="0" fontId="12" fillId="3" borderId="1" xfId="0" applyNumberFormat="1" applyFont="1" applyFill="1" applyBorder="1" applyAlignment="1" applyProtection="1">
      <alignment horizontal="right" vertical="center"/>
    </xf>
    <xf numFmtId="0" fontId="42" fillId="0" borderId="0" xfId="64" applyFont="1" applyAlignment="1">
      <alignment vertical="center" wrapText="1"/>
    </xf>
    <xf numFmtId="0" fontId="5" fillId="0" borderId="0" xfId="64" applyFont="1" applyAlignment="1">
      <alignment vertical="center" wrapText="1"/>
    </xf>
    <xf numFmtId="0" fontId="5" fillId="0" borderId="0" xfId="64" applyFont="1" applyAlignment="1">
      <alignment horizontal="center" vertical="center" wrapText="1"/>
    </xf>
    <xf numFmtId="0" fontId="5" fillId="0" borderId="0" xfId="63" applyAlignment="1">
      <alignment horizontal="left" vertical="center"/>
    </xf>
    <xf numFmtId="0" fontId="49" fillId="0" borderId="0" xfId="64" applyFont="1" applyAlignment="1">
      <alignment horizontal="center" vertical="center" wrapText="1"/>
    </xf>
    <xf numFmtId="0" fontId="50" fillId="0" borderId="1" xfId="64" applyFont="1" applyBorder="1" applyAlignment="1">
      <alignment horizontal="center" vertical="center" wrapText="1"/>
    </xf>
    <xf numFmtId="181" fontId="50" fillId="0" borderId="1" xfId="64" applyNumberFormat="1" applyFont="1" applyBorder="1" applyAlignment="1">
      <alignment horizontal="center" vertical="center" wrapText="1"/>
    </xf>
    <xf numFmtId="0" fontId="50" fillId="0" borderId="1" xfId="64" applyFont="1" applyBorder="1" applyAlignment="1">
      <alignment vertical="center" wrapText="1"/>
    </xf>
    <xf numFmtId="0" fontId="51" fillId="0" borderId="1" xfId="64" applyFont="1" applyBorder="1" applyAlignment="1">
      <alignment vertical="center" wrapText="1"/>
    </xf>
    <xf numFmtId="0" fontId="52" fillId="0" borderId="1" xfId="64" applyFont="1" applyBorder="1" applyAlignment="1">
      <alignment horizontal="left" vertical="center" wrapText="1"/>
    </xf>
    <xf numFmtId="0" fontId="42" fillId="0" borderId="1" xfId="64" applyFont="1" applyBorder="1" applyAlignment="1">
      <alignment vertical="center" wrapText="1"/>
    </xf>
    <xf numFmtId="0" fontId="42" fillId="0" borderId="1" xfId="64" applyFont="1" applyBorder="1" applyAlignment="1">
      <alignment horizontal="center" vertical="center" wrapText="1"/>
    </xf>
    <xf numFmtId="0" fontId="52" fillId="0" borderId="1" xfId="64" applyFont="1" applyBorder="1" applyAlignment="1">
      <alignment vertical="center" wrapText="1"/>
    </xf>
    <xf numFmtId="0" fontId="53" fillId="0" borderId="1" xfId="64" applyFont="1" applyBorder="1" applyAlignment="1">
      <alignment vertical="center" wrapText="1"/>
    </xf>
    <xf numFmtId="0" fontId="42" fillId="0" borderId="1" xfId="64" applyFont="1" applyBorder="1" applyAlignment="1">
      <alignment horizontal="left" vertical="center" wrapText="1"/>
    </xf>
    <xf numFmtId="178" fontId="54" fillId="0" borderId="1" xfId="0" applyNumberFormat="1" applyFont="1" applyFill="1" applyBorder="1" applyAlignment="1">
      <alignment horizontal="center" vertical="center" wrapText="1"/>
    </xf>
    <xf numFmtId="0" fontId="42" fillId="0" borderId="1" xfId="64" applyFont="1" applyBorder="1" applyAlignment="1" applyProtection="1">
      <alignment horizontal="left" vertical="center" wrapText="1"/>
      <protection locked="0"/>
    </xf>
    <xf numFmtId="0" fontId="52" fillId="0" borderId="1" xfId="64" applyFont="1" applyBorder="1" applyAlignment="1" applyProtection="1">
      <alignment horizontal="left" vertical="center" wrapText="1"/>
      <protection locked="0"/>
    </xf>
    <xf numFmtId="0" fontId="5" fillId="0" borderId="1" xfId="64" applyFont="1" applyBorder="1" applyAlignment="1">
      <alignment vertical="center" wrapText="1"/>
    </xf>
    <xf numFmtId="0" fontId="5" fillId="0" borderId="1" xfId="64" applyFont="1" applyBorder="1" applyAlignment="1">
      <alignment horizontal="center" vertical="center" wrapText="1"/>
    </xf>
    <xf numFmtId="0" fontId="54" fillId="0" borderId="1" xfId="0" applyNumberFormat="1" applyFont="1" applyFill="1" applyBorder="1" applyAlignment="1">
      <alignment horizontal="center" vertical="center" wrapText="1"/>
    </xf>
    <xf numFmtId="0" fontId="5" fillId="0" borderId="0" xfId="63" applyFill="1" applyAlignment="1"/>
    <xf numFmtId="0" fontId="5" fillId="0" borderId="0" xfId="63" applyFill="1" applyAlignment="1">
      <alignment horizontal="right"/>
    </xf>
    <xf numFmtId="10" fontId="5" fillId="0" borderId="0" xfId="63" applyNumberFormat="1" applyFill="1" applyAlignment="1"/>
    <xf numFmtId="0" fontId="5" fillId="0" borderId="0" xfId="63" applyFill="1" applyAlignment="1">
      <alignment horizontal="left"/>
    </xf>
    <xf numFmtId="0" fontId="31" fillId="0" borderId="0" xfId="63" applyFont="1" applyFill="1" applyAlignment="1">
      <alignment horizontal="right" vertical="center"/>
    </xf>
    <xf numFmtId="0" fontId="12" fillId="0" borderId="0" xfId="63" applyFont="1" applyFill="1">
      <alignment vertical="center"/>
    </xf>
    <xf numFmtId="0" fontId="12" fillId="0" borderId="0" xfId="63" applyFont="1" applyFill="1" applyAlignment="1">
      <alignment horizontal="right" vertical="center"/>
    </xf>
    <xf numFmtId="10" fontId="12" fillId="0" borderId="0" xfId="63" applyNumberFormat="1" applyFont="1" applyFill="1" applyAlignment="1">
      <alignment horizontal="right" vertical="center"/>
    </xf>
    <xf numFmtId="0" fontId="28" fillId="0" borderId="1" xfId="63" applyFont="1" applyFill="1" applyBorder="1" applyAlignment="1">
      <alignment horizontal="center" vertical="center" wrapText="1"/>
    </xf>
    <xf numFmtId="0" fontId="28" fillId="0" borderId="4" xfId="63" applyFont="1" applyFill="1" applyBorder="1" applyAlignment="1">
      <alignment horizontal="right" vertical="center" wrapText="1"/>
    </xf>
    <xf numFmtId="10" fontId="55" fillId="0" borderId="1" xfId="63" applyNumberFormat="1" applyFont="1" applyFill="1" applyBorder="1" applyAlignment="1">
      <alignment horizontal="center" vertical="center" wrapText="1"/>
    </xf>
    <xf numFmtId="0" fontId="28" fillId="0" borderId="5" xfId="63" applyFont="1" applyFill="1" applyBorder="1" applyAlignment="1">
      <alignment horizontal="right" vertical="center" wrapText="1"/>
    </xf>
    <xf numFmtId="0" fontId="12" fillId="0" borderId="1" xfId="63" applyFont="1" applyFill="1" applyBorder="1" applyAlignment="1">
      <alignment horizontal="left" vertical="center"/>
    </xf>
    <xf numFmtId="0" fontId="28" fillId="0" borderId="1" xfId="63" applyFont="1" applyFill="1" applyBorder="1" applyAlignment="1">
      <alignment horizontal="center" vertical="center"/>
    </xf>
    <xf numFmtId="0" fontId="28" fillId="0" borderId="5" xfId="63" applyFont="1" applyFill="1" applyBorder="1" applyAlignment="1">
      <alignment horizontal="right" vertical="center"/>
    </xf>
    <xf numFmtId="3" fontId="12" fillId="0" borderId="5" xfId="63" applyNumberFormat="1" applyFont="1" applyFill="1" applyBorder="1" applyAlignment="1">
      <alignment horizontal="right" vertical="center"/>
    </xf>
    <xf numFmtId="10" fontId="5" fillId="0" borderId="1" xfId="63" applyNumberFormat="1" applyFill="1" applyBorder="1" applyAlignment="1"/>
    <xf numFmtId="0" fontId="28" fillId="0" borderId="1" xfId="63" applyFont="1" applyFill="1" applyBorder="1" applyAlignment="1">
      <alignment horizontal="left" vertical="center"/>
    </xf>
    <xf numFmtId="0" fontId="28" fillId="0" borderId="1" xfId="63" applyFont="1" applyFill="1" applyBorder="1" applyAlignment="1">
      <alignment horizontal="right" vertical="center"/>
    </xf>
    <xf numFmtId="3" fontId="12" fillId="0" borderId="1" xfId="63" applyNumberFormat="1" applyFont="1" applyFill="1" applyBorder="1" applyAlignment="1">
      <alignment horizontal="right" vertical="center"/>
    </xf>
    <xf numFmtId="0" fontId="12" fillId="0" borderId="1" xfId="63" applyFont="1" applyFill="1" applyBorder="1" applyAlignment="1">
      <alignment horizontal="right" vertical="center"/>
    </xf>
    <xf numFmtId="0" fontId="5" fillId="0" borderId="0" xfId="63" applyAlignment="1">
      <alignment horizontal="left"/>
    </xf>
    <xf numFmtId="0" fontId="5" fillId="0" borderId="0" xfId="63" applyAlignment="1"/>
    <xf numFmtId="0" fontId="31" fillId="0" borderId="0" xfId="62" applyFont="1" applyAlignment="1">
      <alignment horizontal="center" vertical="center"/>
    </xf>
    <xf numFmtId="0" fontId="42" fillId="0" borderId="0" xfId="62" applyFont="1" applyAlignment="1">
      <alignment vertical="center"/>
    </xf>
    <xf numFmtId="0" fontId="15" fillId="0" borderId="0" xfId="62" applyFont="1" applyAlignment="1">
      <alignment horizontal="right" vertical="center"/>
    </xf>
    <xf numFmtId="0" fontId="50" fillId="0" borderId="1" xfId="62" applyFont="1" applyBorder="1" applyAlignment="1">
      <alignment horizontal="center" vertical="center" wrapText="1"/>
    </xf>
    <xf numFmtId="0" fontId="56" fillId="0" borderId="1" xfId="62" applyFont="1" applyBorder="1" applyAlignment="1">
      <alignment horizontal="left" vertical="center"/>
    </xf>
    <xf numFmtId="3" fontId="57" fillId="0" borderId="1" xfId="62" applyNumberFormat="1" applyFont="1" applyBorder="1" applyAlignment="1">
      <alignment horizontal="right" vertical="center"/>
    </xf>
    <xf numFmtId="0" fontId="58" fillId="0" borderId="1" xfId="0" applyNumberFormat="1" applyFont="1" applyFill="1" applyBorder="1" applyAlignment="1" applyProtection="1">
      <alignment horizontal="left" vertical="center"/>
    </xf>
    <xf numFmtId="0" fontId="59" fillId="0" borderId="1" xfId="0" applyNumberFormat="1" applyFont="1" applyFill="1" applyBorder="1" applyAlignment="1" applyProtection="1">
      <alignment horizontal="left" vertical="center"/>
    </xf>
    <xf numFmtId="3" fontId="58" fillId="0" borderId="1" xfId="0" applyNumberFormat="1" applyFont="1" applyFill="1" applyBorder="1" applyAlignment="1" applyProtection="1">
      <alignment horizontal="right" vertical="center"/>
    </xf>
    <xf numFmtId="0" fontId="59" fillId="0" borderId="1" xfId="0" applyNumberFormat="1" applyFont="1" applyFill="1" applyBorder="1" applyAlignment="1" applyProtection="1">
      <alignment vertical="center"/>
    </xf>
    <xf numFmtId="0" fontId="58" fillId="0" borderId="1" xfId="0" applyNumberFormat="1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horizontal="right"/>
    </xf>
    <xf numFmtId="0" fontId="15" fillId="0" borderId="0" xfId="62" applyFont="1" applyAlignment="1">
      <alignment vertical="center"/>
    </xf>
    <xf numFmtId="0" fontId="16" fillId="0" borderId="0" xfId="62" applyFont="1" applyAlignment="1">
      <alignment vertical="center"/>
    </xf>
    <xf numFmtId="0" fontId="15" fillId="0" borderId="0" xfId="62" applyFont="1" applyAlignment="1">
      <alignment horizontal="center" vertical="center"/>
    </xf>
    <xf numFmtId="178" fontId="15" fillId="0" borderId="0" xfId="62" applyNumberFormat="1" applyFont="1" applyAlignment="1">
      <alignment horizontal="center" vertical="center"/>
    </xf>
    <xf numFmtId="10" fontId="15" fillId="0" borderId="0" xfId="62" applyNumberFormat="1" applyFont="1" applyAlignment="1">
      <alignment vertical="center"/>
    </xf>
    <xf numFmtId="0" fontId="16" fillId="0" borderId="0" xfId="62" applyFont="1" applyAlignment="1">
      <alignment horizontal="left" vertical="center"/>
    </xf>
    <xf numFmtId="2" fontId="18" fillId="0" borderId="0" xfId="62" applyNumberFormat="1" applyFont="1" applyAlignment="1">
      <alignment horizontal="center" vertical="center"/>
    </xf>
    <xf numFmtId="178" fontId="18" fillId="0" borderId="0" xfId="62" applyNumberFormat="1" applyFont="1" applyAlignment="1">
      <alignment horizontal="center" vertical="center"/>
    </xf>
    <xf numFmtId="10" fontId="18" fillId="0" borderId="0" xfId="62" applyNumberFormat="1" applyFont="1" applyAlignment="1">
      <alignment horizontal="center" vertical="center"/>
    </xf>
    <xf numFmtId="2" fontId="16" fillId="0" borderId="0" xfId="62" applyNumberFormat="1" applyFont="1" applyAlignment="1">
      <alignment horizontal="left"/>
    </xf>
    <xf numFmtId="2" fontId="16" fillId="0" borderId="0" xfId="62" applyNumberFormat="1" applyFont="1" applyAlignment="1">
      <alignment horizontal="center"/>
    </xf>
    <xf numFmtId="178" fontId="16" fillId="0" borderId="0" xfId="62" applyNumberFormat="1" applyFont="1" applyAlignment="1">
      <alignment horizontal="center" vertical="center"/>
    </xf>
    <xf numFmtId="2" fontId="20" fillId="0" borderId="15" xfId="62" applyNumberFormat="1" applyFont="1" applyBorder="1" applyAlignment="1">
      <alignment horizontal="center" vertical="center" wrapText="1"/>
    </xf>
    <xf numFmtId="2" fontId="20" fillId="0" borderId="1" xfId="62" applyNumberFormat="1" applyFont="1" applyBorder="1" applyAlignment="1">
      <alignment horizontal="center" vertical="center" wrapText="1"/>
    </xf>
    <xf numFmtId="178" fontId="20" fillId="0" borderId="1" xfId="62" applyNumberFormat="1" applyFont="1" applyBorder="1" applyAlignment="1">
      <alignment horizontal="center" vertical="center" wrapText="1"/>
    </xf>
    <xf numFmtId="10" fontId="20" fillId="0" borderId="1" xfId="62" applyNumberFormat="1" applyFont="1" applyBorder="1" applyAlignment="1">
      <alignment horizontal="center" vertical="center" wrapText="1"/>
    </xf>
    <xf numFmtId="2" fontId="20" fillId="0" borderId="16" xfId="62" applyNumberFormat="1" applyFont="1" applyBorder="1" applyAlignment="1">
      <alignment horizontal="center" vertical="center" wrapText="1"/>
    </xf>
    <xf numFmtId="0" fontId="16" fillId="0" borderId="17" xfId="62" applyFont="1" applyBorder="1" applyAlignment="1" applyProtection="1">
      <alignment vertical="center"/>
      <protection locked="0"/>
    </xf>
    <xf numFmtId="178" fontId="22" fillId="0" borderId="1" xfId="66" applyNumberFormat="1" applyFont="1" applyFill="1" applyBorder="1" applyAlignment="1" applyProtection="1">
      <alignment horizontal="center" vertical="center"/>
    </xf>
    <xf numFmtId="10" fontId="16" fillId="0" borderId="1" xfId="62" applyNumberFormat="1" applyFont="1" applyBorder="1" applyAlignment="1">
      <alignment horizontal="center" vertical="center" wrapText="1"/>
    </xf>
    <xf numFmtId="181" fontId="16" fillId="0" borderId="1" xfId="62" applyNumberFormat="1" applyFont="1" applyBorder="1" applyAlignment="1">
      <alignment horizontal="center" vertical="center" wrapText="1"/>
    </xf>
    <xf numFmtId="0" fontId="22" fillId="0" borderId="1" xfId="66" applyFont="1" applyFill="1" applyBorder="1" applyAlignment="1" applyProtection="1">
      <alignment horizontal="center" vertical="center"/>
    </xf>
    <xf numFmtId="0" fontId="20" fillId="0" borderId="2" xfId="62" applyFont="1" applyBorder="1" applyAlignment="1" applyProtection="1">
      <alignment horizontal="center" vertical="center"/>
      <protection locked="0"/>
    </xf>
    <xf numFmtId="181" fontId="20" fillId="0" borderId="1" xfId="62" applyNumberFormat="1" applyFont="1" applyBorder="1" applyAlignment="1">
      <alignment horizontal="center" vertical="center" wrapText="1"/>
    </xf>
    <xf numFmtId="0" fontId="20" fillId="0" borderId="2" xfId="62" applyFont="1" applyBorder="1" applyAlignment="1" applyProtection="1">
      <alignment horizontal="left" vertical="center"/>
      <protection locked="0"/>
    </xf>
    <xf numFmtId="178" fontId="16" fillId="0" borderId="1" xfId="62" applyNumberFormat="1" applyFont="1" applyBorder="1" applyAlignment="1">
      <alignment horizontal="center" vertical="center" wrapText="1"/>
    </xf>
    <xf numFmtId="0" fontId="16" fillId="0" borderId="2" xfId="62" applyFont="1" applyBorder="1" applyAlignment="1" applyProtection="1">
      <alignment horizontal="left" vertical="center"/>
      <protection locked="0"/>
    </xf>
    <xf numFmtId="1" fontId="16" fillId="0" borderId="1" xfId="62" applyNumberFormat="1" applyFont="1" applyBorder="1" applyAlignment="1" applyProtection="1">
      <alignment vertical="center"/>
      <protection locked="0"/>
    </xf>
    <xf numFmtId="181" fontId="16" fillId="0" borderId="16" xfId="62" applyNumberFormat="1" applyFont="1" applyBorder="1" applyAlignment="1">
      <alignment horizontal="center" vertical="center" wrapText="1"/>
    </xf>
    <xf numFmtId="181" fontId="16" fillId="0" borderId="13" xfId="62" applyNumberFormat="1" applyFont="1" applyBorder="1" applyAlignment="1">
      <alignment horizontal="center" vertical="center" wrapText="1"/>
    </xf>
    <xf numFmtId="178" fontId="16" fillId="0" borderId="14" xfId="62" applyNumberFormat="1" applyFont="1" applyBorder="1" applyAlignment="1">
      <alignment horizontal="center" vertical="center" wrapText="1"/>
    </xf>
    <xf numFmtId="0" fontId="16" fillId="0" borderId="1" xfId="62" applyFont="1" applyBorder="1" applyAlignment="1" applyProtection="1">
      <alignment horizontal="left" vertical="center"/>
      <protection locked="0"/>
    </xf>
    <xf numFmtId="181" fontId="16" fillId="0" borderId="18" xfId="62" applyNumberFormat="1" applyFont="1" applyBorder="1" applyAlignment="1">
      <alignment horizontal="center" vertical="center" wrapText="1"/>
    </xf>
    <xf numFmtId="178" fontId="16" fillId="0" borderId="18" xfId="62" applyNumberFormat="1" applyFont="1" applyBorder="1" applyAlignment="1">
      <alignment horizontal="center" vertical="center" wrapText="1"/>
    </xf>
    <xf numFmtId="0" fontId="16" fillId="0" borderId="1" xfId="62" applyFont="1" applyBorder="1"/>
    <xf numFmtId="178" fontId="16" fillId="0" borderId="1" xfId="62" applyNumberFormat="1" applyFont="1" applyBorder="1" applyAlignment="1">
      <alignment horizontal="center" vertical="center"/>
    </xf>
    <xf numFmtId="182" fontId="16" fillId="0" borderId="5" xfId="62" applyNumberFormat="1" applyFont="1" applyBorder="1" applyAlignment="1">
      <alignment horizontal="center" vertical="center"/>
    </xf>
    <xf numFmtId="0" fontId="20" fillId="0" borderId="1" xfId="62" applyFont="1" applyBorder="1" applyAlignment="1" applyProtection="1">
      <alignment horizontal="center" vertical="center"/>
      <protection locked="0"/>
    </xf>
    <xf numFmtId="181" fontId="20" fillId="0" borderId="1" xfId="62" applyNumberFormat="1" applyFont="1" applyBorder="1" applyAlignment="1">
      <alignment horizontal="center" vertical="center"/>
    </xf>
    <xf numFmtId="183" fontId="5" fillId="0" borderId="0" xfId="60" applyNumberFormat="1" applyFont="1" applyAlignment="1">
      <alignment horizontal="center" vertical="center"/>
    </xf>
    <xf numFmtId="183" fontId="42" fillId="0" borderId="0" xfId="60" applyNumberFormat="1" applyFont="1" applyAlignment="1">
      <alignment horizontal="center" vertical="center"/>
    </xf>
    <xf numFmtId="0" fontId="5" fillId="0" borderId="0" xfId="60"/>
    <xf numFmtId="183" fontId="5" fillId="0" borderId="0" xfId="60" applyNumberFormat="1" applyFont="1" applyAlignment="1">
      <alignment horizontal="left" vertical="center"/>
    </xf>
    <xf numFmtId="178" fontId="5" fillId="0" borderId="0" xfId="60" applyNumberFormat="1" applyFont="1" applyAlignment="1">
      <alignment horizontal="center" vertical="center"/>
    </xf>
    <xf numFmtId="184" fontId="5" fillId="0" borderId="0" xfId="60" applyNumberFormat="1" applyFont="1" applyAlignment="1">
      <alignment horizontal="center" vertical="center"/>
    </xf>
    <xf numFmtId="0" fontId="5" fillId="0" borderId="0" xfId="60" applyAlignment="1">
      <alignment horizontal="center"/>
    </xf>
    <xf numFmtId="185" fontId="5" fillId="0" borderId="0" xfId="60" applyNumberFormat="1" applyAlignment="1">
      <alignment horizontal="center"/>
    </xf>
    <xf numFmtId="183" fontId="31" fillId="0" borderId="0" xfId="56" applyNumberFormat="1" applyFont="1" applyAlignment="1">
      <alignment horizontal="center" vertical="center"/>
    </xf>
    <xf numFmtId="178" fontId="31" fillId="0" borderId="0" xfId="56" applyNumberFormat="1" applyFont="1" applyAlignment="1">
      <alignment horizontal="center" vertical="center"/>
    </xf>
    <xf numFmtId="184" fontId="31" fillId="0" borderId="0" xfId="56" applyNumberFormat="1" applyFont="1" applyAlignment="1">
      <alignment horizontal="center" vertical="center"/>
    </xf>
    <xf numFmtId="183" fontId="42" fillId="0" borderId="0" xfId="56" applyNumberFormat="1" applyFont="1" applyAlignment="1">
      <alignment horizontal="left" vertical="center"/>
    </xf>
    <xf numFmtId="178" fontId="0" fillId="0" borderId="0" xfId="56" applyNumberFormat="1" applyFont="1" applyAlignment="1">
      <alignment horizontal="center" vertical="center"/>
    </xf>
    <xf numFmtId="178" fontId="42" fillId="0" borderId="0" xfId="56" applyNumberFormat="1" applyFont="1" applyAlignment="1">
      <alignment horizontal="center" vertical="center"/>
    </xf>
    <xf numFmtId="184" fontId="12" fillId="0" borderId="0" xfId="56" applyNumberFormat="1" applyFont="1" applyAlignment="1">
      <alignment horizontal="center" vertical="center"/>
    </xf>
    <xf numFmtId="183" fontId="50" fillId="0" borderId="1" xfId="56" applyNumberFormat="1" applyFont="1" applyBorder="1" applyAlignment="1">
      <alignment horizontal="left" vertical="center"/>
    </xf>
    <xf numFmtId="0" fontId="37" fillId="0" borderId="1" xfId="53" applyFont="1" applyBorder="1" applyAlignment="1">
      <alignment horizontal="center" vertical="center" wrapText="1"/>
    </xf>
    <xf numFmtId="178" fontId="50" fillId="0" borderId="1" xfId="53" applyNumberFormat="1" applyFont="1" applyBorder="1" applyAlignment="1">
      <alignment horizontal="center" vertical="center" wrapText="1"/>
    </xf>
    <xf numFmtId="184" fontId="50" fillId="0" borderId="1" xfId="60" applyNumberFormat="1" applyFont="1" applyBorder="1" applyAlignment="1">
      <alignment horizontal="center" vertical="center" wrapText="1"/>
    </xf>
    <xf numFmtId="178" fontId="50" fillId="0" borderId="1" xfId="56" applyNumberFormat="1" applyFont="1" applyBorder="1" applyAlignment="1">
      <alignment horizontal="center" vertical="center"/>
    </xf>
    <xf numFmtId="184" fontId="53" fillId="0" borderId="1" xfId="53" applyNumberFormat="1" applyFont="1" applyBorder="1" applyAlignment="1">
      <alignment horizontal="center" vertical="center"/>
    </xf>
    <xf numFmtId="178" fontId="60" fillId="0" borderId="1" xfId="53" applyNumberFormat="1" applyFont="1" applyFill="1" applyBorder="1" applyAlignment="1">
      <alignment horizontal="center" vertical="center"/>
    </xf>
    <xf numFmtId="183" fontId="61" fillId="0" borderId="1" xfId="56" applyNumberFormat="1" applyFont="1" applyBorder="1" applyAlignment="1">
      <alignment horizontal="left" vertical="center"/>
    </xf>
    <xf numFmtId="183" fontId="53" fillId="0" borderId="1" xfId="53" applyNumberFormat="1" applyFont="1" applyBorder="1" applyAlignment="1">
      <alignment horizontal="left" vertical="center"/>
    </xf>
    <xf numFmtId="185" fontId="53" fillId="0" borderId="1" xfId="60" applyNumberFormat="1" applyFont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184" fontId="22" fillId="0" borderId="1" xfId="0" applyNumberFormat="1" applyFont="1" applyFill="1" applyBorder="1" applyAlignment="1">
      <alignment horizontal="center" vertical="center" shrinkToFit="1"/>
    </xf>
    <xf numFmtId="178" fontId="53" fillId="0" borderId="1" xfId="53" applyNumberFormat="1" applyFont="1" applyBorder="1" applyAlignment="1">
      <alignment horizontal="center" vertical="center"/>
    </xf>
    <xf numFmtId="184" fontId="61" fillId="0" borderId="1" xfId="53" applyNumberFormat="1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178" fontId="54" fillId="0" borderId="1" xfId="53" applyNumberFormat="1" applyFont="1" applyFill="1" applyBorder="1" applyAlignment="1">
      <alignment horizontal="center" vertical="center"/>
    </xf>
    <xf numFmtId="183" fontId="42" fillId="0" borderId="1" xfId="53" applyNumberFormat="1" applyFont="1" applyBorder="1" applyAlignment="1">
      <alignment horizontal="left" vertical="center"/>
    </xf>
    <xf numFmtId="0" fontId="50" fillId="0" borderId="1" xfId="56" applyFont="1" applyBorder="1" applyAlignment="1">
      <alignment horizontal="center" vertical="center"/>
    </xf>
    <xf numFmtId="0" fontId="50" fillId="0" borderId="1" xfId="56" applyFont="1" applyBorder="1" applyAlignment="1">
      <alignment horizontal="left" vertical="center"/>
    </xf>
    <xf numFmtId="178" fontId="42" fillId="0" borderId="1" xfId="56" applyNumberFormat="1" applyFont="1" applyBorder="1" applyAlignment="1">
      <alignment horizontal="center" vertical="center"/>
    </xf>
    <xf numFmtId="0" fontId="42" fillId="0" borderId="1" xfId="53" applyFont="1" applyBorder="1"/>
    <xf numFmtId="0" fontId="17" fillId="0" borderId="1" xfId="53" applyFont="1" applyBorder="1" applyAlignment="1">
      <alignment horizontal="center" vertical="center"/>
    </xf>
    <xf numFmtId="0" fontId="17" fillId="0" borderId="1" xfId="65" applyFont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5 2" xfId="51"/>
    <cellStyle name="常规_2013年国有资本经营预算完成情况表" xfId="52"/>
    <cellStyle name="常规_收入分单位 _1" xfId="53"/>
    <cellStyle name="常规 2 2" xfId="54"/>
    <cellStyle name="常规 2 3" xfId="55"/>
    <cellStyle name="常规_收入分科目_1" xfId="56"/>
    <cellStyle name="常规 7" xfId="57"/>
    <cellStyle name="百分比 3" xfId="58"/>
    <cellStyle name="常规 11 2" xfId="59"/>
    <cellStyle name="常规 2" xfId="60"/>
    <cellStyle name="常规 2 10 3" xfId="61"/>
    <cellStyle name="常规 3" xfId="62"/>
    <cellStyle name="常规 4" xfId="63"/>
    <cellStyle name="常规 5" xfId="64"/>
    <cellStyle name="常规_收入分科目_1 2" xfId="65"/>
    <cellStyle name="常规_2015年市本级财政预算（第八稿）" xfId="6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46"/>
  <sheetViews>
    <sheetView workbookViewId="0">
      <pane ySplit="5" topLeftCell="A31" activePane="bottomLeft" state="frozen"/>
      <selection/>
      <selection pane="bottomLeft" activeCell="F51" sqref="F51"/>
    </sheetView>
  </sheetViews>
  <sheetFormatPr defaultColWidth="9" defaultRowHeight="14.25"/>
  <cols>
    <col min="1" max="1" width="44.25" style="400" customWidth="1"/>
    <col min="2" max="2" width="19.6333333333333" style="401" hidden="1" customWidth="1"/>
    <col min="3" max="3" width="17.6333333333333" style="401" customWidth="1"/>
    <col min="4" max="4" width="17.5" style="402" customWidth="1"/>
    <col min="5" max="240" width="9" style="397"/>
    <col min="241" max="251" width="9" style="399"/>
    <col min="252" max="252" width="44.25" style="399" customWidth="1"/>
    <col min="253" max="253" width="19.6333333333333" style="399" customWidth="1"/>
    <col min="254" max="254" width="17.6333333333333" style="399" customWidth="1"/>
    <col min="255" max="255" width="17.5" style="399" customWidth="1"/>
    <col min="256" max="507" width="9" style="399"/>
    <col min="508" max="508" width="44.25" style="399" customWidth="1"/>
    <col min="509" max="509" width="19.6333333333333" style="399" customWidth="1"/>
    <col min="510" max="510" width="17.6333333333333" style="399" customWidth="1"/>
    <col min="511" max="511" width="17.5" style="399" customWidth="1"/>
    <col min="512" max="763" width="9" style="399"/>
    <col min="764" max="764" width="44.25" style="399" customWidth="1"/>
    <col min="765" max="765" width="19.6333333333333" style="399" customWidth="1"/>
    <col min="766" max="766" width="17.6333333333333" style="399" customWidth="1"/>
    <col min="767" max="767" width="17.5" style="399" customWidth="1"/>
    <col min="768" max="1019" width="9" style="399"/>
    <col min="1020" max="1020" width="44.25" style="399" customWidth="1"/>
    <col min="1021" max="1021" width="19.6333333333333" style="399" customWidth="1"/>
    <col min="1022" max="1022" width="17.6333333333333" style="399" customWidth="1"/>
    <col min="1023" max="1023" width="17.5" style="399" customWidth="1"/>
    <col min="1024" max="1275" width="9" style="399"/>
    <col min="1276" max="1276" width="44.25" style="399" customWidth="1"/>
    <col min="1277" max="1277" width="19.6333333333333" style="399" customWidth="1"/>
    <col min="1278" max="1278" width="17.6333333333333" style="399" customWidth="1"/>
    <col min="1279" max="1279" width="17.5" style="399" customWidth="1"/>
    <col min="1280" max="1531" width="9" style="399"/>
    <col min="1532" max="1532" width="44.25" style="399" customWidth="1"/>
    <col min="1533" max="1533" width="19.6333333333333" style="399" customWidth="1"/>
    <col min="1534" max="1534" width="17.6333333333333" style="399" customWidth="1"/>
    <col min="1535" max="1535" width="17.5" style="399" customWidth="1"/>
    <col min="1536" max="1787" width="9" style="399"/>
    <col min="1788" max="1788" width="44.25" style="399" customWidth="1"/>
    <col min="1789" max="1789" width="19.6333333333333" style="399" customWidth="1"/>
    <col min="1790" max="1790" width="17.6333333333333" style="399" customWidth="1"/>
    <col min="1791" max="1791" width="17.5" style="399" customWidth="1"/>
    <col min="1792" max="2043" width="9" style="399"/>
    <col min="2044" max="2044" width="44.25" style="399" customWidth="1"/>
    <col min="2045" max="2045" width="19.6333333333333" style="399" customWidth="1"/>
    <col min="2046" max="2046" width="17.6333333333333" style="399" customWidth="1"/>
    <col min="2047" max="2047" width="17.5" style="399" customWidth="1"/>
    <col min="2048" max="2299" width="9" style="399"/>
    <col min="2300" max="2300" width="44.25" style="399" customWidth="1"/>
    <col min="2301" max="2301" width="19.6333333333333" style="399" customWidth="1"/>
    <col min="2302" max="2302" width="17.6333333333333" style="399" customWidth="1"/>
    <col min="2303" max="2303" width="17.5" style="399" customWidth="1"/>
    <col min="2304" max="2555" width="9" style="399"/>
    <col min="2556" max="2556" width="44.25" style="399" customWidth="1"/>
    <col min="2557" max="2557" width="19.6333333333333" style="399" customWidth="1"/>
    <col min="2558" max="2558" width="17.6333333333333" style="399" customWidth="1"/>
    <col min="2559" max="2559" width="17.5" style="399" customWidth="1"/>
    <col min="2560" max="2811" width="9" style="399"/>
    <col min="2812" max="2812" width="44.25" style="399" customWidth="1"/>
    <col min="2813" max="2813" width="19.6333333333333" style="399" customWidth="1"/>
    <col min="2814" max="2814" width="17.6333333333333" style="399" customWidth="1"/>
    <col min="2815" max="2815" width="17.5" style="399" customWidth="1"/>
    <col min="2816" max="3067" width="9" style="399"/>
    <col min="3068" max="3068" width="44.25" style="399" customWidth="1"/>
    <col min="3069" max="3069" width="19.6333333333333" style="399" customWidth="1"/>
    <col min="3070" max="3070" width="17.6333333333333" style="399" customWidth="1"/>
    <col min="3071" max="3071" width="17.5" style="399" customWidth="1"/>
    <col min="3072" max="3323" width="9" style="399"/>
    <col min="3324" max="3324" width="44.25" style="399" customWidth="1"/>
    <col min="3325" max="3325" width="19.6333333333333" style="399" customWidth="1"/>
    <col min="3326" max="3326" width="17.6333333333333" style="399" customWidth="1"/>
    <col min="3327" max="3327" width="17.5" style="399" customWidth="1"/>
    <col min="3328" max="3579" width="9" style="399"/>
    <col min="3580" max="3580" width="44.25" style="399" customWidth="1"/>
    <col min="3581" max="3581" width="19.6333333333333" style="399" customWidth="1"/>
    <col min="3582" max="3582" width="17.6333333333333" style="399" customWidth="1"/>
    <col min="3583" max="3583" width="17.5" style="399" customWidth="1"/>
    <col min="3584" max="3835" width="9" style="399"/>
    <col min="3836" max="3836" width="44.25" style="399" customWidth="1"/>
    <col min="3837" max="3837" width="19.6333333333333" style="399" customWidth="1"/>
    <col min="3838" max="3838" width="17.6333333333333" style="399" customWidth="1"/>
    <col min="3839" max="3839" width="17.5" style="399" customWidth="1"/>
    <col min="3840" max="4091" width="9" style="399"/>
    <col min="4092" max="4092" width="44.25" style="399" customWidth="1"/>
    <col min="4093" max="4093" width="19.6333333333333" style="399" customWidth="1"/>
    <col min="4094" max="4094" width="17.6333333333333" style="399" customWidth="1"/>
    <col min="4095" max="4095" width="17.5" style="399" customWidth="1"/>
    <col min="4096" max="4347" width="9" style="399"/>
    <col min="4348" max="4348" width="44.25" style="399" customWidth="1"/>
    <col min="4349" max="4349" width="19.6333333333333" style="399" customWidth="1"/>
    <col min="4350" max="4350" width="17.6333333333333" style="399" customWidth="1"/>
    <col min="4351" max="4351" width="17.5" style="399" customWidth="1"/>
    <col min="4352" max="4603" width="9" style="399"/>
    <col min="4604" max="4604" width="44.25" style="399" customWidth="1"/>
    <col min="4605" max="4605" width="19.6333333333333" style="399" customWidth="1"/>
    <col min="4606" max="4606" width="17.6333333333333" style="399" customWidth="1"/>
    <col min="4607" max="4607" width="17.5" style="399" customWidth="1"/>
    <col min="4608" max="4859" width="9" style="399"/>
    <col min="4860" max="4860" width="44.25" style="399" customWidth="1"/>
    <col min="4861" max="4861" width="19.6333333333333" style="399" customWidth="1"/>
    <col min="4862" max="4862" width="17.6333333333333" style="399" customWidth="1"/>
    <col min="4863" max="4863" width="17.5" style="399" customWidth="1"/>
    <col min="4864" max="5115" width="9" style="399"/>
    <col min="5116" max="5116" width="44.25" style="399" customWidth="1"/>
    <col min="5117" max="5117" width="19.6333333333333" style="399" customWidth="1"/>
    <col min="5118" max="5118" width="17.6333333333333" style="399" customWidth="1"/>
    <col min="5119" max="5119" width="17.5" style="399" customWidth="1"/>
    <col min="5120" max="5371" width="9" style="399"/>
    <col min="5372" max="5372" width="44.25" style="399" customWidth="1"/>
    <col min="5373" max="5373" width="19.6333333333333" style="399" customWidth="1"/>
    <col min="5374" max="5374" width="17.6333333333333" style="399" customWidth="1"/>
    <col min="5375" max="5375" width="17.5" style="399" customWidth="1"/>
    <col min="5376" max="5627" width="9" style="399"/>
    <col min="5628" max="5628" width="44.25" style="399" customWidth="1"/>
    <col min="5629" max="5629" width="19.6333333333333" style="399" customWidth="1"/>
    <col min="5630" max="5630" width="17.6333333333333" style="399" customWidth="1"/>
    <col min="5631" max="5631" width="17.5" style="399" customWidth="1"/>
    <col min="5632" max="5883" width="9" style="399"/>
    <col min="5884" max="5884" width="44.25" style="399" customWidth="1"/>
    <col min="5885" max="5885" width="19.6333333333333" style="399" customWidth="1"/>
    <col min="5886" max="5886" width="17.6333333333333" style="399" customWidth="1"/>
    <col min="5887" max="5887" width="17.5" style="399" customWidth="1"/>
    <col min="5888" max="6139" width="9" style="399"/>
    <col min="6140" max="6140" width="44.25" style="399" customWidth="1"/>
    <col min="6141" max="6141" width="19.6333333333333" style="399" customWidth="1"/>
    <col min="6142" max="6142" width="17.6333333333333" style="399" customWidth="1"/>
    <col min="6143" max="6143" width="17.5" style="399" customWidth="1"/>
    <col min="6144" max="6395" width="9" style="399"/>
    <col min="6396" max="6396" width="44.25" style="399" customWidth="1"/>
    <col min="6397" max="6397" width="19.6333333333333" style="399" customWidth="1"/>
    <col min="6398" max="6398" width="17.6333333333333" style="399" customWidth="1"/>
    <col min="6399" max="6399" width="17.5" style="399" customWidth="1"/>
    <col min="6400" max="6651" width="9" style="399"/>
    <col min="6652" max="6652" width="44.25" style="399" customWidth="1"/>
    <col min="6653" max="6653" width="19.6333333333333" style="399" customWidth="1"/>
    <col min="6654" max="6654" width="17.6333333333333" style="399" customWidth="1"/>
    <col min="6655" max="6655" width="17.5" style="399" customWidth="1"/>
    <col min="6656" max="6907" width="9" style="399"/>
    <col min="6908" max="6908" width="44.25" style="399" customWidth="1"/>
    <col min="6909" max="6909" width="19.6333333333333" style="399" customWidth="1"/>
    <col min="6910" max="6910" width="17.6333333333333" style="399" customWidth="1"/>
    <col min="6911" max="6911" width="17.5" style="399" customWidth="1"/>
    <col min="6912" max="7163" width="9" style="399"/>
    <col min="7164" max="7164" width="44.25" style="399" customWidth="1"/>
    <col min="7165" max="7165" width="19.6333333333333" style="399" customWidth="1"/>
    <col min="7166" max="7166" width="17.6333333333333" style="399" customWidth="1"/>
    <col min="7167" max="7167" width="17.5" style="399" customWidth="1"/>
    <col min="7168" max="7419" width="9" style="399"/>
    <col min="7420" max="7420" width="44.25" style="399" customWidth="1"/>
    <col min="7421" max="7421" width="19.6333333333333" style="399" customWidth="1"/>
    <col min="7422" max="7422" width="17.6333333333333" style="399" customWidth="1"/>
    <col min="7423" max="7423" width="17.5" style="399" customWidth="1"/>
    <col min="7424" max="7675" width="9" style="399"/>
    <col min="7676" max="7676" width="44.25" style="399" customWidth="1"/>
    <col min="7677" max="7677" width="19.6333333333333" style="399" customWidth="1"/>
    <col min="7678" max="7678" width="17.6333333333333" style="399" customWidth="1"/>
    <col min="7679" max="7679" width="17.5" style="399" customWidth="1"/>
    <col min="7680" max="7931" width="9" style="399"/>
    <col min="7932" max="7932" width="44.25" style="399" customWidth="1"/>
    <col min="7933" max="7933" width="19.6333333333333" style="399" customWidth="1"/>
    <col min="7934" max="7934" width="17.6333333333333" style="399" customWidth="1"/>
    <col min="7935" max="7935" width="17.5" style="399" customWidth="1"/>
    <col min="7936" max="8187" width="9" style="399"/>
    <col min="8188" max="8188" width="44.25" style="399" customWidth="1"/>
    <col min="8189" max="8189" width="19.6333333333333" style="399" customWidth="1"/>
    <col min="8190" max="8190" width="17.6333333333333" style="399" customWidth="1"/>
    <col min="8191" max="8191" width="17.5" style="399" customWidth="1"/>
    <col min="8192" max="8443" width="9" style="399"/>
    <col min="8444" max="8444" width="44.25" style="399" customWidth="1"/>
    <col min="8445" max="8445" width="19.6333333333333" style="399" customWidth="1"/>
    <col min="8446" max="8446" width="17.6333333333333" style="399" customWidth="1"/>
    <col min="8447" max="8447" width="17.5" style="399" customWidth="1"/>
    <col min="8448" max="8699" width="9" style="399"/>
    <col min="8700" max="8700" width="44.25" style="399" customWidth="1"/>
    <col min="8701" max="8701" width="19.6333333333333" style="399" customWidth="1"/>
    <col min="8702" max="8702" width="17.6333333333333" style="399" customWidth="1"/>
    <col min="8703" max="8703" width="17.5" style="399" customWidth="1"/>
    <col min="8704" max="8955" width="9" style="399"/>
    <col min="8956" max="8956" width="44.25" style="399" customWidth="1"/>
    <col min="8957" max="8957" width="19.6333333333333" style="399" customWidth="1"/>
    <col min="8958" max="8958" width="17.6333333333333" style="399" customWidth="1"/>
    <col min="8959" max="8959" width="17.5" style="399" customWidth="1"/>
    <col min="8960" max="9211" width="9" style="399"/>
    <col min="9212" max="9212" width="44.25" style="399" customWidth="1"/>
    <col min="9213" max="9213" width="19.6333333333333" style="399" customWidth="1"/>
    <col min="9214" max="9214" width="17.6333333333333" style="399" customWidth="1"/>
    <col min="9215" max="9215" width="17.5" style="399" customWidth="1"/>
    <col min="9216" max="9467" width="9" style="399"/>
    <col min="9468" max="9468" width="44.25" style="399" customWidth="1"/>
    <col min="9469" max="9469" width="19.6333333333333" style="399" customWidth="1"/>
    <col min="9470" max="9470" width="17.6333333333333" style="399" customWidth="1"/>
    <col min="9471" max="9471" width="17.5" style="399" customWidth="1"/>
    <col min="9472" max="9723" width="9" style="399"/>
    <col min="9724" max="9724" width="44.25" style="399" customWidth="1"/>
    <col min="9725" max="9725" width="19.6333333333333" style="399" customWidth="1"/>
    <col min="9726" max="9726" width="17.6333333333333" style="399" customWidth="1"/>
    <col min="9727" max="9727" width="17.5" style="399" customWidth="1"/>
    <col min="9728" max="9979" width="9" style="399"/>
    <col min="9980" max="9980" width="44.25" style="399" customWidth="1"/>
    <col min="9981" max="9981" width="19.6333333333333" style="399" customWidth="1"/>
    <col min="9982" max="9982" width="17.6333333333333" style="399" customWidth="1"/>
    <col min="9983" max="9983" width="17.5" style="399" customWidth="1"/>
    <col min="9984" max="10235" width="9" style="399"/>
    <col min="10236" max="10236" width="44.25" style="399" customWidth="1"/>
    <col min="10237" max="10237" width="19.6333333333333" style="399" customWidth="1"/>
    <col min="10238" max="10238" width="17.6333333333333" style="399" customWidth="1"/>
    <col min="10239" max="10239" width="17.5" style="399" customWidth="1"/>
    <col min="10240" max="10491" width="9" style="399"/>
    <col min="10492" max="10492" width="44.25" style="399" customWidth="1"/>
    <col min="10493" max="10493" width="19.6333333333333" style="399" customWidth="1"/>
    <col min="10494" max="10494" width="17.6333333333333" style="399" customWidth="1"/>
    <col min="10495" max="10495" width="17.5" style="399" customWidth="1"/>
    <col min="10496" max="10747" width="9" style="399"/>
    <col min="10748" max="10748" width="44.25" style="399" customWidth="1"/>
    <col min="10749" max="10749" width="19.6333333333333" style="399" customWidth="1"/>
    <col min="10750" max="10750" width="17.6333333333333" style="399" customWidth="1"/>
    <col min="10751" max="10751" width="17.5" style="399" customWidth="1"/>
    <col min="10752" max="11003" width="9" style="399"/>
    <col min="11004" max="11004" width="44.25" style="399" customWidth="1"/>
    <col min="11005" max="11005" width="19.6333333333333" style="399" customWidth="1"/>
    <col min="11006" max="11006" width="17.6333333333333" style="399" customWidth="1"/>
    <col min="11007" max="11007" width="17.5" style="399" customWidth="1"/>
    <col min="11008" max="11259" width="9" style="399"/>
    <col min="11260" max="11260" width="44.25" style="399" customWidth="1"/>
    <col min="11261" max="11261" width="19.6333333333333" style="399" customWidth="1"/>
    <col min="11262" max="11262" width="17.6333333333333" style="399" customWidth="1"/>
    <col min="11263" max="11263" width="17.5" style="399" customWidth="1"/>
    <col min="11264" max="11515" width="9" style="399"/>
    <col min="11516" max="11516" width="44.25" style="399" customWidth="1"/>
    <col min="11517" max="11517" width="19.6333333333333" style="399" customWidth="1"/>
    <col min="11518" max="11518" width="17.6333333333333" style="399" customWidth="1"/>
    <col min="11519" max="11519" width="17.5" style="399" customWidth="1"/>
    <col min="11520" max="11771" width="9" style="399"/>
    <col min="11772" max="11772" width="44.25" style="399" customWidth="1"/>
    <col min="11773" max="11773" width="19.6333333333333" style="399" customWidth="1"/>
    <col min="11774" max="11774" width="17.6333333333333" style="399" customWidth="1"/>
    <col min="11775" max="11775" width="17.5" style="399" customWidth="1"/>
    <col min="11776" max="12027" width="9" style="399"/>
    <col min="12028" max="12028" width="44.25" style="399" customWidth="1"/>
    <col min="12029" max="12029" width="19.6333333333333" style="399" customWidth="1"/>
    <col min="12030" max="12030" width="17.6333333333333" style="399" customWidth="1"/>
    <col min="12031" max="12031" width="17.5" style="399" customWidth="1"/>
    <col min="12032" max="12283" width="9" style="399"/>
    <col min="12284" max="12284" width="44.25" style="399" customWidth="1"/>
    <col min="12285" max="12285" width="19.6333333333333" style="399" customWidth="1"/>
    <col min="12286" max="12286" width="17.6333333333333" style="399" customWidth="1"/>
    <col min="12287" max="12287" width="17.5" style="399" customWidth="1"/>
    <col min="12288" max="12539" width="9" style="399"/>
    <col min="12540" max="12540" width="44.25" style="399" customWidth="1"/>
    <col min="12541" max="12541" width="19.6333333333333" style="399" customWidth="1"/>
    <col min="12542" max="12542" width="17.6333333333333" style="399" customWidth="1"/>
    <col min="12543" max="12543" width="17.5" style="399" customWidth="1"/>
    <col min="12544" max="12795" width="9" style="399"/>
    <col min="12796" max="12796" width="44.25" style="399" customWidth="1"/>
    <col min="12797" max="12797" width="19.6333333333333" style="399" customWidth="1"/>
    <col min="12798" max="12798" width="17.6333333333333" style="399" customWidth="1"/>
    <col min="12799" max="12799" width="17.5" style="399" customWidth="1"/>
    <col min="12800" max="13051" width="9" style="399"/>
    <col min="13052" max="13052" width="44.25" style="399" customWidth="1"/>
    <col min="13053" max="13053" width="19.6333333333333" style="399" customWidth="1"/>
    <col min="13054" max="13054" width="17.6333333333333" style="399" customWidth="1"/>
    <col min="13055" max="13055" width="17.5" style="399" customWidth="1"/>
    <col min="13056" max="13307" width="9" style="399"/>
    <col min="13308" max="13308" width="44.25" style="399" customWidth="1"/>
    <col min="13309" max="13309" width="19.6333333333333" style="399" customWidth="1"/>
    <col min="13310" max="13310" width="17.6333333333333" style="399" customWidth="1"/>
    <col min="13311" max="13311" width="17.5" style="399" customWidth="1"/>
    <col min="13312" max="13563" width="9" style="399"/>
    <col min="13564" max="13564" width="44.25" style="399" customWidth="1"/>
    <col min="13565" max="13565" width="19.6333333333333" style="399" customWidth="1"/>
    <col min="13566" max="13566" width="17.6333333333333" style="399" customWidth="1"/>
    <col min="13567" max="13567" width="17.5" style="399" customWidth="1"/>
    <col min="13568" max="13819" width="9" style="399"/>
    <col min="13820" max="13820" width="44.25" style="399" customWidth="1"/>
    <col min="13821" max="13821" width="19.6333333333333" style="399" customWidth="1"/>
    <col min="13822" max="13822" width="17.6333333333333" style="399" customWidth="1"/>
    <col min="13823" max="13823" width="17.5" style="399" customWidth="1"/>
    <col min="13824" max="14075" width="9" style="399"/>
    <col min="14076" max="14076" width="44.25" style="399" customWidth="1"/>
    <col min="14077" max="14077" width="19.6333333333333" style="399" customWidth="1"/>
    <col min="14078" max="14078" width="17.6333333333333" style="399" customWidth="1"/>
    <col min="14079" max="14079" width="17.5" style="399" customWidth="1"/>
    <col min="14080" max="14331" width="9" style="399"/>
    <col min="14332" max="14332" width="44.25" style="399" customWidth="1"/>
    <col min="14333" max="14333" width="19.6333333333333" style="399" customWidth="1"/>
    <col min="14334" max="14334" width="17.6333333333333" style="399" customWidth="1"/>
    <col min="14335" max="14335" width="17.5" style="399" customWidth="1"/>
    <col min="14336" max="14587" width="9" style="399"/>
    <col min="14588" max="14588" width="44.25" style="399" customWidth="1"/>
    <col min="14589" max="14589" width="19.6333333333333" style="399" customWidth="1"/>
    <col min="14590" max="14590" width="17.6333333333333" style="399" customWidth="1"/>
    <col min="14591" max="14591" width="17.5" style="399" customWidth="1"/>
    <col min="14592" max="14843" width="9" style="399"/>
    <col min="14844" max="14844" width="44.25" style="399" customWidth="1"/>
    <col min="14845" max="14845" width="19.6333333333333" style="399" customWidth="1"/>
    <col min="14846" max="14846" width="17.6333333333333" style="399" customWidth="1"/>
    <col min="14847" max="14847" width="17.5" style="399" customWidth="1"/>
    <col min="14848" max="15099" width="9" style="399"/>
    <col min="15100" max="15100" width="44.25" style="399" customWidth="1"/>
    <col min="15101" max="15101" width="19.6333333333333" style="399" customWidth="1"/>
    <col min="15102" max="15102" width="17.6333333333333" style="399" customWidth="1"/>
    <col min="15103" max="15103" width="17.5" style="399" customWidth="1"/>
    <col min="15104" max="15355" width="9" style="399"/>
    <col min="15356" max="15356" width="44.25" style="399" customWidth="1"/>
    <col min="15357" max="15357" width="19.6333333333333" style="399" customWidth="1"/>
    <col min="15358" max="15358" width="17.6333333333333" style="399" customWidth="1"/>
    <col min="15359" max="15359" width="17.5" style="399" customWidth="1"/>
    <col min="15360" max="15611" width="9" style="399"/>
    <col min="15612" max="15612" width="44.25" style="399" customWidth="1"/>
    <col min="15613" max="15613" width="19.6333333333333" style="399" customWidth="1"/>
    <col min="15614" max="15614" width="17.6333333333333" style="399" customWidth="1"/>
    <col min="15615" max="15615" width="17.5" style="399" customWidth="1"/>
    <col min="15616" max="15867" width="9" style="399"/>
    <col min="15868" max="15868" width="44.25" style="399" customWidth="1"/>
    <col min="15869" max="15869" width="19.6333333333333" style="399" customWidth="1"/>
    <col min="15870" max="15870" width="17.6333333333333" style="399" customWidth="1"/>
    <col min="15871" max="15871" width="17.5" style="399" customWidth="1"/>
    <col min="15872" max="16123" width="9" style="399"/>
    <col min="16124" max="16124" width="44.25" style="399" customWidth="1"/>
    <col min="16125" max="16125" width="19.6333333333333" style="399" customWidth="1"/>
    <col min="16126" max="16126" width="17.6333333333333" style="399" customWidth="1"/>
    <col min="16127" max="16127" width="17.5" style="399" customWidth="1"/>
    <col min="16128" max="16384" width="9" style="399"/>
  </cols>
  <sheetData>
    <row r="1" spans="1:240">
      <c r="A1" s="399" t="s">
        <v>0</v>
      </c>
      <c r="B1" s="403"/>
      <c r="C1" s="403"/>
      <c r="D1" s="404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  <c r="AM1" s="399"/>
      <c r="AN1" s="399"/>
      <c r="AO1" s="399"/>
      <c r="AP1" s="399"/>
      <c r="AQ1" s="399"/>
      <c r="AR1" s="399"/>
      <c r="AS1" s="399"/>
      <c r="AT1" s="399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399"/>
      <c r="BN1" s="399"/>
      <c r="BO1" s="399"/>
      <c r="BP1" s="399"/>
      <c r="BQ1" s="399"/>
      <c r="BR1" s="399"/>
      <c r="BS1" s="399"/>
      <c r="BT1" s="399"/>
      <c r="BU1" s="399"/>
      <c r="BV1" s="399"/>
      <c r="BW1" s="399"/>
      <c r="BX1" s="399"/>
      <c r="BY1" s="399"/>
      <c r="BZ1" s="399"/>
      <c r="CA1" s="399"/>
      <c r="CB1" s="399"/>
      <c r="CC1" s="399"/>
      <c r="CD1" s="399"/>
      <c r="CE1" s="399"/>
      <c r="CF1" s="399"/>
      <c r="CG1" s="399"/>
      <c r="CH1" s="399"/>
      <c r="CI1" s="399"/>
      <c r="CJ1" s="399"/>
      <c r="CK1" s="399"/>
      <c r="CL1" s="399"/>
      <c r="CM1" s="399"/>
      <c r="CN1" s="399"/>
      <c r="CO1" s="399"/>
      <c r="CP1" s="399"/>
      <c r="CQ1" s="399"/>
      <c r="CR1" s="399"/>
      <c r="CS1" s="399"/>
      <c r="CT1" s="399"/>
      <c r="CU1" s="399"/>
      <c r="CV1" s="399"/>
      <c r="CW1" s="399"/>
      <c r="CX1" s="399"/>
      <c r="CY1" s="399"/>
      <c r="CZ1" s="399"/>
      <c r="DA1" s="399"/>
      <c r="DB1" s="399"/>
      <c r="DC1" s="399"/>
      <c r="DD1" s="399"/>
      <c r="DE1" s="399"/>
      <c r="DF1" s="399"/>
      <c r="DG1" s="399"/>
      <c r="DH1" s="399"/>
      <c r="DI1" s="399"/>
      <c r="DJ1" s="399"/>
      <c r="DK1" s="399"/>
      <c r="DL1" s="399"/>
      <c r="DM1" s="399"/>
      <c r="DN1" s="399"/>
      <c r="DO1" s="399"/>
      <c r="DP1" s="399"/>
      <c r="DQ1" s="399"/>
      <c r="DR1" s="399"/>
      <c r="DS1" s="399"/>
      <c r="DT1" s="399"/>
      <c r="DU1" s="399"/>
      <c r="DV1" s="399"/>
      <c r="DW1" s="399"/>
      <c r="DX1" s="399"/>
      <c r="DY1" s="399"/>
      <c r="DZ1" s="399"/>
      <c r="EA1" s="399"/>
      <c r="EB1" s="399"/>
      <c r="EC1" s="399"/>
      <c r="ED1" s="399"/>
      <c r="EE1" s="399"/>
      <c r="EF1" s="399"/>
      <c r="EG1" s="399"/>
      <c r="EH1" s="399"/>
      <c r="EI1" s="399"/>
      <c r="EJ1" s="399"/>
      <c r="EK1" s="399"/>
      <c r="EL1" s="399"/>
      <c r="EM1" s="399"/>
      <c r="EN1" s="399"/>
      <c r="EO1" s="399"/>
      <c r="EP1" s="399"/>
      <c r="EQ1" s="399"/>
      <c r="ER1" s="399"/>
      <c r="ES1" s="399"/>
      <c r="ET1" s="399"/>
      <c r="EU1" s="399"/>
      <c r="EV1" s="399"/>
      <c r="EW1" s="399"/>
      <c r="EX1" s="399"/>
      <c r="EY1" s="399"/>
      <c r="EZ1" s="399"/>
      <c r="FA1" s="399"/>
      <c r="FB1" s="399"/>
      <c r="FC1" s="399"/>
      <c r="FD1" s="399"/>
      <c r="FE1" s="399"/>
      <c r="FF1" s="399"/>
      <c r="FG1" s="399"/>
      <c r="FH1" s="399"/>
      <c r="FI1" s="399"/>
      <c r="FJ1" s="399"/>
      <c r="FK1" s="399"/>
      <c r="FL1" s="399"/>
      <c r="FM1" s="399"/>
      <c r="FN1" s="399"/>
      <c r="FO1" s="399"/>
      <c r="FP1" s="399"/>
      <c r="FQ1" s="399"/>
      <c r="FR1" s="399"/>
      <c r="FS1" s="399"/>
      <c r="FT1" s="399"/>
      <c r="FU1" s="399"/>
      <c r="FV1" s="399"/>
      <c r="FW1" s="399"/>
      <c r="FX1" s="399"/>
      <c r="FY1" s="399"/>
      <c r="FZ1" s="399"/>
      <c r="GA1" s="399"/>
      <c r="GB1" s="399"/>
      <c r="GC1" s="399"/>
      <c r="GD1" s="399"/>
      <c r="GE1" s="399"/>
      <c r="GF1" s="399"/>
      <c r="GG1" s="399"/>
      <c r="GH1" s="399"/>
      <c r="GI1" s="399"/>
      <c r="GJ1" s="399"/>
      <c r="GK1" s="399"/>
      <c r="GL1" s="399"/>
      <c r="GM1" s="399"/>
      <c r="GN1" s="399"/>
      <c r="GO1" s="399"/>
      <c r="GP1" s="399"/>
      <c r="GQ1" s="399"/>
      <c r="GR1" s="399"/>
      <c r="GS1" s="399"/>
      <c r="GT1" s="399"/>
      <c r="GU1" s="399"/>
      <c r="GV1" s="399"/>
      <c r="GW1" s="399"/>
      <c r="GX1" s="399"/>
      <c r="GY1" s="399"/>
      <c r="GZ1" s="399"/>
      <c r="HA1" s="399"/>
      <c r="HB1" s="399"/>
      <c r="HC1" s="399"/>
      <c r="HD1" s="399"/>
      <c r="HE1" s="399"/>
      <c r="HF1" s="399"/>
      <c r="HG1" s="399"/>
      <c r="HH1" s="399"/>
      <c r="HI1" s="399"/>
      <c r="HJ1" s="399"/>
      <c r="HK1" s="399"/>
      <c r="HL1" s="399"/>
      <c r="HM1" s="399"/>
      <c r="HN1" s="399"/>
      <c r="HO1" s="399"/>
      <c r="HP1" s="399"/>
      <c r="HQ1" s="399"/>
      <c r="HR1" s="399"/>
      <c r="HS1" s="399"/>
      <c r="HT1" s="399"/>
      <c r="HU1" s="399"/>
      <c r="HV1" s="399"/>
      <c r="HW1" s="399"/>
      <c r="HX1" s="399"/>
      <c r="HY1" s="399"/>
      <c r="HZ1" s="399"/>
      <c r="IA1" s="399"/>
      <c r="IB1" s="399"/>
      <c r="IC1" s="399"/>
      <c r="ID1" s="399"/>
      <c r="IE1" s="399"/>
      <c r="IF1" s="399"/>
    </row>
    <row r="2" s="397" customFormat="1" ht="23.1" customHeight="1" spans="1:4">
      <c r="A2" s="405" t="s">
        <v>1</v>
      </c>
      <c r="B2" s="406"/>
      <c r="C2" s="406"/>
      <c r="D2" s="407"/>
    </row>
    <row r="3" s="397" customFormat="1" ht="17.25" customHeight="1" spans="1:4">
      <c r="A3" s="408"/>
      <c r="B3" s="409"/>
      <c r="C3" s="410"/>
      <c r="D3" s="411" t="s">
        <v>2</v>
      </c>
    </row>
    <row r="4" s="398" customFormat="1" ht="26.1" customHeight="1" spans="1:4">
      <c r="A4" s="412" t="s">
        <v>3</v>
      </c>
      <c r="B4" s="413" t="s">
        <v>4</v>
      </c>
      <c r="C4" s="414" t="s">
        <v>5</v>
      </c>
      <c r="D4" s="415" t="s">
        <v>6</v>
      </c>
    </row>
    <row r="5" s="398" customFormat="1" ht="25.9" hidden="1" customHeight="1" spans="1:4">
      <c r="A5" s="412" t="s">
        <v>7</v>
      </c>
      <c r="B5" s="416"/>
      <c r="C5" s="416">
        <v>209220</v>
      </c>
      <c r="D5" s="417">
        <v>285.462406269</v>
      </c>
    </row>
    <row r="6" s="397" customFormat="1" ht="24" customHeight="1" spans="1:4">
      <c r="A6" s="412" t="s">
        <v>8</v>
      </c>
      <c r="B6" s="416">
        <v>144362</v>
      </c>
      <c r="C6" s="418">
        <v>185100</v>
      </c>
      <c r="D6" s="417">
        <v>0.0799987386876044</v>
      </c>
    </row>
    <row r="7" s="397" customFormat="1" ht="24" customHeight="1" spans="1:4">
      <c r="A7" s="419" t="s">
        <v>9</v>
      </c>
      <c r="B7" s="416">
        <v>103709</v>
      </c>
      <c r="C7" s="416">
        <v>129700</v>
      </c>
      <c r="D7" s="417">
        <v>0.09830769</v>
      </c>
    </row>
    <row r="8" s="397" customFormat="1" ht="24" customHeight="1" spans="1:4">
      <c r="A8" s="420" t="s">
        <v>10</v>
      </c>
      <c r="B8" s="421">
        <v>24252</v>
      </c>
      <c r="C8" s="422">
        <v>36000</v>
      </c>
      <c r="D8" s="423">
        <v>0.117769429006117</v>
      </c>
    </row>
    <row r="9" s="397" customFormat="1" ht="24" customHeight="1" spans="1:4">
      <c r="A9" s="420" t="s">
        <v>11</v>
      </c>
      <c r="B9" s="421">
        <v>4180</v>
      </c>
      <c r="C9" s="422">
        <v>2750</v>
      </c>
      <c r="D9" s="423">
        <v>0.0930047694753577</v>
      </c>
    </row>
    <row r="10" s="397" customFormat="1" ht="24" customHeight="1" spans="1:4">
      <c r="A10" s="420" t="s">
        <v>12</v>
      </c>
      <c r="B10" s="421">
        <v>1327</v>
      </c>
      <c r="C10" s="422">
        <v>1100</v>
      </c>
      <c r="D10" s="423">
        <v>0.129363449691992</v>
      </c>
    </row>
    <row r="11" s="397" customFormat="1" ht="24" customHeight="1" spans="1:4">
      <c r="A11" s="420" t="s">
        <v>13</v>
      </c>
      <c r="B11" s="421">
        <v>377</v>
      </c>
      <c r="C11" s="422">
        <v>100</v>
      </c>
      <c r="D11" s="423">
        <v>0.0638297872340425</v>
      </c>
    </row>
    <row r="12" s="397" customFormat="1" ht="24" customHeight="1" spans="1:4">
      <c r="A12" s="420" t="s">
        <v>14</v>
      </c>
      <c r="B12" s="421">
        <v>3200</v>
      </c>
      <c r="C12" s="422">
        <v>4000</v>
      </c>
      <c r="D12" s="423">
        <v>0.1232799775344</v>
      </c>
    </row>
    <row r="13" s="397" customFormat="1" ht="24" customHeight="1" spans="1:4">
      <c r="A13" s="420" t="s">
        <v>15</v>
      </c>
      <c r="B13" s="421">
        <v>1522</v>
      </c>
      <c r="C13" s="422">
        <v>5050</v>
      </c>
      <c r="D13" s="423">
        <v>-0.41073512252042</v>
      </c>
    </row>
    <row r="14" s="397" customFormat="1" ht="24" customHeight="1" spans="1:4">
      <c r="A14" s="420" t="s">
        <v>16</v>
      </c>
      <c r="B14" s="421">
        <v>700</v>
      </c>
      <c r="C14" s="422">
        <v>3020</v>
      </c>
      <c r="D14" s="423">
        <v>0.0385144429160935</v>
      </c>
    </row>
    <row r="15" s="397" customFormat="1" ht="24" customHeight="1" spans="1:4">
      <c r="A15" s="420" t="s">
        <v>17</v>
      </c>
      <c r="B15" s="421">
        <v>1257</v>
      </c>
      <c r="C15" s="422">
        <v>1250</v>
      </c>
      <c r="D15" s="423">
        <v>0.126126126126126</v>
      </c>
    </row>
    <row r="16" s="397" customFormat="1" ht="24" customHeight="1" spans="1:4">
      <c r="A16" s="420" t="s">
        <v>18</v>
      </c>
      <c r="B16" s="421">
        <v>35900</v>
      </c>
      <c r="C16" s="422">
        <v>32000</v>
      </c>
      <c r="D16" s="423">
        <v>0.174311926605505</v>
      </c>
    </row>
    <row r="17" s="397" customFormat="1" ht="24" customHeight="1" spans="1:4">
      <c r="A17" s="420" t="s">
        <v>19</v>
      </c>
      <c r="B17" s="421">
        <v>1220</v>
      </c>
      <c r="C17" s="422">
        <v>1400</v>
      </c>
      <c r="D17" s="423">
        <v>0.082753286929621</v>
      </c>
    </row>
    <row r="18" s="397" customFormat="1" ht="24" customHeight="1" spans="1:4">
      <c r="A18" s="420" t="s">
        <v>20</v>
      </c>
      <c r="B18" s="421">
        <v>18262</v>
      </c>
      <c r="C18" s="422">
        <v>15700</v>
      </c>
      <c r="D18" s="417">
        <v>0.123997709049255</v>
      </c>
    </row>
    <row r="19" s="397" customFormat="1" ht="24" customHeight="1" spans="1:4">
      <c r="A19" s="420" t="s">
        <v>21</v>
      </c>
      <c r="B19" s="421">
        <v>5725</v>
      </c>
      <c r="C19" s="422">
        <v>20000</v>
      </c>
      <c r="D19" s="417">
        <v>0.0676916506512919</v>
      </c>
    </row>
    <row r="20" s="397" customFormat="1" ht="24" customHeight="1" spans="1:4">
      <c r="A20" s="420" t="s">
        <v>22</v>
      </c>
      <c r="B20" s="421">
        <v>5465</v>
      </c>
      <c r="C20" s="422">
        <v>7250</v>
      </c>
      <c r="D20" s="417">
        <v>0.0577764808870733</v>
      </c>
    </row>
    <row r="21" s="397" customFormat="1" ht="24" customHeight="1" spans="1:4">
      <c r="A21" s="420" t="s">
        <v>23</v>
      </c>
      <c r="B21" s="421">
        <v>100</v>
      </c>
      <c r="C21" s="422">
        <v>80</v>
      </c>
      <c r="D21" s="417">
        <v>0.111111111111111</v>
      </c>
    </row>
    <row r="22" s="397" customFormat="1" ht="24" customHeight="1" spans="1:4">
      <c r="A22" s="420" t="s">
        <v>24</v>
      </c>
      <c r="B22" s="421">
        <v>222</v>
      </c>
      <c r="C22" s="424"/>
      <c r="D22" s="417"/>
    </row>
    <row r="23" s="397" customFormat="1" ht="24" customHeight="1" spans="1:4">
      <c r="A23" s="412" t="s">
        <v>25</v>
      </c>
      <c r="B23" s="416">
        <v>40653</v>
      </c>
      <c r="C23" s="416">
        <v>55400</v>
      </c>
      <c r="D23" s="425">
        <v>0.0394272502332373</v>
      </c>
    </row>
    <row r="24" s="397" customFormat="1" ht="24" customHeight="1" spans="1:4">
      <c r="A24" s="420" t="s">
        <v>26</v>
      </c>
      <c r="B24" s="424">
        <v>6848</v>
      </c>
      <c r="C24" s="426">
        <f>SUM(C25:C33)</f>
        <v>6600</v>
      </c>
      <c r="D24" s="417">
        <v>0.0912698412698412</v>
      </c>
    </row>
    <row r="25" s="397" customFormat="1" ht="24" customHeight="1" spans="1:4">
      <c r="A25" s="420" t="s">
        <v>27</v>
      </c>
      <c r="B25" s="424">
        <v>0</v>
      </c>
      <c r="C25" s="427"/>
      <c r="D25" s="417">
        <v>0</v>
      </c>
    </row>
    <row r="26" s="397" customFormat="1" ht="24" customHeight="1" spans="1:4">
      <c r="A26" s="428" t="s">
        <v>28</v>
      </c>
      <c r="B26" s="421">
        <v>1968</v>
      </c>
      <c r="C26" s="422">
        <v>2400</v>
      </c>
      <c r="D26" s="417">
        <v>0.12781954887218</v>
      </c>
    </row>
    <row r="27" s="397" customFormat="1" ht="24" customHeight="1" spans="1:4">
      <c r="A27" s="420" t="s">
        <v>29</v>
      </c>
      <c r="B27" s="421">
        <v>1313</v>
      </c>
      <c r="C27" s="422">
        <v>1600</v>
      </c>
      <c r="D27" s="417">
        <v>0.128349788434415</v>
      </c>
    </row>
    <row r="28" s="397" customFormat="1" ht="24" customHeight="1" spans="1:4">
      <c r="A28" s="420" t="s">
        <v>30</v>
      </c>
      <c r="B28" s="421">
        <v>106</v>
      </c>
      <c r="C28" s="422">
        <v>250</v>
      </c>
      <c r="D28" s="417">
        <v>0.0548523206751055</v>
      </c>
    </row>
    <row r="29" s="397" customFormat="1" ht="24" customHeight="1" spans="1:4">
      <c r="A29" s="420" t="s">
        <v>31</v>
      </c>
      <c r="B29" s="421">
        <v>2992</v>
      </c>
      <c r="C29" s="422">
        <v>1700</v>
      </c>
      <c r="D29" s="417">
        <v>0.0303030303030303</v>
      </c>
    </row>
    <row r="30" s="397" customFormat="1" ht="24" customHeight="1" spans="1:4">
      <c r="A30" s="420" t="s">
        <v>32</v>
      </c>
      <c r="B30" s="421">
        <v>469</v>
      </c>
      <c r="C30" s="422">
        <v>650</v>
      </c>
      <c r="D30" s="417">
        <v>0.056910569105691</v>
      </c>
    </row>
    <row r="31" s="397" customFormat="1" ht="24" customHeight="1" spans="1:4">
      <c r="A31" s="420" t="s">
        <v>33</v>
      </c>
      <c r="B31" s="421">
        <v>0</v>
      </c>
      <c r="C31" s="424">
        <v>0</v>
      </c>
      <c r="D31" s="417">
        <v>0</v>
      </c>
    </row>
    <row r="32" s="397" customFormat="1" ht="24" customHeight="1" spans="1:4">
      <c r="A32" s="420" t="s">
        <v>34</v>
      </c>
      <c r="B32" s="421">
        <v>0</v>
      </c>
      <c r="C32" s="424">
        <v>0</v>
      </c>
      <c r="D32" s="417">
        <v>0</v>
      </c>
    </row>
    <row r="33" s="397" customFormat="1" ht="24" customHeight="1" spans="1:4">
      <c r="A33" s="420" t="s">
        <v>35</v>
      </c>
      <c r="B33" s="421">
        <v>0</v>
      </c>
      <c r="C33" s="424">
        <v>0</v>
      </c>
      <c r="D33" s="417">
        <v>0</v>
      </c>
    </row>
    <row r="34" s="397" customFormat="1" ht="24" customHeight="1" spans="1:4">
      <c r="A34" s="420" t="s">
        <v>36</v>
      </c>
      <c r="B34" s="421">
        <v>10577</v>
      </c>
      <c r="C34" s="427">
        <v>12000</v>
      </c>
      <c r="D34" s="417">
        <v>0.427551748750892</v>
      </c>
    </row>
    <row r="35" s="397" customFormat="1" ht="24" customHeight="1" spans="1:4">
      <c r="A35" s="420" t="s">
        <v>37</v>
      </c>
      <c r="B35" s="421">
        <v>11361</v>
      </c>
      <c r="C35" s="427">
        <v>11000</v>
      </c>
      <c r="D35" s="417">
        <v>0.634958382877527</v>
      </c>
    </row>
    <row r="36" s="397" customFormat="1" ht="24" customHeight="1" spans="1:4">
      <c r="A36" s="420" t="s">
        <v>38</v>
      </c>
      <c r="B36" s="421">
        <v>9169</v>
      </c>
      <c r="C36" s="427">
        <v>24600</v>
      </c>
      <c r="D36" s="417">
        <v>-0.152367169733306</v>
      </c>
    </row>
    <row r="37" s="397" customFormat="1" ht="24" customHeight="1" spans="1:4">
      <c r="A37" s="420" t="s">
        <v>39</v>
      </c>
      <c r="B37" s="421">
        <v>37</v>
      </c>
      <c r="C37" s="427"/>
      <c r="D37" s="417"/>
    </row>
    <row r="38" s="397" customFormat="1" ht="24" customHeight="1" spans="1:4">
      <c r="A38" s="420" t="s">
        <v>40</v>
      </c>
      <c r="B38" s="421">
        <v>2661</v>
      </c>
      <c r="C38" s="427">
        <v>1200</v>
      </c>
      <c r="D38" s="417">
        <v>0.0743061772605194</v>
      </c>
    </row>
    <row r="39" s="399" customFormat="1" ht="26.1" customHeight="1" spans="1:4">
      <c r="A39" s="429" t="s">
        <v>41</v>
      </c>
      <c r="B39" s="429">
        <v>144362</v>
      </c>
      <c r="C39" s="429">
        <v>185100</v>
      </c>
      <c r="D39" s="417">
        <v>0.0799987386876044</v>
      </c>
    </row>
    <row r="40" s="399" customFormat="1" ht="26.1" customHeight="1" spans="1:4">
      <c r="A40" s="430" t="s">
        <v>42</v>
      </c>
      <c r="B40" s="431">
        <v>389182</v>
      </c>
      <c r="C40" s="431">
        <f>SUM(C41:C45)</f>
        <v>434669</v>
      </c>
      <c r="D40" s="417">
        <v>0.0384979519999209</v>
      </c>
    </row>
    <row r="41" s="399" customFormat="1" ht="26.1" customHeight="1" spans="1:4">
      <c r="A41" s="432" t="s">
        <v>43</v>
      </c>
      <c r="B41" s="433">
        <v>8523</v>
      </c>
      <c r="C41" s="434">
        <v>8523</v>
      </c>
      <c r="D41" s="417">
        <v>0</v>
      </c>
    </row>
    <row r="42" s="399" customFormat="1" ht="26.1" customHeight="1" spans="1:4">
      <c r="A42" s="432" t="s">
        <v>44</v>
      </c>
      <c r="B42" s="433">
        <v>308126</v>
      </c>
      <c r="C42" s="434">
        <v>340755</v>
      </c>
      <c r="D42" s="417">
        <v>0.0545</v>
      </c>
    </row>
    <row r="43" s="399" customFormat="1" ht="26.1" customHeight="1" spans="1:4">
      <c r="A43" s="432" t="s">
        <v>45</v>
      </c>
      <c r="B43" s="433">
        <v>27533</v>
      </c>
      <c r="C43" s="434">
        <v>34000</v>
      </c>
      <c r="D43" s="417">
        <v>0</v>
      </c>
    </row>
    <row r="44" s="399" customFormat="1" ht="26.1" customHeight="1" spans="1:4">
      <c r="A44" s="432" t="s">
        <v>46</v>
      </c>
      <c r="B44" s="433">
        <v>0</v>
      </c>
      <c r="C44" s="434">
        <v>0</v>
      </c>
      <c r="D44" s="417"/>
    </row>
    <row r="45" s="399" customFormat="1" ht="26.1" customHeight="1" spans="1:4">
      <c r="A45" s="432" t="s">
        <v>47</v>
      </c>
      <c r="B45" s="433">
        <v>45000</v>
      </c>
      <c r="C45" s="434">
        <v>51391</v>
      </c>
      <c r="D45" s="417">
        <v>-0.0562</v>
      </c>
    </row>
    <row r="46" s="399" customFormat="1" ht="26.1" customHeight="1" spans="1:4">
      <c r="A46" s="429" t="s">
        <v>48</v>
      </c>
      <c r="B46" s="429">
        <v>610844</v>
      </c>
      <c r="C46" s="429">
        <v>619770</v>
      </c>
      <c r="D46" s="417">
        <v>-0.0005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8"/>
  <sheetViews>
    <sheetView workbookViewId="0">
      <selection activeCell="A6" sqref="A6"/>
    </sheetView>
  </sheetViews>
  <sheetFormatPr defaultColWidth="6.75" defaultRowHeight="11.25" outlineLevelRow="7"/>
  <cols>
    <col min="1" max="1" width="36.5" style="254" customWidth="1"/>
    <col min="2" max="10" width="12" style="254" customWidth="1"/>
    <col min="11" max="13" width="9" style="254" customWidth="1"/>
    <col min="14" max="14" width="5.63333333333333" style="254" customWidth="1"/>
    <col min="15" max="15" width="0.75" style="254" customWidth="1"/>
    <col min="16" max="16" width="10.1333333333333" style="254" customWidth="1"/>
    <col min="17" max="17" width="5.88333333333333" style="254" customWidth="1"/>
    <col min="18" max="16384" width="6.75" style="254"/>
  </cols>
  <sheetData>
    <row r="1" ht="19.5" customHeight="1" spans="1:10">
      <c r="A1" s="191" t="s">
        <v>778</v>
      </c>
      <c r="B1" s="191"/>
      <c r="C1" s="191"/>
      <c r="D1" s="191"/>
      <c r="E1" s="191"/>
      <c r="F1" s="191"/>
      <c r="G1" s="191"/>
      <c r="H1" s="191"/>
      <c r="I1" s="191"/>
      <c r="J1" s="191"/>
    </row>
    <row r="2" ht="33" customHeight="1" spans="1:260">
      <c r="A2" s="255" t="s">
        <v>779</v>
      </c>
      <c r="B2" s="255"/>
      <c r="C2" s="255"/>
      <c r="D2" s="255"/>
      <c r="E2" s="255"/>
      <c r="F2" s="255"/>
      <c r="G2" s="255"/>
      <c r="H2" s="255"/>
      <c r="I2" s="255"/>
      <c r="J2" s="255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6"/>
      <c r="IL2" s="266"/>
      <c r="IM2" s="266"/>
      <c r="IN2" s="266"/>
      <c r="IO2" s="266"/>
      <c r="IP2" s="266"/>
      <c r="IQ2" s="266"/>
      <c r="IR2" s="266"/>
      <c r="IS2" s="266"/>
      <c r="IT2" s="266"/>
      <c r="IU2" s="266"/>
      <c r="IV2" s="266"/>
      <c r="IW2" s="266"/>
      <c r="IX2" s="266"/>
      <c r="IY2" s="266"/>
      <c r="IZ2" s="266"/>
    </row>
    <row r="3" ht="19.5" customHeight="1" spans="1:260">
      <c r="A3" s="256"/>
      <c r="B3" s="257"/>
      <c r="C3" s="257"/>
      <c r="D3" s="257"/>
      <c r="E3" s="257"/>
      <c r="F3" s="257"/>
      <c r="G3" s="257"/>
      <c r="H3" s="257"/>
      <c r="I3" s="257"/>
      <c r="J3" s="267" t="s">
        <v>2</v>
      </c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268"/>
      <c r="DJ3" s="268"/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  <c r="EH3" s="268"/>
      <c r="EI3" s="268"/>
      <c r="EJ3" s="268"/>
      <c r="EK3" s="268"/>
      <c r="EL3" s="268"/>
      <c r="EM3" s="268"/>
      <c r="EN3" s="268"/>
      <c r="EO3" s="268"/>
      <c r="EP3" s="268"/>
      <c r="EQ3" s="268"/>
      <c r="ER3" s="268"/>
      <c r="ES3" s="268"/>
      <c r="ET3" s="268"/>
      <c r="EU3" s="268"/>
      <c r="EV3" s="268"/>
      <c r="EW3" s="268"/>
      <c r="EX3" s="268"/>
      <c r="EY3" s="268"/>
      <c r="EZ3" s="268"/>
      <c r="FA3" s="268"/>
      <c r="FB3" s="268"/>
      <c r="FC3" s="268"/>
      <c r="FD3" s="268"/>
      <c r="FE3" s="268"/>
      <c r="FF3" s="268"/>
      <c r="FG3" s="268"/>
      <c r="FH3" s="268"/>
      <c r="FI3" s="268"/>
      <c r="FJ3" s="268"/>
      <c r="FK3" s="268"/>
      <c r="FL3" s="268"/>
      <c r="FM3" s="268"/>
      <c r="FN3" s="268"/>
      <c r="FO3" s="268"/>
      <c r="FP3" s="268"/>
      <c r="FQ3" s="268"/>
      <c r="FR3" s="268"/>
      <c r="FS3" s="268"/>
      <c r="FT3" s="268"/>
      <c r="FU3" s="268"/>
      <c r="FV3" s="268"/>
      <c r="FW3" s="268"/>
      <c r="FX3" s="268"/>
      <c r="FY3" s="268"/>
      <c r="FZ3" s="268"/>
      <c r="GA3" s="268"/>
      <c r="GB3" s="268"/>
      <c r="GC3" s="268"/>
      <c r="GD3" s="268"/>
      <c r="GE3" s="268"/>
      <c r="GF3" s="268"/>
      <c r="GG3" s="268"/>
      <c r="GH3" s="268"/>
      <c r="GI3" s="268"/>
      <c r="GJ3" s="268"/>
      <c r="GK3" s="268"/>
      <c r="GL3" s="268"/>
      <c r="GM3" s="268"/>
      <c r="GN3" s="268"/>
      <c r="GO3" s="268"/>
      <c r="GP3" s="268"/>
      <c r="GQ3" s="268"/>
      <c r="GR3" s="268"/>
      <c r="GS3" s="268"/>
      <c r="GT3" s="268"/>
      <c r="GU3" s="268"/>
      <c r="GV3" s="268"/>
      <c r="GW3" s="268"/>
      <c r="GX3" s="268"/>
      <c r="GY3" s="268"/>
      <c r="GZ3" s="268"/>
      <c r="HA3" s="268"/>
      <c r="HB3" s="268"/>
      <c r="HC3" s="268"/>
      <c r="HD3" s="268"/>
      <c r="HE3" s="268"/>
      <c r="HF3" s="268"/>
      <c r="HG3" s="268"/>
      <c r="HH3" s="268"/>
      <c r="HI3" s="268"/>
      <c r="HJ3" s="268"/>
      <c r="HK3" s="268"/>
      <c r="HL3" s="268"/>
      <c r="HM3" s="268"/>
      <c r="HN3" s="268"/>
      <c r="HO3" s="268"/>
      <c r="HP3" s="268"/>
      <c r="HQ3" s="268"/>
      <c r="HR3" s="268"/>
      <c r="HS3" s="268"/>
      <c r="HT3" s="268"/>
      <c r="HU3" s="268"/>
      <c r="HV3" s="268"/>
      <c r="HW3" s="268"/>
      <c r="HX3" s="268"/>
      <c r="HY3" s="268"/>
      <c r="HZ3" s="268"/>
      <c r="IA3" s="268"/>
      <c r="IB3" s="268"/>
      <c r="IC3" s="268"/>
      <c r="ID3" s="268"/>
      <c r="IE3" s="268"/>
      <c r="IF3" s="268"/>
      <c r="IG3" s="268"/>
      <c r="IH3" s="268"/>
      <c r="II3" s="268"/>
      <c r="IJ3" s="268"/>
      <c r="IK3" s="268"/>
      <c r="IL3" s="268"/>
      <c r="IM3" s="268"/>
      <c r="IN3" s="268"/>
      <c r="IO3" s="268"/>
      <c r="IP3" s="268"/>
      <c r="IQ3" s="268"/>
      <c r="IR3" s="268"/>
      <c r="IS3" s="268"/>
      <c r="IT3" s="268"/>
      <c r="IU3" s="268"/>
      <c r="IV3" s="268"/>
      <c r="IW3" s="268"/>
      <c r="IX3" s="268"/>
      <c r="IY3" s="268"/>
      <c r="IZ3" s="268"/>
    </row>
    <row r="4" ht="36" customHeight="1" spans="1:260">
      <c r="A4" s="258" t="s">
        <v>780</v>
      </c>
      <c r="B4" s="259" t="s">
        <v>52</v>
      </c>
      <c r="C4" s="260"/>
      <c r="D4" s="261"/>
      <c r="E4" s="259" t="s">
        <v>53</v>
      </c>
      <c r="F4" s="260"/>
      <c r="G4" s="261"/>
      <c r="H4" s="259" t="s">
        <v>781</v>
      </c>
      <c r="I4" s="260"/>
      <c r="J4" s="261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9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8"/>
      <c r="DG4" s="268"/>
      <c r="DH4" s="268"/>
      <c r="DI4" s="268"/>
      <c r="DJ4" s="268"/>
      <c r="DK4" s="268"/>
      <c r="DL4" s="268"/>
      <c r="DM4" s="268"/>
      <c r="DN4" s="268"/>
      <c r="DO4" s="268"/>
      <c r="DP4" s="268"/>
      <c r="DQ4" s="268"/>
      <c r="DR4" s="268"/>
      <c r="DS4" s="268"/>
      <c r="DT4" s="268"/>
      <c r="DU4" s="268"/>
      <c r="DV4" s="268"/>
      <c r="DW4" s="268"/>
      <c r="DX4" s="268"/>
      <c r="DY4" s="268"/>
      <c r="DZ4" s="268"/>
      <c r="EA4" s="268"/>
      <c r="EB4" s="268"/>
      <c r="EC4" s="268"/>
      <c r="ED4" s="268"/>
      <c r="EE4" s="268"/>
      <c r="EF4" s="268"/>
      <c r="EG4" s="268"/>
      <c r="EH4" s="268"/>
      <c r="EI4" s="268"/>
      <c r="EJ4" s="268"/>
      <c r="EK4" s="268"/>
      <c r="EL4" s="268"/>
      <c r="EM4" s="268"/>
      <c r="EN4" s="268"/>
      <c r="EO4" s="268"/>
      <c r="EP4" s="268"/>
      <c r="EQ4" s="268"/>
      <c r="ER4" s="268"/>
      <c r="ES4" s="268"/>
      <c r="ET4" s="268"/>
      <c r="EU4" s="268"/>
      <c r="EV4" s="268"/>
      <c r="EW4" s="268"/>
      <c r="EX4" s="268"/>
      <c r="EY4" s="268"/>
      <c r="EZ4" s="268"/>
      <c r="FA4" s="268"/>
      <c r="FB4" s="268"/>
      <c r="FC4" s="268"/>
      <c r="FD4" s="268"/>
      <c r="FE4" s="268"/>
      <c r="FF4" s="268"/>
      <c r="FG4" s="268"/>
      <c r="FH4" s="268"/>
      <c r="FI4" s="268"/>
      <c r="FJ4" s="268"/>
      <c r="FK4" s="268"/>
      <c r="FL4" s="268"/>
      <c r="FM4" s="268"/>
      <c r="FN4" s="268"/>
      <c r="FO4" s="268"/>
      <c r="FP4" s="268"/>
      <c r="FQ4" s="268"/>
      <c r="FR4" s="268"/>
      <c r="FS4" s="268"/>
      <c r="FT4" s="268"/>
      <c r="FU4" s="268"/>
      <c r="FV4" s="268"/>
      <c r="FW4" s="268"/>
      <c r="FX4" s="268"/>
      <c r="FY4" s="268"/>
      <c r="FZ4" s="268"/>
      <c r="GA4" s="268"/>
      <c r="GB4" s="268"/>
      <c r="GC4" s="268"/>
      <c r="GD4" s="268"/>
      <c r="GE4" s="268"/>
      <c r="GF4" s="268"/>
      <c r="GG4" s="268"/>
      <c r="GH4" s="268"/>
      <c r="GI4" s="268"/>
      <c r="GJ4" s="268"/>
      <c r="GK4" s="268"/>
      <c r="GL4" s="268"/>
      <c r="GM4" s="268"/>
      <c r="GN4" s="268"/>
      <c r="GO4" s="268"/>
      <c r="GP4" s="268"/>
      <c r="GQ4" s="268"/>
      <c r="GR4" s="268"/>
      <c r="GS4" s="268"/>
      <c r="GT4" s="268"/>
      <c r="GU4" s="268"/>
      <c r="GV4" s="268"/>
      <c r="GW4" s="268"/>
      <c r="GX4" s="268"/>
      <c r="GY4" s="268"/>
      <c r="GZ4" s="268"/>
      <c r="HA4" s="268"/>
      <c r="HB4" s="268"/>
      <c r="HC4" s="268"/>
      <c r="HD4" s="268"/>
      <c r="HE4" s="268"/>
      <c r="HF4" s="268"/>
      <c r="HG4" s="268"/>
      <c r="HH4" s="268"/>
      <c r="HI4" s="268"/>
      <c r="HJ4" s="268"/>
      <c r="HK4" s="268"/>
      <c r="HL4" s="268"/>
      <c r="HM4" s="268"/>
      <c r="HN4" s="268"/>
      <c r="HO4" s="268"/>
      <c r="HP4" s="268"/>
      <c r="HQ4" s="268"/>
      <c r="HR4" s="268"/>
      <c r="HS4" s="268"/>
      <c r="HT4" s="268"/>
      <c r="HU4" s="268"/>
      <c r="HV4" s="268"/>
      <c r="HW4" s="268"/>
      <c r="HX4" s="268"/>
      <c r="HY4" s="268"/>
      <c r="HZ4" s="268"/>
      <c r="IA4" s="268"/>
      <c r="IB4" s="268"/>
      <c r="IC4" s="268"/>
      <c r="ID4" s="268"/>
      <c r="IE4" s="268"/>
      <c r="IF4" s="268"/>
      <c r="IG4" s="268"/>
      <c r="IH4" s="268"/>
      <c r="II4" s="268"/>
      <c r="IJ4" s="268"/>
      <c r="IK4" s="268"/>
      <c r="IL4" s="268"/>
      <c r="IM4" s="268"/>
      <c r="IN4" s="268"/>
      <c r="IO4" s="268"/>
      <c r="IP4" s="268"/>
      <c r="IQ4" s="268"/>
      <c r="IR4" s="268"/>
      <c r="IS4" s="268"/>
      <c r="IT4" s="268"/>
      <c r="IU4" s="268"/>
      <c r="IV4" s="268"/>
      <c r="IW4" s="268"/>
      <c r="IX4" s="268"/>
      <c r="IY4" s="268"/>
      <c r="IZ4" s="268"/>
    </row>
    <row r="5" ht="34.5" customHeight="1" spans="1:260">
      <c r="A5" s="258"/>
      <c r="B5" s="258" t="s">
        <v>782</v>
      </c>
      <c r="C5" s="258" t="s">
        <v>783</v>
      </c>
      <c r="D5" s="258" t="s">
        <v>784</v>
      </c>
      <c r="E5" s="258" t="s">
        <v>782</v>
      </c>
      <c r="F5" s="258" t="s">
        <v>783</v>
      </c>
      <c r="G5" s="258" t="s">
        <v>784</v>
      </c>
      <c r="H5" s="258" t="s">
        <v>782</v>
      </c>
      <c r="I5" s="258" t="s">
        <v>783</v>
      </c>
      <c r="J5" s="258" t="s">
        <v>784</v>
      </c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9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8"/>
      <c r="CE5" s="268"/>
      <c r="CF5" s="268"/>
      <c r="CG5" s="268"/>
      <c r="CH5" s="268"/>
      <c r="CI5" s="268"/>
      <c r="CJ5" s="268"/>
      <c r="CK5" s="268"/>
      <c r="CL5" s="268"/>
      <c r="CM5" s="268"/>
      <c r="CN5" s="268"/>
      <c r="CO5" s="268"/>
      <c r="CP5" s="268"/>
      <c r="CQ5" s="268"/>
      <c r="CR5" s="268"/>
      <c r="CS5" s="268"/>
      <c r="CT5" s="268"/>
      <c r="CU5" s="268"/>
      <c r="CV5" s="268"/>
      <c r="CW5" s="268"/>
      <c r="CX5" s="268"/>
      <c r="CY5" s="268"/>
      <c r="CZ5" s="268"/>
      <c r="DA5" s="268"/>
      <c r="DB5" s="268"/>
      <c r="DC5" s="268"/>
      <c r="DD5" s="268"/>
      <c r="DE5" s="268"/>
      <c r="DF5" s="268"/>
      <c r="DG5" s="268"/>
      <c r="DH5" s="268"/>
      <c r="DI5" s="268"/>
      <c r="DJ5" s="268"/>
      <c r="DK5" s="268"/>
      <c r="DL5" s="268"/>
      <c r="DM5" s="268"/>
      <c r="DN5" s="268"/>
      <c r="DO5" s="268"/>
      <c r="DP5" s="268"/>
      <c r="DQ5" s="268"/>
      <c r="DR5" s="268"/>
      <c r="DS5" s="268"/>
      <c r="DT5" s="268"/>
      <c r="DU5" s="268"/>
      <c r="DV5" s="268"/>
      <c r="DW5" s="268"/>
      <c r="DX5" s="268"/>
      <c r="DY5" s="268"/>
      <c r="DZ5" s="268"/>
      <c r="EA5" s="268"/>
      <c r="EB5" s="268"/>
      <c r="EC5" s="268"/>
      <c r="ED5" s="268"/>
      <c r="EE5" s="268"/>
      <c r="EF5" s="268"/>
      <c r="EG5" s="268"/>
      <c r="EH5" s="268"/>
      <c r="EI5" s="268"/>
      <c r="EJ5" s="268"/>
      <c r="EK5" s="268"/>
      <c r="EL5" s="268"/>
      <c r="EM5" s="268"/>
      <c r="EN5" s="268"/>
      <c r="EO5" s="268"/>
      <c r="EP5" s="268"/>
      <c r="EQ5" s="268"/>
      <c r="ER5" s="268"/>
      <c r="ES5" s="268"/>
      <c r="ET5" s="268"/>
      <c r="EU5" s="268"/>
      <c r="EV5" s="268"/>
      <c r="EW5" s="268"/>
      <c r="EX5" s="268"/>
      <c r="EY5" s="268"/>
      <c r="EZ5" s="268"/>
      <c r="FA5" s="268"/>
      <c r="FB5" s="268"/>
      <c r="FC5" s="268"/>
      <c r="FD5" s="268"/>
      <c r="FE5" s="268"/>
      <c r="FF5" s="268"/>
      <c r="FG5" s="268"/>
      <c r="FH5" s="268"/>
      <c r="FI5" s="268"/>
      <c r="FJ5" s="268"/>
      <c r="FK5" s="268"/>
      <c r="FL5" s="268"/>
      <c r="FM5" s="268"/>
      <c r="FN5" s="268"/>
      <c r="FO5" s="268"/>
      <c r="FP5" s="268"/>
      <c r="FQ5" s="268"/>
      <c r="FR5" s="268"/>
      <c r="FS5" s="268"/>
      <c r="FT5" s="268"/>
      <c r="FU5" s="268"/>
      <c r="FV5" s="268"/>
      <c r="FW5" s="268"/>
      <c r="FX5" s="268"/>
      <c r="FY5" s="268"/>
      <c r="FZ5" s="268"/>
      <c r="GA5" s="268"/>
      <c r="GB5" s="268"/>
      <c r="GC5" s="268"/>
      <c r="GD5" s="268"/>
      <c r="GE5" s="268"/>
      <c r="GF5" s="268"/>
      <c r="GG5" s="268"/>
      <c r="GH5" s="268"/>
      <c r="GI5" s="268"/>
      <c r="GJ5" s="268"/>
      <c r="GK5" s="268"/>
      <c r="GL5" s="268"/>
      <c r="GM5" s="268"/>
      <c r="GN5" s="268"/>
      <c r="GO5" s="268"/>
      <c r="GP5" s="268"/>
      <c r="GQ5" s="268"/>
      <c r="GR5" s="268"/>
      <c r="GS5" s="268"/>
      <c r="GT5" s="268"/>
      <c r="GU5" s="268"/>
      <c r="GV5" s="268"/>
      <c r="GW5" s="268"/>
      <c r="GX5" s="268"/>
      <c r="GY5" s="268"/>
      <c r="GZ5" s="268"/>
      <c r="HA5" s="268"/>
      <c r="HB5" s="268"/>
      <c r="HC5" s="268"/>
      <c r="HD5" s="268"/>
      <c r="HE5" s="268"/>
      <c r="HF5" s="268"/>
      <c r="HG5" s="268"/>
      <c r="HH5" s="268"/>
      <c r="HI5" s="268"/>
      <c r="HJ5" s="268"/>
      <c r="HK5" s="268"/>
      <c r="HL5" s="268"/>
      <c r="HM5" s="268"/>
      <c r="HN5" s="268"/>
      <c r="HO5" s="268"/>
      <c r="HP5" s="268"/>
      <c r="HQ5" s="268"/>
      <c r="HR5" s="268"/>
      <c r="HS5" s="268"/>
      <c r="HT5" s="268"/>
      <c r="HU5" s="268"/>
      <c r="HV5" s="268"/>
      <c r="HW5" s="268"/>
      <c r="HX5" s="268"/>
      <c r="HY5" s="268"/>
      <c r="HZ5" s="268"/>
      <c r="IA5" s="268"/>
      <c r="IB5" s="268"/>
      <c r="IC5" s="268"/>
      <c r="ID5" s="268"/>
      <c r="IE5" s="268"/>
      <c r="IF5" s="268"/>
      <c r="IG5" s="268"/>
      <c r="IH5" s="268"/>
      <c r="II5" s="268"/>
      <c r="IJ5" s="268"/>
      <c r="IK5" s="268"/>
      <c r="IL5" s="268"/>
      <c r="IM5" s="268"/>
      <c r="IN5" s="268"/>
      <c r="IO5" s="268"/>
      <c r="IP5" s="268"/>
      <c r="IQ5" s="268"/>
      <c r="IR5" s="268"/>
      <c r="IS5" s="268"/>
      <c r="IT5" s="268"/>
      <c r="IU5" s="268"/>
      <c r="IV5" s="268"/>
      <c r="IW5" s="268"/>
      <c r="IX5" s="268"/>
      <c r="IY5" s="268"/>
      <c r="IZ5" s="268"/>
    </row>
    <row r="6" ht="19.5" customHeight="1" spans="1:10">
      <c r="A6" s="262" t="s">
        <v>785</v>
      </c>
      <c r="B6" s="263"/>
      <c r="C6" s="263"/>
      <c r="D6" s="263"/>
      <c r="E6" s="263"/>
      <c r="F6" s="263"/>
      <c r="G6" s="263"/>
      <c r="H6" s="263"/>
      <c r="I6" s="263"/>
      <c r="J6" s="144"/>
    </row>
    <row r="7" ht="19.5" customHeight="1" spans="1:260">
      <c r="A7" s="258" t="s">
        <v>786</v>
      </c>
      <c r="B7" s="264"/>
      <c r="C7" s="264"/>
      <c r="D7" s="264"/>
      <c r="E7" s="264"/>
      <c r="F7" s="264"/>
      <c r="G7" s="264"/>
      <c r="H7" s="264"/>
      <c r="I7" s="264"/>
      <c r="J7" s="264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9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  <c r="IW7" s="268"/>
      <c r="IX7" s="268"/>
      <c r="IY7" s="268"/>
      <c r="IZ7" s="268"/>
    </row>
    <row r="8" ht="27" customHeight="1" spans="1:10">
      <c r="A8" s="265" t="s">
        <v>787</v>
      </c>
      <c r="B8" s="265"/>
      <c r="C8" s="265"/>
      <c r="D8" s="265"/>
      <c r="E8" s="265"/>
      <c r="F8" s="265"/>
      <c r="G8" s="265"/>
      <c r="H8" s="265"/>
      <c r="I8" s="265"/>
      <c r="J8" s="265"/>
    </row>
  </sheetData>
  <mergeCells count="6">
    <mergeCell ref="A1:J1"/>
    <mergeCell ref="A2:J2"/>
    <mergeCell ref="B4:D4"/>
    <mergeCell ref="E4:G4"/>
    <mergeCell ref="H4:J4"/>
    <mergeCell ref="A8:J8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zoomScale="120" zoomScaleNormal="120" topLeftCell="A5" workbookViewId="0">
      <selection activeCell="B8" sqref="B8"/>
    </sheetView>
  </sheetViews>
  <sheetFormatPr defaultColWidth="9" defaultRowHeight="14.25"/>
  <cols>
    <col min="1" max="1" width="46.7" style="245" customWidth="1"/>
    <col min="2" max="2" width="22.6333333333333" style="245" customWidth="1"/>
    <col min="3" max="16384" width="9" style="245"/>
  </cols>
  <sheetData>
    <row r="1" s="245" customFormat="1" ht="17.25" customHeight="1" spans="1:10">
      <c r="A1" s="192" t="s">
        <v>788</v>
      </c>
      <c r="B1" s="192"/>
      <c r="C1" s="246"/>
      <c r="D1" s="246"/>
      <c r="E1" s="246"/>
      <c r="F1" s="246"/>
      <c r="G1" s="246"/>
      <c r="H1" s="246"/>
      <c r="I1" s="246"/>
      <c r="J1" s="246"/>
    </row>
    <row r="2" s="245" customFormat="1" ht="24" spans="1:2">
      <c r="A2" s="247" t="s">
        <v>789</v>
      </c>
      <c r="B2" s="247"/>
    </row>
    <row r="3" s="245" customFormat="1" spans="2:2">
      <c r="B3" s="248" t="s">
        <v>2</v>
      </c>
    </row>
    <row r="4" s="245" customFormat="1" ht="30.75" customHeight="1" spans="1:2">
      <c r="A4" s="249" t="s">
        <v>602</v>
      </c>
      <c r="B4" s="249" t="s">
        <v>161</v>
      </c>
    </row>
    <row r="5" s="245" customFormat="1" ht="30.75" customHeight="1" spans="1:2">
      <c r="A5" s="250" t="s">
        <v>790</v>
      </c>
      <c r="B5" s="251">
        <f>SUM(B6:B7)</f>
        <v>17729.48</v>
      </c>
    </row>
    <row r="6" s="245" customFormat="1" ht="30.75" customHeight="1" spans="1:2">
      <c r="A6" s="250" t="s">
        <v>791</v>
      </c>
      <c r="B6" s="251">
        <v>17729.48</v>
      </c>
    </row>
    <row r="7" s="245" customFormat="1" ht="30.75" customHeight="1" spans="1:2">
      <c r="A7" s="250" t="s">
        <v>792</v>
      </c>
      <c r="B7" s="251">
        <v>0</v>
      </c>
    </row>
    <row r="8" s="245" customFormat="1" ht="30.75" customHeight="1" spans="1:2">
      <c r="A8" s="250" t="s">
        <v>793</v>
      </c>
      <c r="B8" s="251">
        <f>SUM(B9:B10)</f>
        <v>17037.07</v>
      </c>
    </row>
    <row r="9" s="245" customFormat="1" ht="30.75" customHeight="1" spans="1:2">
      <c r="A9" s="250" t="s">
        <v>794</v>
      </c>
      <c r="B9" s="251">
        <v>8393.37</v>
      </c>
    </row>
    <row r="10" s="245" customFormat="1" ht="30.75" customHeight="1" spans="1:2">
      <c r="A10" s="250" t="s">
        <v>795</v>
      </c>
      <c r="B10" s="251">
        <v>8643.7</v>
      </c>
    </row>
    <row r="11" s="245" customFormat="1" ht="30.75" customHeight="1" spans="1:2">
      <c r="A11" s="250" t="s">
        <v>796</v>
      </c>
      <c r="B11" s="251">
        <f>SUM(B12:B13)</f>
        <v>172826</v>
      </c>
    </row>
    <row r="12" s="245" customFormat="1" ht="30.75" customHeight="1" spans="1:2">
      <c r="A12" s="250" t="s">
        <v>797</v>
      </c>
      <c r="B12" s="251">
        <v>44126</v>
      </c>
    </row>
    <row r="13" s="245" customFormat="1" ht="30.75" customHeight="1" spans="1:2">
      <c r="A13" s="250" t="s">
        <v>798</v>
      </c>
      <c r="B13" s="251">
        <v>128700</v>
      </c>
    </row>
    <row r="14" s="245" customFormat="1" ht="30.75" customHeight="1" spans="1:2">
      <c r="A14" s="250" t="s">
        <v>799</v>
      </c>
      <c r="B14" s="251">
        <f>SUM(B15:B16)</f>
        <v>0</v>
      </c>
    </row>
    <row r="15" s="245" customFormat="1" ht="30.75" customHeight="1" spans="1:2">
      <c r="A15" s="250" t="s">
        <v>791</v>
      </c>
      <c r="B15" s="251">
        <v>0</v>
      </c>
    </row>
    <row r="16" s="245" customFormat="1" ht="30.75" customHeight="1" spans="1:2">
      <c r="A16" s="250" t="s">
        <v>792</v>
      </c>
      <c r="B16" s="251">
        <v>0</v>
      </c>
    </row>
    <row r="17" s="245" customFormat="1" ht="30.75" customHeight="1" spans="1:2">
      <c r="A17" s="250" t="s">
        <v>800</v>
      </c>
      <c r="B17" s="251">
        <f>SUM(B18:B19)</f>
        <v>19914.18</v>
      </c>
    </row>
    <row r="18" s="245" customFormat="1" ht="30.75" customHeight="1" spans="1:2">
      <c r="A18" s="250" t="s">
        <v>794</v>
      </c>
      <c r="B18" s="251">
        <v>8850.89</v>
      </c>
    </row>
    <row r="19" s="245" customFormat="1" ht="30.75" customHeight="1" spans="1:2">
      <c r="A19" s="250" t="s">
        <v>795</v>
      </c>
      <c r="B19" s="252">
        <v>11063.29</v>
      </c>
    </row>
    <row r="20" s="245" customFormat="1" ht="30.75" customHeight="1" spans="1:2">
      <c r="A20" s="250" t="s">
        <v>801</v>
      </c>
      <c r="B20" s="251">
        <f>SUM(B21:B22)</f>
        <v>0</v>
      </c>
    </row>
    <row r="21" s="245" customFormat="1" ht="30.75" customHeight="1" spans="1:2">
      <c r="A21" s="250" t="s">
        <v>797</v>
      </c>
      <c r="B21" s="251">
        <v>0</v>
      </c>
    </row>
    <row r="22" s="245" customFormat="1" ht="30.75" customHeight="1" spans="1:2">
      <c r="A22" s="250" t="s">
        <v>798</v>
      </c>
      <c r="B22" s="251">
        <v>0</v>
      </c>
    </row>
    <row r="23" s="245" customFormat="1" ht="57.95" customHeight="1" spans="1:2">
      <c r="A23" s="253" t="s">
        <v>802</v>
      </c>
      <c r="B23" s="253"/>
    </row>
  </sheetData>
  <mergeCells count="3">
    <mergeCell ref="A1:B1"/>
    <mergeCell ref="A2:B2"/>
    <mergeCell ref="A23:B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showZeros="0" topLeftCell="A10" workbookViewId="0">
      <selection activeCell="D20" sqref="D20"/>
    </sheetView>
  </sheetViews>
  <sheetFormatPr defaultColWidth="7.88333333333333" defaultRowHeight="14.25" outlineLevelCol="5"/>
  <cols>
    <col min="1" max="1" width="42.3833333333333" style="75" customWidth="1"/>
    <col min="2" max="2" width="18.5" style="222" customWidth="1"/>
    <col min="3" max="3" width="14.75" style="222" customWidth="1"/>
    <col min="4" max="4" width="14.25" style="223" customWidth="1"/>
    <col min="5" max="247" width="7.88333333333333" style="75"/>
    <col min="248" max="248" width="29.75" style="75" customWidth="1"/>
    <col min="249" max="251" width="12.1333333333333" style="75" customWidth="1"/>
    <col min="252" max="252" width="16.3833333333333" style="75" customWidth="1"/>
    <col min="253" max="256" width="7.88333333333333" style="75"/>
    <col min="257" max="257" width="42.3833333333333" style="75" customWidth="1"/>
    <col min="258" max="258" width="18.5" style="75" customWidth="1"/>
    <col min="259" max="259" width="14.75" style="75" customWidth="1"/>
    <col min="260" max="260" width="14.25" style="75" customWidth="1"/>
    <col min="261" max="503" width="7.88333333333333" style="75"/>
    <col min="504" max="504" width="29.75" style="75" customWidth="1"/>
    <col min="505" max="507" width="12.1333333333333" style="75" customWidth="1"/>
    <col min="508" max="508" width="16.3833333333333" style="75" customWidth="1"/>
    <col min="509" max="512" width="7.88333333333333" style="75"/>
    <col min="513" max="513" width="42.3833333333333" style="75" customWidth="1"/>
    <col min="514" max="514" width="18.5" style="75" customWidth="1"/>
    <col min="515" max="515" width="14.75" style="75" customWidth="1"/>
    <col min="516" max="516" width="14.25" style="75" customWidth="1"/>
    <col min="517" max="759" width="7.88333333333333" style="75"/>
    <col min="760" max="760" width="29.75" style="75" customWidth="1"/>
    <col min="761" max="763" width="12.1333333333333" style="75" customWidth="1"/>
    <col min="764" max="764" width="16.3833333333333" style="75" customWidth="1"/>
    <col min="765" max="768" width="7.88333333333333" style="75"/>
    <col min="769" max="769" width="42.3833333333333" style="75" customWidth="1"/>
    <col min="770" max="770" width="18.5" style="75" customWidth="1"/>
    <col min="771" max="771" width="14.75" style="75" customWidth="1"/>
    <col min="772" max="772" width="14.25" style="75" customWidth="1"/>
    <col min="773" max="1015" width="7.88333333333333" style="75"/>
    <col min="1016" max="1016" width="29.75" style="75" customWidth="1"/>
    <col min="1017" max="1019" width="12.1333333333333" style="75" customWidth="1"/>
    <col min="1020" max="1020" width="16.3833333333333" style="75" customWidth="1"/>
    <col min="1021" max="1024" width="7.88333333333333" style="75"/>
    <col min="1025" max="1025" width="42.3833333333333" style="75" customWidth="1"/>
    <col min="1026" max="1026" width="18.5" style="75" customWidth="1"/>
    <col min="1027" max="1027" width="14.75" style="75" customWidth="1"/>
    <col min="1028" max="1028" width="14.25" style="75" customWidth="1"/>
    <col min="1029" max="1271" width="7.88333333333333" style="75"/>
    <col min="1272" max="1272" width="29.75" style="75" customWidth="1"/>
    <col min="1273" max="1275" width="12.1333333333333" style="75" customWidth="1"/>
    <col min="1276" max="1276" width="16.3833333333333" style="75" customWidth="1"/>
    <col min="1277" max="1280" width="7.88333333333333" style="75"/>
    <col min="1281" max="1281" width="42.3833333333333" style="75" customWidth="1"/>
    <col min="1282" max="1282" width="18.5" style="75" customWidth="1"/>
    <col min="1283" max="1283" width="14.75" style="75" customWidth="1"/>
    <col min="1284" max="1284" width="14.25" style="75" customWidth="1"/>
    <col min="1285" max="1527" width="7.88333333333333" style="75"/>
    <col min="1528" max="1528" width="29.75" style="75" customWidth="1"/>
    <col min="1529" max="1531" width="12.1333333333333" style="75" customWidth="1"/>
    <col min="1532" max="1532" width="16.3833333333333" style="75" customWidth="1"/>
    <col min="1533" max="1536" width="7.88333333333333" style="75"/>
    <col min="1537" max="1537" width="42.3833333333333" style="75" customWidth="1"/>
    <col min="1538" max="1538" width="18.5" style="75" customWidth="1"/>
    <col min="1539" max="1539" width="14.75" style="75" customWidth="1"/>
    <col min="1540" max="1540" width="14.25" style="75" customWidth="1"/>
    <col min="1541" max="1783" width="7.88333333333333" style="75"/>
    <col min="1784" max="1784" width="29.75" style="75" customWidth="1"/>
    <col min="1785" max="1787" width="12.1333333333333" style="75" customWidth="1"/>
    <col min="1788" max="1788" width="16.3833333333333" style="75" customWidth="1"/>
    <col min="1789" max="1792" width="7.88333333333333" style="75"/>
    <col min="1793" max="1793" width="42.3833333333333" style="75" customWidth="1"/>
    <col min="1794" max="1794" width="18.5" style="75" customWidth="1"/>
    <col min="1795" max="1795" width="14.75" style="75" customWidth="1"/>
    <col min="1796" max="1796" width="14.25" style="75" customWidth="1"/>
    <col min="1797" max="2039" width="7.88333333333333" style="75"/>
    <col min="2040" max="2040" width="29.75" style="75" customWidth="1"/>
    <col min="2041" max="2043" width="12.1333333333333" style="75" customWidth="1"/>
    <col min="2044" max="2044" width="16.3833333333333" style="75" customWidth="1"/>
    <col min="2045" max="2048" width="7.88333333333333" style="75"/>
    <col min="2049" max="2049" width="42.3833333333333" style="75" customWidth="1"/>
    <col min="2050" max="2050" width="18.5" style="75" customWidth="1"/>
    <col min="2051" max="2051" width="14.75" style="75" customWidth="1"/>
    <col min="2052" max="2052" width="14.25" style="75" customWidth="1"/>
    <col min="2053" max="2295" width="7.88333333333333" style="75"/>
    <col min="2296" max="2296" width="29.75" style="75" customWidth="1"/>
    <col min="2297" max="2299" width="12.1333333333333" style="75" customWidth="1"/>
    <col min="2300" max="2300" width="16.3833333333333" style="75" customWidth="1"/>
    <col min="2301" max="2304" width="7.88333333333333" style="75"/>
    <col min="2305" max="2305" width="42.3833333333333" style="75" customWidth="1"/>
    <col min="2306" max="2306" width="18.5" style="75" customWidth="1"/>
    <col min="2307" max="2307" width="14.75" style="75" customWidth="1"/>
    <col min="2308" max="2308" width="14.25" style="75" customWidth="1"/>
    <col min="2309" max="2551" width="7.88333333333333" style="75"/>
    <col min="2552" max="2552" width="29.75" style="75" customWidth="1"/>
    <col min="2553" max="2555" width="12.1333333333333" style="75" customWidth="1"/>
    <col min="2556" max="2556" width="16.3833333333333" style="75" customWidth="1"/>
    <col min="2557" max="2560" width="7.88333333333333" style="75"/>
    <col min="2561" max="2561" width="42.3833333333333" style="75" customWidth="1"/>
    <col min="2562" max="2562" width="18.5" style="75" customWidth="1"/>
    <col min="2563" max="2563" width="14.75" style="75" customWidth="1"/>
    <col min="2564" max="2564" width="14.25" style="75" customWidth="1"/>
    <col min="2565" max="2807" width="7.88333333333333" style="75"/>
    <col min="2808" max="2808" width="29.75" style="75" customWidth="1"/>
    <col min="2809" max="2811" width="12.1333333333333" style="75" customWidth="1"/>
    <col min="2812" max="2812" width="16.3833333333333" style="75" customWidth="1"/>
    <col min="2813" max="2816" width="7.88333333333333" style="75"/>
    <col min="2817" max="2817" width="42.3833333333333" style="75" customWidth="1"/>
    <col min="2818" max="2818" width="18.5" style="75" customWidth="1"/>
    <col min="2819" max="2819" width="14.75" style="75" customWidth="1"/>
    <col min="2820" max="2820" width="14.25" style="75" customWidth="1"/>
    <col min="2821" max="3063" width="7.88333333333333" style="75"/>
    <col min="3064" max="3064" width="29.75" style="75" customWidth="1"/>
    <col min="3065" max="3067" width="12.1333333333333" style="75" customWidth="1"/>
    <col min="3068" max="3068" width="16.3833333333333" style="75" customWidth="1"/>
    <col min="3069" max="3072" width="7.88333333333333" style="75"/>
    <col min="3073" max="3073" width="42.3833333333333" style="75" customWidth="1"/>
    <col min="3074" max="3074" width="18.5" style="75" customWidth="1"/>
    <col min="3075" max="3075" width="14.75" style="75" customWidth="1"/>
    <col min="3076" max="3076" width="14.25" style="75" customWidth="1"/>
    <col min="3077" max="3319" width="7.88333333333333" style="75"/>
    <col min="3320" max="3320" width="29.75" style="75" customWidth="1"/>
    <col min="3321" max="3323" width="12.1333333333333" style="75" customWidth="1"/>
    <col min="3324" max="3324" width="16.3833333333333" style="75" customWidth="1"/>
    <col min="3325" max="3328" width="7.88333333333333" style="75"/>
    <col min="3329" max="3329" width="42.3833333333333" style="75" customWidth="1"/>
    <col min="3330" max="3330" width="18.5" style="75" customWidth="1"/>
    <col min="3331" max="3331" width="14.75" style="75" customWidth="1"/>
    <col min="3332" max="3332" width="14.25" style="75" customWidth="1"/>
    <col min="3333" max="3575" width="7.88333333333333" style="75"/>
    <col min="3576" max="3576" width="29.75" style="75" customWidth="1"/>
    <col min="3577" max="3579" width="12.1333333333333" style="75" customWidth="1"/>
    <col min="3580" max="3580" width="16.3833333333333" style="75" customWidth="1"/>
    <col min="3581" max="3584" width="7.88333333333333" style="75"/>
    <col min="3585" max="3585" width="42.3833333333333" style="75" customWidth="1"/>
    <col min="3586" max="3586" width="18.5" style="75" customWidth="1"/>
    <col min="3587" max="3587" width="14.75" style="75" customWidth="1"/>
    <col min="3588" max="3588" width="14.25" style="75" customWidth="1"/>
    <col min="3589" max="3831" width="7.88333333333333" style="75"/>
    <col min="3832" max="3832" width="29.75" style="75" customWidth="1"/>
    <col min="3833" max="3835" width="12.1333333333333" style="75" customWidth="1"/>
    <col min="3836" max="3836" width="16.3833333333333" style="75" customWidth="1"/>
    <col min="3837" max="3840" width="7.88333333333333" style="75"/>
    <col min="3841" max="3841" width="42.3833333333333" style="75" customWidth="1"/>
    <col min="3842" max="3842" width="18.5" style="75" customWidth="1"/>
    <col min="3843" max="3843" width="14.75" style="75" customWidth="1"/>
    <col min="3844" max="3844" width="14.25" style="75" customWidth="1"/>
    <col min="3845" max="4087" width="7.88333333333333" style="75"/>
    <col min="4088" max="4088" width="29.75" style="75" customWidth="1"/>
    <col min="4089" max="4091" width="12.1333333333333" style="75" customWidth="1"/>
    <col min="4092" max="4092" width="16.3833333333333" style="75" customWidth="1"/>
    <col min="4093" max="4096" width="7.88333333333333" style="75"/>
    <col min="4097" max="4097" width="42.3833333333333" style="75" customWidth="1"/>
    <col min="4098" max="4098" width="18.5" style="75" customWidth="1"/>
    <col min="4099" max="4099" width="14.75" style="75" customWidth="1"/>
    <col min="4100" max="4100" width="14.25" style="75" customWidth="1"/>
    <col min="4101" max="4343" width="7.88333333333333" style="75"/>
    <col min="4344" max="4344" width="29.75" style="75" customWidth="1"/>
    <col min="4345" max="4347" width="12.1333333333333" style="75" customWidth="1"/>
    <col min="4348" max="4348" width="16.3833333333333" style="75" customWidth="1"/>
    <col min="4349" max="4352" width="7.88333333333333" style="75"/>
    <col min="4353" max="4353" width="42.3833333333333" style="75" customWidth="1"/>
    <col min="4354" max="4354" width="18.5" style="75" customWidth="1"/>
    <col min="4355" max="4355" width="14.75" style="75" customWidth="1"/>
    <col min="4356" max="4356" width="14.25" style="75" customWidth="1"/>
    <col min="4357" max="4599" width="7.88333333333333" style="75"/>
    <col min="4600" max="4600" width="29.75" style="75" customWidth="1"/>
    <col min="4601" max="4603" width="12.1333333333333" style="75" customWidth="1"/>
    <col min="4604" max="4604" width="16.3833333333333" style="75" customWidth="1"/>
    <col min="4605" max="4608" width="7.88333333333333" style="75"/>
    <col min="4609" max="4609" width="42.3833333333333" style="75" customWidth="1"/>
    <col min="4610" max="4610" width="18.5" style="75" customWidth="1"/>
    <col min="4611" max="4611" width="14.75" style="75" customWidth="1"/>
    <col min="4612" max="4612" width="14.25" style="75" customWidth="1"/>
    <col min="4613" max="4855" width="7.88333333333333" style="75"/>
    <col min="4856" max="4856" width="29.75" style="75" customWidth="1"/>
    <col min="4857" max="4859" width="12.1333333333333" style="75" customWidth="1"/>
    <col min="4860" max="4860" width="16.3833333333333" style="75" customWidth="1"/>
    <col min="4861" max="4864" width="7.88333333333333" style="75"/>
    <col min="4865" max="4865" width="42.3833333333333" style="75" customWidth="1"/>
    <col min="4866" max="4866" width="18.5" style="75" customWidth="1"/>
    <col min="4867" max="4867" width="14.75" style="75" customWidth="1"/>
    <col min="4868" max="4868" width="14.25" style="75" customWidth="1"/>
    <col min="4869" max="5111" width="7.88333333333333" style="75"/>
    <col min="5112" max="5112" width="29.75" style="75" customWidth="1"/>
    <col min="5113" max="5115" width="12.1333333333333" style="75" customWidth="1"/>
    <col min="5116" max="5116" width="16.3833333333333" style="75" customWidth="1"/>
    <col min="5117" max="5120" width="7.88333333333333" style="75"/>
    <col min="5121" max="5121" width="42.3833333333333" style="75" customWidth="1"/>
    <col min="5122" max="5122" width="18.5" style="75" customWidth="1"/>
    <col min="5123" max="5123" width="14.75" style="75" customWidth="1"/>
    <col min="5124" max="5124" width="14.25" style="75" customWidth="1"/>
    <col min="5125" max="5367" width="7.88333333333333" style="75"/>
    <col min="5368" max="5368" width="29.75" style="75" customWidth="1"/>
    <col min="5369" max="5371" width="12.1333333333333" style="75" customWidth="1"/>
    <col min="5372" max="5372" width="16.3833333333333" style="75" customWidth="1"/>
    <col min="5373" max="5376" width="7.88333333333333" style="75"/>
    <col min="5377" max="5377" width="42.3833333333333" style="75" customWidth="1"/>
    <col min="5378" max="5378" width="18.5" style="75" customWidth="1"/>
    <col min="5379" max="5379" width="14.75" style="75" customWidth="1"/>
    <col min="5380" max="5380" width="14.25" style="75" customWidth="1"/>
    <col min="5381" max="5623" width="7.88333333333333" style="75"/>
    <col min="5624" max="5624" width="29.75" style="75" customWidth="1"/>
    <col min="5625" max="5627" width="12.1333333333333" style="75" customWidth="1"/>
    <col min="5628" max="5628" width="16.3833333333333" style="75" customWidth="1"/>
    <col min="5629" max="5632" width="7.88333333333333" style="75"/>
    <col min="5633" max="5633" width="42.3833333333333" style="75" customWidth="1"/>
    <col min="5634" max="5634" width="18.5" style="75" customWidth="1"/>
    <col min="5635" max="5635" width="14.75" style="75" customWidth="1"/>
    <col min="5636" max="5636" width="14.25" style="75" customWidth="1"/>
    <col min="5637" max="5879" width="7.88333333333333" style="75"/>
    <col min="5880" max="5880" width="29.75" style="75" customWidth="1"/>
    <col min="5881" max="5883" width="12.1333333333333" style="75" customWidth="1"/>
    <col min="5884" max="5884" width="16.3833333333333" style="75" customWidth="1"/>
    <col min="5885" max="5888" width="7.88333333333333" style="75"/>
    <col min="5889" max="5889" width="42.3833333333333" style="75" customWidth="1"/>
    <col min="5890" max="5890" width="18.5" style="75" customWidth="1"/>
    <col min="5891" max="5891" width="14.75" style="75" customWidth="1"/>
    <col min="5892" max="5892" width="14.25" style="75" customWidth="1"/>
    <col min="5893" max="6135" width="7.88333333333333" style="75"/>
    <col min="6136" max="6136" width="29.75" style="75" customWidth="1"/>
    <col min="6137" max="6139" width="12.1333333333333" style="75" customWidth="1"/>
    <col min="6140" max="6140" width="16.3833333333333" style="75" customWidth="1"/>
    <col min="6141" max="6144" width="7.88333333333333" style="75"/>
    <col min="6145" max="6145" width="42.3833333333333" style="75" customWidth="1"/>
    <col min="6146" max="6146" width="18.5" style="75" customWidth="1"/>
    <col min="6147" max="6147" width="14.75" style="75" customWidth="1"/>
    <col min="6148" max="6148" width="14.25" style="75" customWidth="1"/>
    <col min="6149" max="6391" width="7.88333333333333" style="75"/>
    <col min="6392" max="6392" width="29.75" style="75" customWidth="1"/>
    <col min="6393" max="6395" width="12.1333333333333" style="75" customWidth="1"/>
    <col min="6396" max="6396" width="16.3833333333333" style="75" customWidth="1"/>
    <col min="6397" max="6400" width="7.88333333333333" style="75"/>
    <col min="6401" max="6401" width="42.3833333333333" style="75" customWidth="1"/>
    <col min="6402" max="6402" width="18.5" style="75" customWidth="1"/>
    <col min="6403" max="6403" width="14.75" style="75" customWidth="1"/>
    <col min="6404" max="6404" width="14.25" style="75" customWidth="1"/>
    <col min="6405" max="6647" width="7.88333333333333" style="75"/>
    <col min="6648" max="6648" width="29.75" style="75" customWidth="1"/>
    <col min="6649" max="6651" width="12.1333333333333" style="75" customWidth="1"/>
    <col min="6652" max="6652" width="16.3833333333333" style="75" customWidth="1"/>
    <col min="6653" max="6656" width="7.88333333333333" style="75"/>
    <col min="6657" max="6657" width="42.3833333333333" style="75" customWidth="1"/>
    <col min="6658" max="6658" width="18.5" style="75" customWidth="1"/>
    <col min="6659" max="6659" width="14.75" style="75" customWidth="1"/>
    <col min="6660" max="6660" width="14.25" style="75" customWidth="1"/>
    <col min="6661" max="6903" width="7.88333333333333" style="75"/>
    <col min="6904" max="6904" width="29.75" style="75" customWidth="1"/>
    <col min="6905" max="6907" width="12.1333333333333" style="75" customWidth="1"/>
    <col min="6908" max="6908" width="16.3833333333333" style="75" customWidth="1"/>
    <col min="6909" max="6912" width="7.88333333333333" style="75"/>
    <col min="6913" max="6913" width="42.3833333333333" style="75" customWidth="1"/>
    <col min="6914" max="6914" width="18.5" style="75" customWidth="1"/>
    <col min="6915" max="6915" width="14.75" style="75" customWidth="1"/>
    <col min="6916" max="6916" width="14.25" style="75" customWidth="1"/>
    <col min="6917" max="7159" width="7.88333333333333" style="75"/>
    <col min="7160" max="7160" width="29.75" style="75" customWidth="1"/>
    <col min="7161" max="7163" width="12.1333333333333" style="75" customWidth="1"/>
    <col min="7164" max="7164" width="16.3833333333333" style="75" customWidth="1"/>
    <col min="7165" max="7168" width="7.88333333333333" style="75"/>
    <col min="7169" max="7169" width="42.3833333333333" style="75" customWidth="1"/>
    <col min="7170" max="7170" width="18.5" style="75" customWidth="1"/>
    <col min="7171" max="7171" width="14.75" style="75" customWidth="1"/>
    <col min="7172" max="7172" width="14.25" style="75" customWidth="1"/>
    <col min="7173" max="7415" width="7.88333333333333" style="75"/>
    <col min="7416" max="7416" width="29.75" style="75" customWidth="1"/>
    <col min="7417" max="7419" width="12.1333333333333" style="75" customWidth="1"/>
    <col min="7420" max="7420" width="16.3833333333333" style="75" customWidth="1"/>
    <col min="7421" max="7424" width="7.88333333333333" style="75"/>
    <col min="7425" max="7425" width="42.3833333333333" style="75" customWidth="1"/>
    <col min="7426" max="7426" width="18.5" style="75" customWidth="1"/>
    <col min="7427" max="7427" width="14.75" style="75" customWidth="1"/>
    <col min="7428" max="7428" width="14.25" style="75" customWidth="1"/>
    <col min="7429" max="7671" width="7.88333333333333" style="75"/>
    <col min="7672" max="7672" width="29.75" style="75" customWidth="1"/>
    <col min="7673" max="7675" width="12.1333333333333" style="75" customWidth="1"/>
    <col min="7676" max="7676" width="16.3833333333333" style="75" customWidth="1"/>
    <col min="7677" max="7680" width="7.88333333333333" style="75"/>
    <col min="7681" max="7681" width="42.3833333333333" style="75" customWidth="1"/>
    <col min="7682" max="7682" width="18.5" style="75" customWidth="1"/>
    <col min="7683" max="7683" width="14.75" style="75" customWidth="1"/>
    <col min="7684" max="7684" width="14.25" style="75" customWidth="1"/>
    <col min="7685" max="7927" width="7.88333333333333" style="75"/>
    <col min="7928" max="7928" width="29.75" style="75" customWidth="1"/>
    <col min="7929" max="7931" width="12.1333333333333" style="75" customWidth="1"/>
    <col min="7932" max="7932" width="16.3833333333333" style="75" customWidth="1"/>
    <col min="7933" max="7936" width="7.88333333333333" style="75"/>
    <col min="7937" max="7937" width="42.3833333333333" style="75" customWidth="1"/>
    <col min="7938" max="7938" width="18.5" style="75" customWidth="1"/>
    <col min="7939" max="7939" width="14.75" style="75" customWidth="1"/>
    <col min="7940" max="7940" width="14.25" style="75" customWidth="1"/>
    <col min="7941" max="8183" width="7.88333333333333" style="75"/>
    <col min="8184" max="8184" width="29.75" style="75" customWidth="1"/>
    <col min="8185" max="8187" width="12.1333333333333" style="75" customWidth="1"/>
    <col min="8188" max="8188" width="16.3833333333333" style="75" customWidth="1"/>
    <col min="8189" max="8192" width="7.88333333333333" style="75"/>
    <col min="8193" max="8193" width="42.3833333333333" style="75" customWidth="1"/>
    <col min="8194" max="8194" width="18.5" style="75" customWidth="1"/>
    <col min="8195" max="8195" width="14.75" style="75" customWidth="1"/>
    <col min="8196" max="8196" width="14.25" style="75" customWidth="1"/>
    <col min="8197" max="8439" width="7.88333333333333" style="75"/>
    <col min="8440" max="8440" width="29.75" style="75" customWidth="1"/>
    <col min="8441" max="8443" width="12.1333333333333" style="75" customWidth="1"/>
    <col min="8444" max="8444" width="16.3833333333333" style="75" customWidth="1"/>
    <col min="8445" max="8448" width="7.88333333333333" style="75"/>
    <col min="8449" max="8449" width="42.3833333333333" style="75" customWidth="1"/>
    <col min="8450" max="8450" width="18.5" style="75" customWidth="1"/>
    <col min="8451" max="8451" width="14.75" style="75" customWidth="1"/>
    <col min="8452" max="8452" width="14.25" style="75" customWidth="1"/>
    <col min="8453" max="8695" width="7.88333333333333" style="75"/>
    <col min="8696" max="8696" width="29.75" style="75" customWidth="1"/>
    <col min="8697" max="8699" width="12.1333333333333" style="75" customWidth="1"/>
    <col min="8700" max="8700" width="16.3833333333333" style="75" customWidth="1"/>
    <col min="8701" max="8704" width="7.88333333333333" style="75"/>
    <col min="8705" max="8705" width="42.3833333333333" style="75" customWidth="1"/>
    <col min="8706" max="8706" width="18.5" style="75" customWidth="1"/>
    <col min="8707" max="8707" width="14.75" style="75" customWidth="1"/>
    <col min="8708" max="8708" width="14.25" style="75" customWidth="1"/>
    <col min="8709" max="8951" width="7.88333333333333" style="75"/>
    <col min="8952" max="8952" width="29.75" style="75" customWidth="1"/>
    <col min="8953" max="8955" width="12.1333333333333" style="75" customWidth="1"/>
    <col min="8956" max="8956" width="16.3833333333333" style="75" customWidth="1"/>
    <col min="8957" max="8960" width="7.88333333333333" style="75"/>
    <col min="8961" max="8961" width="42.3833333333333" style="75" customWidth="1"/>
    <col min="8962" max="8962" width="18.5" style="75" customWidth="1"/>
    <col min="8963" max="8963" width="14.75" style="75" customWidth="1"/>
    <col min="8964" max="8964" width="14.25" style="75" customWidth="1"/>
    <col min="8965" max="9207" width="7.88333333333333" style="75"/>
    <col min="9208" max="9208" width="29.75" style="75" customWidth="1"/>
    <col min="9209" max="9211" width="12.1333333333333" style="75" customWidth="1"/>
    <col min="9212" max="9212" width="16.3833333333333" style="75" customWidth="1"/>
    <col min="9213" max="9216" width="7.88333333333333" style="75"/>
    <col min="9217" max="9217" width="42.3833333333333" style="75" customWidth="1"/>
    <col min="9218" max="9218" width="18.5" style="75" customWidth="1"/>
    <col min="9219" max="9219" width="14.75" style="75" customWidth="1"/>
    <col min="9220" max="9220" width="14.25" style="75" customWidth="1"/>
    <col min="9221" max="9463" width="7.88333333333333" style="75"/>
    <col min="9464" max="9464" width="29.75" style="75" customWidth="1"/>
    <col min="9465" max="9467" width="12.1333333333333" style="75" customWidth="1"/>
    <col min="9468" max="9468" width="16.3833333333333" style="75" customWidth="1"/>
    <col min="9469" max="9472" width="7.88333333333333" style="75"/>
    <col min="9473" max="9473" width="42.3833333333333" style="75" customWidth="1"/>
    <col min="9474" max="9474" width="18.5" style="75" customWidth="1"/>
    <col min="9475" max="9475" width="14.75" style="75" customWidth="1"/>
    <col min="9476" max="9476" width="14.25" style="75" customWidth="1"/>
    <col min="9477" max="9719" width="7.88333333333333" style="75"/>
    <col min="9720" max="9720" width="29.75" style="75" customWidth="1"/>
    <col min="9721" max="9723" width="12.1333333333333" style="75" customWidth="1"/>
    <col min="9724" max="9724" width="16.3833333333333" style="75" customWidth="1"/>
    <col min="9725" max="9728" width="7.88333333333333" style="75"/>
    <col min="9729" max="9729" width="42.3833333333333" style="75" customWidth="1"/>
    <col min="9730" max="9730" width="18.5" style="75" customWidth="1"/>
    <col min="9731" max="9731" width="14.75" style="75" customWidth="1"/>
    <col min="9732" max="9732" width="14.25" style="75" customWidth="1"/>
    <col min="9733" max="9975" width="7.88333333333333" style="75"/>
    <col min="9976" max="9976" width="29.75" style="75" customWidth="1"/>
    <col min="9977" max="9979" width="12.1333333333333" style="75" customWidth="1"/>
    <col min="9980" max="9980" width="16.3833333333333" style="75" customWidth="1"/>
    <col min="9981" max="9984" width="7.88333333333333" style="75"/>
    <col min="9985" max="9985" width="42.3833333333333" style="75" customWidth="1"/>
    <col min="9986" max="9986" width="18.5" style="75" customWidth="1"/>
    <col min="9987" max="9987" width="14.75" style="75" customWidth="1"/>
    <col min="9988" max="9988" width="14.25" style="75" customWidth="1"/>
    <col min="9989" max="10231" width="7.88333333333333" style="75"/>
    <col min="10232" max="10232" width="29.75" style="75" customWidth="1"/>
    <col min="10233" max="10235" width="12.1333333333333" style="75" customWidth="1"/>
    <col min="10236" max="10236" width="16.3833333333333" style="75" customWidth="1"/>
    <col min="10237" max="10240" width="7.88333333333333" style="75"/>
    <col min="10241" max="10241" width="42.3833333333333" style="75" customWidth="1"/>
    <col min="10242" max="10242" width="18.5" style="75" customWidth="1"/>
    <col min="10243" max="10243" width="14.75" style="75" customWidth="1"/>
    <col min="10244" max="10244" width="14.25" style="75" customWidth="1"/>
    <col min="10245" max="10487" width="7.88333333333333" style="75"/>
    <col min="10488" max="10488" width="29.75" style="75" customWidth="1"/>
    <col min="10489" max="10491" width="12.1333333333333" style="75" customWidth="1"/>
    <col min="10492" max="10492" width="16.3833333333333" style="75" customWidth="1"/>
    <col min="10493" max="10496" width="7.88333333333333" style="75"/>
    <col min="10497" max="10497" width="42.3833333333333" style="75" customWidth="1"/>
    <col min="10498" max="10498" width="18.5" style="75" customWidth="1"/>
    <col min="10499" max="10499" width="14.75" style="75" customWidth="1"/>
    <col min="10500" max="10500" width="14.25" style="75" customWidth="1"/>
    <col min="10501" max="10743" width="7.88333333333333" style="75"/>
    <col min="10744" max="10744" width="29.75" style="75" customWidth="1"/>
    <col min="10745" max="10747" width="12.1333333333333" style="75" customWidth="1"/>
    <col min="10748" max="10748" width="16.3833333333333" style="75" customWidth="1"/>
    <col min="10749" max="10752" width="7.88333333333333" style="75"/>
    <col min="10753" max="10753" width="42.3833333333333" style="75" customWidth="1"/>
    <col min="10754" max="10754" width="18.5" style="75" customWidth="1"/>
    <col min="10755" max="10755" width="14.75" style="75" customWidth="1"/>
    <col min="10756" max="10756" width="14.25" style="75" customWidth="1"/>
    <col min="10757" max="10999" width="7.88333333333333" style="75"/>
    <col min="11000" max="11000" width="29.75" style="75" customWidth="1"/>
    <col min="11001" max="11003" width="12.1333333333333" style="75" customWidth="1"/>
    <col min="11004" max="11004" width="16.3833333333333" style="75" customWidth="1"/>
    <col min="11005" max="11008" width="7.88333333333333" style="75"/>
    <col min="11009" max="11009" width="42.3833333333333" style="75" customWidth="1"/>
    <col min="11010" max="11010" width="18.5" style="75" customWidth="1"/>
    <col min="11011" max="11011" width="14.75" style="75" customWidth="1"/>
    <col min="11012" max="11012" width="14.25" style="75" customWidth="1"/>
    <col min="11013" max="11255" width="7.88333333333333" style="75"/>
    <col min="11256" max="11256" width="29.75" style="75" customWidth="1"/>
    <col min="11257" max="11259" width="12.1333333333333" style="75" customWidth="1"/>
    <col min="11260" max="11260" width="16.3833333333333" style="75" customWidth="1"/>
    <col min="11261" max="11264" width="7.88333333333333" style="75"/>
    <col min="11265" max="11265" width="42.3833333333333" style="75" customWidth="1"/>
    <col min="11266" max="11266" width="18.5" style="75" customWidth="1"/>
    <col min="11267" max="11267" width="14.75" style="75" customWidth="1"/>
    <col min="11268" max="11268" width="14.25" style="75" customWidth="1"/>
    <col min="11269" max="11511" width="7.88333333333333" style="75"/>
    <col min="11512" max="11512" width="29.75" style="75" customWidth="1"/>
    <col min="11513" max="11515" width="12.1333333333333" style="75" customWidth="1"/>
    <col min="11516" max="11516" width="16.3833333333333" style="75" customWidth="1"/>
    <col min="11517" max="11520" width="7.88333333333333" style="75"/>
    <col min="11521" max="11521" width="42.3833333333333" style="75" customWidth="1"/>
    <col min="11522" max="11522" width="18.5" style="75" customWidth="1"/>
    <col min="11523" max="11523" width="14.75" style="75" customWidth="1"/>
    <col min="11524" max="11524" width="14.25" style="75" customWidth="1"/>
    <col min="11525" max="11767" width="7.88333333333333" style="75"/>
    <col min="11768" max="11768" width="29.75" style="75" customWidth="1"/>
    <col min="11769" max="11771" width="12.1333333333333" style="75" customWidth="1"/>
    <col min="11772" max="11772" width="16.3833333333333" style="75" customWidth="1"/>
    <col min="11773" max="11776" width="7.88333333333333" style="75"/>
    <col min="11777" max="11777" width="42.3833333333333" style="75" customWidth="1"/>
    <col min="11778" max="11778" width="18.5" style="75" customWidth="1"/>
    <col min="11779" max="11779" width="14.75" style="75" customWidth="1"/>
    <col min="11780" max="11780" width="14.25" style="75" customWidth="1"/>
    <col min="11781" max="12023" width="7.88333333333333" style="75"/>
    <col min="12024" max="12024" width="29.75" style="75" customWidth="1"/>
    <col min="12025" max="12027" width="12.1333333333333" style="75" customWidth="1"/>
    <col min="12028" max="12028" width="16.3833333333333" style="75" customWidth="1"/>
    <col min="12029" max="12032" width="7.88333333333333" style="75"/>
    <col min="12033" max="12033" width="42.3833333333333" style="75" customWidth="1"/>
    <col min="12034" max="12034" width="18.5" style="75" customWidth="1"/>
    <col min="12035" max="12035" width="14.75" style="75" customWidth="1"/>
    <col min="12036" max="12036" width="14.25" style="75" customWidth="1"/>
    <col min="12037" max="12279" width="7.88333333333333" style="75"/>
    <col min="12280" max="12280" width="29.75" style="75" customWidth="1"/>
    <col min="12281" max="12283" width="12.1333333333333" style="75" customWidth="1"/>
    <col min="12284" max="12284" width="16.3833333333333" style="75" customWidth="1"/>
    <col min="12285" max="12288" width="7.88333333333333" style="75"/>
    <col min="12289" max="12289" width="42.3833333333333" style="75" customWidth="1"/>
    <col min="12290" max="12290" width="18.5" style="75" customWidth="1"/>
    <col min="12291" max="12291" width="14.75" style="75" customWidth="1"/>
    <col min="12292" max="12292" width="14.25" style="75" customWidth="1"/>
    <col min="12293" max="12535" width="7.88333333333333" style="75"/>
    <col min="12536" max="12536" width="29.75" style="75" customWidth="1"/>
    <col min="12537" max="12539" width="12.1333333333333" style="75" customWidth="1"/>
    <col min="12540" max="12540" width="16.3833333333333" style="75" customWidth="1"/>
    <col min="12541" max="12544" width="7.88333333333333" style="75"/>
    <col min="12545" max="12545" width="42.3833333333333" style="75" customWidth="1"/>
    <col min="12546" max="12546" width="18.5" style="75" customWidth="1"/>
    <col min="12547" max="12547" width="14.75" style="75" customWidth="1"/>
    <col min="12548" max="12548" width="14.25" style="75" customWidth="1"/>
    <col min="12549" max="12791" width="7.88333333333333" style="75"/>
    <col min="12792" max="12792" width="29.75" style="75" customWidth="1"/>
    <col min="12793" max="12795" width="12.1333333333333" style="75" customWidth="1"/>
    <col min="12796" max="12796" width="16.3833333333333" style="75" customWidth="1"/>
    <col min="12797" max="12800" width="7.88333333333333" style="75"/>
    <col min="12801" max="12801" width="42.3833333333333" style="75" customWidth="1"/>
    <col min="12802" max="12802" width="18.5" style="75" customWidth="1"/>
    <col min="12803" max="12803" width="14.75" style="75" customWidth="1"/>
    <col min="12804" max="12804" width="14.25" style="75" customWidth="1"/>
    <col min="12805" max="13047" width="7.88333333333333" style="75"/>
    <col min="13048" max="13048" width="29.75" style="75" customWidth="1"/>
    <col min="13049" max="13051" width="12.1333333333333" style="75" customWidth="1"/>
    <col min="13052" max="13052" width="16.3833333333333" style="75" customWidth="1"/>
    <col min="13053" max="13056" width="7.88333333333333" style="75"/>
    <col min="13057" max="13057" width="42.3833333333333" style="75" customWidth="1"/>
    <col min="13058" max="13058" width="18.5" style="75" customWidth="1"/>
    <col min="13059" max="13059" width="14.75" style="75" customWidth="1"/>
    <col min="13060" max="13060" width="14.25" style="75" customWidth="1"/>
    <col min="13061" max="13303" width="7.88333333333333" style="75"/>
    <col min="13304" max="13304" width="29.75" style="75" customWidth="1"/>
    <col min="13305" max="13307" width="12.1333333333333" style="75" customWidth="1"/>
    <col min="13308" max="13308" width="16.3833333333333" style="75" customWidth="1"/>
    <col min="13309" max="13312" width="7.88333333333333" style="75"/>
    <col min="13313" max="13313" width="42.3833333333333" style="75" customWidth="1"/>
    <col min="13314" max="13314" width="18.5" style="75" customWidth="1"/>
    <col min="13315" max="13315" width="14.75" style="75" customWidth="1"/>
    <col min="13316" max="13316" width="14.25" style="75" customWidth="1"/>
    <col min="13317" max="13559" width="7.88333333333333" style="75"/>
    <col min="13560" max="13560" width="29.75" style="75" customWidth="1"/>
    <col min="13561" max="13563" width="12.1333333333333" style="75" customWidth="1"/>
    <col min="13564" max="13564" width="16.3833333333333" style="75" customWidth="1"/>
    <col min="13565" max="13568" width="7.88333333333333" style="75"/>
    <col min="13569" max="13569" width="42.3833333333333" style="75" customWidth="1"/>
    <col min="13570" max="13570" width="18.5" style="75" customWidth="1"/>
    <col min="13571" max="13571" width="14.75" style="75" customWidth="1"/>
    <col min="13572" max="13572" width="14.25" style="75" customWidth="1"/>
    <col min="13573" max="13815" width="7.88333333333333" style="75"/>
    <col min="13816" max="13816" width="29.75" style="75" customWidth="1"/>
    <col min="13817" max="13819" width="12.1333333333333" style="75" customWidth="1"/>
    <col min="13820" max="13820" width="16.3833333333333" style="75" customWidth="1"/>
    <col min="13821" max="13824" width="7.88333333333333" style="75"/>
    <col min="13825" max="13825" width="42.3833333333333" style="75" customWidth="1"/>
    <col min="13826" max="13826" width="18.5" style="75" customWidth="1"/>
    <col min="13827" max="13827" width="14.75" style="75" customWidth="1"/>
    <col min="13828" max="13828" width="14.25" style="75" customWidth="1"/>
    <col min="13829" max="14071" width="7.88333333333333" style="75"/>
    <col min="14072" max="14072" width="29.75" style="75" customWidth="1"/>
    <col min="14073" max="14075" width="12.1333333333333" style="75" customWidth="1"/>
    <col min="14076" max="14076" width="16.3833333333333" style="75" customWidth="1"/>
    <col min="14077" max="14080" width="7.88333333333333" style="75"/>
    <col min="14081" max="14081" width="42.3833333333333" style="75" customWidth="1"/>
    <col min="14082" max="14082" width="18.5" style="75" customWidth="1"/>
    <col min="14083" max="14083" width="14.75" style="75" customWidth="1"/>
    <col min="14084" max="14084" width="14.25" style="75" customWidth="1"/>
    <col min="14085" max="14327" width="7.88333333333333" style="75"/>
    <col min="14328" max="14328" width="29.75" style="75" customWidth="1"/>
    <col min="14329" max="14331" width="12.1333333333333" style="75" customWidth="1"/>
    <col min="14332" max="14332" width="16.3833333333333" style="75" customWidth="1"/>
    <col min="14333" max="14336" width="7.88333333333333" style="75"/>
    <col min="14337" max="14337" width="42.3833333333333" style="75" customWidth="1"/>
    <col min="14338" max="14338" width="18.5" style="75" customWidth="1"/>
    <col min="14339" max="14339" width="14.75" style="75" customWidth="1"/>
    <col min="14340" max="14340" width="14.25" style="75" customWidth="1"/>
    <col min="14341" max="14583" width="7.88333333333333" style="75"/>
    <col min="14584" max="14584" width="29.75" style="75" customWidth="1"/>
    <col min="14585" max="14587" width="12.1333333333333" style="75" customWidth="1"/>
    <col min="14588" max="14588" width="16.3833333333333" style="75" customWidth="1"/>
    <col min="14589" max="14592" width="7.88333333333333" style="75"/>
    <col min="14593" max="14593" width="42.3833333333333" style="75" customWidth="1"/>
    <col min="14594" max="14594" width="18.5" style="75" customWidth="1"/>
    <col min="14595" max="14595" width="14.75" style="75" customWidth="1"/>
    <col min="14596" max="14596" width="14.25" style="75" customWidth="1"/>
    <col min="14597" max="14839" width="7.88333333333333" style="75"/>
    <col min="14840" max="14840" width="29.75" style="75" customWidth="1"/>
    <col min="14841" max="14843" width="12.1333333333333" style="75" customWidth="1"/>
    <col min="14844" max="14844" width="16.3833333333333" style="75" customWidth="1"/>
    <col min="14845" max="14848" width="7.88333333333333" style="75"/>
    <col min="14849" max="14849" width="42.3833333333333" style="75" customWidth="1"/>
    <col min="14850" max="14850" width="18.5" style="75" customWidth="1"/>
    <col min="14851" max="14851" width="14.75" style="75" customWidth="1"/>
    <col min="14852" max="14852" width="14.25" style="75" customWidth="1"/>
    <col min="14853" max="15095" width="7.88333333333333" style="75"/>
    <col min="15096" max="15096" width="29.75" style="75" customWidth="1"/>
    <col min="15097" max="15099" width="12.1333333333333" style="75" customWidth="1"/>
    <col min="15100" max="15100" width="16.3833333333333" style="75" customWidth="1"/>
    <col min="15101" max="15104" width="7.88333333333333" style="75"/>
    <col min="15105" max="15105" width="42.3833333333333" style="75" customWidth="1"/>
    <col min="15106" max="15106" width="18.5" style="75" customWidth="1"/>
    <col min="15107" max="15107" width="14.75" style="75" customWidth="1"/>
    <col min="15108" max="15108" width="14.25" style="75" customWidth="1"/>
    <col min="15109" max="15351" width="7.88333333333333" style="75"/>
    <col min="15352" max="15352" width="29.75" style="75" customWidth="1"/>
    <col min="15353" max="15355" width="12.1333333333333" style="75" customWidth="1"/>
    <col min="15356" max="15356" width="16.3833333333333" style="75" customWidth="1"/>
    <col min="15357" max="15360" width="7.88333333333333" style="75"/>
    <col min="15361" max="15361" width="42.3833333333333" style="75" customWidth="1"/>
    <col min="15362" max="15362" width="18.5" style="75" customWidth="1"/>
    <col min="15363" max="15363" width="14.75" style="75" customWidth="1"/>
    <col min="15364" max="15364" width="14.25" style="75" customWidth="1"/>
    <col min="15365" max="15607" width="7.88333333333333" style="75"/>
    <col min="15608" max="15608" width="29.75" style="75" customWidth="1"/>
    <col min="15609" max="15611" width="12.1333333333333" style="75" customWidth="1"/>
    <col min="15612" max="15612" width="16.3833333333333" style="75" customWidth="1"/>
    <col min="15613" max="15616" width="7.88333333333333" style="75"/>
    <col min="15617" max="15617" width="42.3833333333333" style="75" customWidth="1"/>
    <col min="15618" max="15618" width="18.5" style="75" customWidth="1"/>
    <col min="15619" max="15619" width="14.75" style="75" customWidth="1"/>
    <col min="15620" max="15620" width="14.25" style="75" customWidth="1"/>
    <col min="15621" max="15863" width="7.88333333333333" style="75"/>
    <col min="15864" max="15864" width="29.75" style="75" customWidth="1"/>
    <col min="15865" max="15867" width="12.1333333333333" style="75" customWidth="1"/>
    <col min="15868" max="15868" width="16.3833333333333" style="75" customWidth="1"/>
    <col min="15869" max="15872" width="7.88333333333333" style="75"/>
    <col min="15873" max="15873" width="42.3833333333333" style="75" customWidth="1"/>
    <col min="15874" max="15874" width="18.5" style="75" customWidth="1"/>
    <col min="15875" max="15875" width="14.75" style="75" customWidth="1"/>
    <col min="15876" max="15876" width="14.25" style="75" customWidth="1"/>
    <col min="15877" max="16119" width="7.88333333333333" style="75"/>
    <col min="16120" max="16120" width="29.75" style="75" customWidth="1"/>
    <col min="16121" max="16123" width="12.1333333333333" style="75" customWidth="1"/>
    <col min="16124" max="16124" width="16.3833333333333" style="75" customWidth="1"/>
    <col min="16125" max="16128" width="7.88333333333333" style="75"/>
    <col min="16129" max="16129" width="42.3833333333333" style="75" customWidth="1"/>
    <col min="16130" max="16130" width="18.5" style="75" customWidth="1"/>
    <col min="16131" max="16131" width="14.75" style="75" customWidth="1"/>
    <col min="16132" max="16132" width="14.25" style="75" customWidth="1"/>
    <col min="16133" max="16375" width="7.88333333333333" style="75"/>
    <col min="16376" max="16376" width="29.75" style="75" customWidth="1"/>
    <col min="16377" max="16379" width="12.1333333333333" style="75" customWidth="1"/>
    <col min="16380" max="16380" width="16.3833333333333" style="75" customWidth="1"/>
    <col min="16381" max="16384" width="7.88333333333333" style="75"/>
  </cols>
  <sheetData>
    <row r="1" ht="19.5" customHeight="1" spans="1:4">
      <c r="A1" s="191" t="s">
        <v>803</v>
      </c>
      <c r="B1" s="191"/>
      <c r="C1" s="191"/>
      <c r="D1" s="191"/>
    </row>
    <row r="2" ht="30.75" customHeight="1" spans="1:4">
      <c r="A2" s="224" t="s">
        <v>804</v>
      </c>
      <c r="B2" s="224"/>
      <c r="C2" s="224"/>
      <c r="D2" s="225"/>
    </row>
    <row r="3" ht="19.5" customHeight="1" spans="1:4">
      <c r="A3" s="226"/>
      <c r="B3" s="227"/>
      <c r="C3" s="227"/>
      <c r="D3" s="223" t="s">
        <v>2</v>
      </c>
    </row>
    <row r="4" ht="36" customHeight="1" spans="1:5">
      <c r="A4" s="228" t="s">
        <v>805</v>
      </c>
      <c r="B4" s="229" t="s">
        <v>52</v>
      </c>
      <c r="C4" s="229" t="s">
        <v>53</v>
      </c>
      <c r="D4" s="230" t="s">
        <v>54</v>
      </c>
      <c r="E4" s="231"/>
    </row>
    <row r="5" ht="17.25" customHeight="1" spans="1:6">
      <c r="A5" s="232" t="s">
        <v>806</v>
      </c>
      <c r="B5" s="233">
        <v>0</v>
      </c>
      <c r="C5" s="233"/>
      <c r="D5" s="234"/>
      <c r="E5" s="235"/>
      <c r="F5" s="235"/>
    </row>
    <row r="6" ht="17.25" customHeight="1" spans="1:6">
      <c r="A6" s="232" t="s">
        <v>807</v>
      </c>
      <c r="B6" s="233">
        <v>0</v>
      </c>
      <c r="C6" s="233"/>
      <c r="D6" s="234"/>
      <c r="E6" s="235"/>
      <c r="F6" s="235"/>
    </row>
    <row r="7" ht="17.25" customHeight="1" spans="1:6">
      <c r="A7" s="232" t="s">
        <v>808</v>
      </c>
      <c r="B7" s="233">
        <v>0</v>
      </c>
      <c r="C7" s="233"/>
      <c r="D7" s="234"/>
      <c r="E7" s="235"/>
      <c r="F7" s="235"/>
    </row>
    <row r="8" ht="17.25" customHeight="1" spans="1:6">
      <c r="A8" s="232" t="s">
        <v>809</v>
      </c>
      <c r="B8" s="233">
        <v>0</v>
      </c>
      <c r="C8" s="233"/>
      <c r="D8" s="234"/>
      <c r="E8" s="235"/>
      <c r="F8" s="235"/>
    </row>
    <row r="9" ht="17.25" customHeight="1" spans="1:6">
      <c r="A9" s="232" t="s">
        <v>810</v>
      </c>
      <c r="B9" s="233">
        <v>0</v>
      </c>
      <c r="C9" s="233"/>
      <c r="D9" s="234"/>
      <c r="E9" s="235"/>
      <c r="F9" s="235"/>
    </row>
    <row r="10" ht="17.25" customHeight="1" spans="1:6">
      <c r="A10" s="232" t="s">
        <v>811</v>
      </c>
      <c r="B10" s="233">
        <v>0</v>
      </c>
      <c r="C10" s="233"/>
      <c r="D10" s="234"/>
      <c r="E10" s="235"/>
      <c r="F10" s="235"/>
    </row>
    <row r="11" ht="17.25" customHeight="1" spans="1:6">
      <c r="A11" s="232" t="s">
        <v>812</v>
      </c>
      <c r="B11" s="233">
        <v>214022</v>
      </c>
      <c r="C11" s="236">
        <v>245000</v>
      </c>
      <c r="D11" s="234">
        <f>C11/B11</f>
        <v>1.14474212931381</v>
      </c>
      <c r="E11" s="235"/>
      <c r="F11" s="235"/>
    </row>
    <row r="12" ht="17.25" customHeight="1" spans="1:6">
      <c r="A12" s="232" t="s">
        <v>813</v>
      </c>
      <c r="B12" s="233"/>
      <c r="C12" s="233"/>
      <c r="D12" s="234" t="s">
        <v>121</v>
      </c>
      <c r="E12" s="235"/>
      <c r="F12" s="235"/>
    </row>
    <row r="13" ht="17.25" customHeight="1" spans="1:6">
      <c r="A13" s="232" t="s">
        <v>814</v>
      </c>
      <c r="B13" s="233"/>
      <c r="C13" s="233"/>
      <c r="D13" s="234"/>
      <c r="E13" s="235"/>
      <c r="F13" s="235"/>
    </row>
    <row r="14" ht="17.25" customHeight="1" spans="1:6">
      <c r="A14" s="232" t="s">
        <v>815</v>
      </c>
      <c r="B14" s="233">
        <v>3813</v>
      </c>
      <c r="C14" s="236">
        <v>4000</v>
      </c>
      <c r="D14" s="234">
        <f t="shared" ref="D11:D15" si="0">C14/B14</f>
        <v>1.049042748492</v>
      </c>
      <c r="E14" s="235"/>
      <c r="F14" s="235"/>
    </row>
    <row r="15" ht="17.25" customHeight="1" spans="1:6">
      <c r="A15" s="232" t="s">
        <v>816</v>
      </c>
      <c r="B15" s="233">
        <v>976</v>
      </c>
      <c r="C15" s="236">
        <v>800</v>
      </c>
      <c r="D15" s="234">
        <f t="shared" si="0"/>
        <v>0.819672131147541</v>
      </c>
      <c r="E15" s="235"/>
      <c r="F15" s="235"/>
    </row>
    <row r="16" ht="17.25" customHeight="1" spans="1:6">
      <c r="A16" s="232" t="s">
        <v>817</v>
      </c>
      <c r="B16" s="233">
        <v>0</v>
      </c>
      <c r="C16" s="233"/>
      <c r="D16" s="234"/>
      <c r="E16" s="235"/>
      <c r="F16" s="235"/>
    </row>
    <row r="17" ht="17.25" customHeight="1" spans="1:6">
      <c r="A17" s="232" t="s">
        <v>818</v>
      </c>
      <c r="B17" s="233">
        <v>0</v>
      </c>
      <c r="C17" s="233"/>
      <c r="D17" s="234"/>
      <c r="E17" s="235"/>
      <c r="F17" s="235"/>
    </row>
    <row r="18" ht="17.25" customHeight="1" spans="1:6">
      <c r="A18" s="232" t="s">
        <v>819</v>
      </c>
      <c r="B18" s="233">
        <v>0</v>
      </c>
      <c r="C18" s="233"/>
      <c r="D18" s="234"/>
      <c r="E18" s="235"/>
      <c r="F18" s="235"/>
    </row>
    <row r="19" ht="17.25" customHeight="1" spans="1:6">
      <c r="A19" s="232" t="s">
        <v>820</v>
      </c>
      <c r="B19" s="233">
        <v>0</v>
      </c>
      <c r="C19" s="233"/>
      <c r="D19" s="234"/>
      <c r="E19" s="235"/>
      <c r="F19" s="235"/>
    </row>
    <row r="20" ht="17.25" customHeight="1" spans="1:6">
      <c r="A20" s="232" t="s">
        <v>821</v>
      </c>
      <c r="B20" s="233">
        <v>0</v>
      </c>
      <c r="C20" s="233"/>
      <c r="D20" s="234"/>
      <c r="E20" s="235"/>
      <c r="F20" s="235"/>
    </row>
    <row r="21" ht="17.25" customHeight="1" spans="1:6">
      <c r="A21" s="232" t="s">
        <v>822</v>
      </c>
      <c r="B21" s="233">
        <v>0</v>
      </c>
      <c r="C21" s="233"/>
      <c r="D21" s="234"/>
      <c r="E21" s="235"/>
      <c r="F21" s="235"/>
    </row>
    <row r="22" ht="17.25" customHeight="1" spans="1:6">
      <c r="A22" s="232" t="s">
        <v>823</v>
      </c>
      <c r="B22" s="233">
        <v>0</v>
      </c>
      <c r="C22" s="233"/>
      <c r="D22" s="234"/>
      <c r="E22" s="235"/>
      <c r="F22" s="235"/>
    </row>
    <row r="23" ht="17.25" customHeight="1" spans="1:6">
      <c r="A23" s="232" t="s">
        <v>824</v>
      </c>
      <c r="B23" s="233">
        <v>0</v>
      </c>
      <c r="C23" s="233"/>
      <c r="D23" s="234"/>
      <c r="E23" s="235"/>
      <c r="F23" s="235"/>
    </row>
    <row r="24" ht="17.25" customHeight="1" spans="1:6">
      <c r="A24" s="232" t="s">
        <v>825</v>
      </c>
      <c r="B24" s="233">
        <v>0</v>
      </c>
      <c r="C24" s="233"/>
      <c r="D24" s="234"/>
      <c r="E24" s="235"/>
      <c r="F24" s="235"/>
    </row>
    <row r="25" ht="17.25" customHeight="1" spans="1:6">
      <c r="A25" s="232" t="s">
        <v>826</v>
      </c>
      <c r="B25" s="233">
        <v>0</v>
      </c>
      <c r="C25" s="233"/>
      <c r="D25" s="234"/>
      <c r="E25" s="235"/>
      <c r="F25" s="235"/>
    </row>
    <row r="26" ht="17.25" customHeight="1" spans="1:6">
      <c r="A26" s="232" t="s">
        <v>827</v>
      </c>
      <c r="B26" s="233">
        <v>0</v>
      </c>
      <c r="C26" s="233"/>
      <c r="D26" s="234"/>
      <c r="E26" s="235"/>
      <c r="F26" s="235"/>
    </row>
    <row r="27" ht="17.25" customHeight="1" spans="1:6">
      <c r="A27" s="232" t="s">
        <v>828</v>
      </c>
      <c r="B27" s="233">
        <v>0</v>
      </c>
      <c r="C27" s="233"/>
      <c r="D27" s="234"/>
      <c r="E27" s="235"/>
      <c r="F27" s="235"/>
    </row>
    <row r="28" ht="17.25" customHeight="1" spans="1:6">
      <c r="A28" s="232" t="s">
        <v>829</v>
      </c>
      <c r="B28" s="233">
        <v>0</v>
      </c>
      <c r="C28" s="233"/>
      <c r="D28" s="234"/>
      <c r="E28" s="235"/>
      <c r="F28" s="235"/>
    </row>
    <row r="29" ht="17.25" customHeight="1" spans="1:6">
      <c r="A29" s="232" t="s">
        <v>830</v>
      </c>
      <c r="B29" s="233">
        <v>0</v>
      </c>
      <c r="C29" s="233"/>
      <c r="D29" s="234"/>
      <c r="E29" s="235"/>
      <c r="F29" s="235"/>
    </row>
    <row r="30" ht="17.25" customHeight="1" spans="1:6">
      <c r="A30" s="232" t="s">
        <v>831</v>
      </c>
      <c r="B30" s="233">
        <v>0</v>
      </c>
      <c r="C30" s="233"/>
      <c r="D30" s="234"/>
      <c r="E30" s="235"/>
      <c r="F30" s="235"/>
    </row>
    <row r="31" ht="17.25" customHeight="1" spans="1:6">
      <c r="A31" s="232" t="s">
        <v>832</v>
      </c>
      <c r="B31" s="233"/>
      <c r="C31" s="237">
        <v>0</v>
      </c>
      <c r="D31" s="234"/>
      <c r="E31" s="235"/>
      <c r="F31" s="235"/>
    </row>
    <row r="32" ht="19.5" customHeight="1" spans="1:6">
      <c r="A32" s="238" t="s">
        <v>41</v>
      </c>
      <c r="B32" s="239">
        <v>218811</v>
      </c>
      <c r="C32" s="239">
        <v>249800</v>
      </c>
      <c r="D32" s="240">
        <f t="shared" ref="D31:D35" si="1">C32/B32</f>
        <v>1.14162450699462</v>
      </c>
      <c r="E32" s="235"/>
      <c r="F32" s="235"/>
    </row>
    <row r="33" ht="19.5" customHeight="1" spans="1:6">
      <c r="A33" s="241" t="s">
        <v>833</v>
      </c>
      <c r="B33" s="237">
        <v>128700</v>
      </c>
      <c r="C33" s="233">
        <v>0</v>
      </c>
      <c r="D33" s="234">
        <f t="shared" si="1"/>
        <v>0</v>
      </c>
      <c r="E33" s="235"/>
      <c r="F33" s="235"/>
    </row>
    <row r="34" ht="19.5" customHeight="1" spans="1:6">
      <c r="A34" s="241" t="s">
        <v>42</v>
      </c>
      <c r="B34" s="239">
        <f>SUM(B35:B39)</f>
        <v>23521</v>
      </c>
      <c r="C34" s="239">
        <f>SUM(C35:C39)</f>
        <v>11564</v>
      </c>
      <c r="D34" s="240">
        <f t="shared" si="1"/>
        <v>0.491645763360401</v>
      </c>
      <c r="E34" s="235"/>
      <c r="F34" s="235"/>
    </row>
    <row r="35" ht="19.5" customHeight="1" spans="1:6">
      <c r="A35" s="242" t="s">
        <v>834</v>
      </c>
      <c r="B35" s="236">
        <v>3534</v>
      </c>
      <c r="C35" s="236">
        <v>3509</v>
      </c>
      <c r="D35" s="234">
        <f t="shared" si="1"/>
        <v>0.992925863044709</v>
      </c>
      <c r="E35" s="235"/>
      <c r="F35" s="235"/>
    </row>
    <row r="36" ht="19.5" customHeight="1" spans="1:6">
      <c r="A36" s="242" t="s">
        <v>835</v>
      </c>
      <c r="B36" s="236"/>
      <c r="C36" s="236"/>
      <c r="D36" s="240"/>
      <c r="E36" s="235"/>
      <c r="F36" s="235"/>
    </row>
    <row r="37" ht="19.5" customHeight="1" spans="1:6">
      <c r="A37" s="242" t="s">
        <v>836</v>
      </c>
      <c r="B37" s="236"/>
      <c r="C37" s="236"/>
      <c r="D37" s="240"/>
      <c r="E37" s="235"/>
      <c r="F37" s="235"/>
    </row>
    <row r="38" ht="19.5" customHeight="1" spans="1:6">
      <c r="A38" s="242" t="s">
        <v>837</v>
      </c>
      <c r="B38" s="243"/>
      <c r="C38" s="236"/>
      <c r="D38" s="240"/>
      <c r="E38" s="235"/>
      <c r="F38" s="235"/>
    </row>
    <row r="39" ht="19.5" customHeight="1" spans="1:6">
      <c r="A39" s="242" t="s">
        <v>838</v>
      </c>
      <c r="B39" s="236">
        <v>19987</v>
      </c>
      <c r="C39" s="236">
        <v>8055</v>
      </c>
      <c r="D39" s="234">
        <f>C39/B39</f>
        <v>0.403011957772552</v>
      </c>
      <c r="E39" s="235"/>
      <c r="F39" s="235"/>
    </row>
    <row r="40" ht="19.5" customHeight="1" spans="1:6">
      <c r="A40" s="238" t="s">
        <v>48</v>
      </c>
      <c r="B40" s="239">
        <f>SUM(B32:B34)</f>
        <v>371032</v>
      </c>
      <c r="C40" s="239">
        <f>SUM(C32:C34)</f>
        <v>261364</v>
      </c>
      <c r="D40" s="240">
        <f>C40/B40</f>
        <v>0.704424416222859</v>
      </c>
      <c r="E40" s="235"/>
      <c r="F40" s="235"/>
    </row>
    <row r="41" spans="1:6">
      <c r="A41" s="235"/>
      <c r="B41" s="237"/>
      <c r="C41" s="237"/>
      <c r="D41" s="244"/>
      <c r="E41" s="235"/>
      <c r="F41" s="235"/>
    </row>
    <row r="42" spans="1:6">
      <c r="A42" s="235"/>
      <c r="B42" s="237"/>
      <c r="C42" s="237"/>
      <c r="D42" s="244"/>
      <c r="E42" s="235"/>
      <c r="F42" s="235"/>
    </row>
    <row r="43" spans="1:6">
      <c r="A43" s="235"/>
      <c r="B43" s="237"/>
      <c r="C43" s="237"/>
      <c r="D43" s="244"/>
      <c r="E43" s="235"/>
      <c r="F43" s="235"/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Zeros="0" zoomScale="120" zoomScaleNormal="120" topLeftCell="A12" workbookViewId="0">
      <selection activeCell="C36" sqref="C36"/>
    </sheetView>
  </sheetViews>
  <sheetFormatPr defaultColWidth="9.13333333333333" defaultRowHeight="11.25" outlineLevelCol="3"/>
  <cols>
    <col min="1" max="1" width="56.25" style="187" customWidth="1"/>
    <col min="2" max="2" width="14.6333333333333" style="188" customWidth="1"/>
    <col min="3" max="3" width="13.8833333333333" style="189" customWidth="1"/>
    <col min="4" max="4" width="13.95" style="190" customWidth="1"/>
    <col min="5" max="234" width="9.13333333333333" style="133"/>
    <col min="235" max="235" width="29.6333333333333" style="133" customWidth="1"/>
    <col min="236" max="236" width="12.25" style="133" customWidth="1"/>
    <col min="237" max="237" width="12" style="133" customWidth="1"/>
    <col min="238" max="238" width="10.75" style="133" customWidth="1"/>
    <col min="239" max="239" width="19.1333333333333" style="133" customWidth="1"/>
    <col min="240" max="240" width="21.5" style="133" customWidth="1"/>
    <col min="241" max="256" width="9.13333333333333" style="133"/>
    <col min="257" max="257" width="56.25" style="133" customWidth="1"/>
    <col min="258" max="258" width="14.6333333333333" style="133" customWidth="1"/>
    <col min="259" max="259" width="13.8833333333333" style="133" customWidth="1"/>
    <col min="260" max="260" width="22.3833333333333" style="133" customWidth="1"/>
    <col min="261" max="490" width="9.13333333333333" style="133"/>
    <col min="491" max="491" width="29.6333333333333" style="133" customWidth="1"/>
    <col min="492" max="492" width="12.25" style="133" customWidth="1"/>
    <col min="493" max="493" width="12" style="133" customWidth="1"/>
    <col min="494" max="494" width="10.75" style="133" customWidth="1"/>
    <col min="495" max="495" width="19.1333333333333" style="133" customWidth="1"/>
    <col min="496" max="496" width="21.5" style="133" customWidth="1"/>
    <col min="497" max="512" width="9.13333333333333" style="133"/>
    <col min="513" max="513" width="56.25" style="133" customWidth="1"/>
    <col min="514" max="514" width="14.6333333333333" style="133" customWidth="1"/>
    <col min="515" max="515" width="13.8833333333333" style="133" customWidth="1"/>
    <col min="516" max="516" width="22.3833333333333" style="133" customWidth="1"/>
    <col min="517" max="746" width="9.13333333333333" style="133"/>
    <col min="747" max="747" width="29.6333333333333" style="133" customWidth="1"/>
    <col min="748" max="748" width="12.25" style="133" customWidth="1"/>
    <col min="749" max="749" width="12" style="133" customWidth="1"/>
    <col min="750" max="750" width="10.75" style="133" customWidth="1"/>
    <col min="751" max="751" width="19.1333333333333" style="133" customWidth="1"/>
    <col min="752" max="752" width="21.5" style="133" customWidth="1"/>
    <col min="753" max="768" width="9.13333333333333" style="133"/>
    <col min="769" max="769" width="56.25" style="133" customWidth="1"/>
    <col min="770" max="770" width="14.6333333333333" style="133" customWidth="1"/>
    <col min="771" max="771" width="13.8833333333333" style="133" customWidth="1"/>
    <col min="772" max="772" width="22.3833333333333" style="133" customWidth="1"/>
    <col min="773" max="1002" width="9.13333333333333" style="133"/>
    <col min="1003" max="1003" width="29.6333333333333" style="133" customWidth="1"/>
    <col min="1004" max="1004" width="12.25" style="133" customWidth="1"/>
    <col min="1005" max="1005" width="12" style="133" customWidth="1"/>
    <col min="1006" max="1006" width="10.75" style="133" customWidth="1"/>
    <col min="1007" max="1007" width="19.1333333333333" style="133" customWidth="1"/>
    <col min="1008" max="1008" width="21.5" style="133" customWidth="1"/>
    <col min="1009" max="1024" width="9.13333333333333" style="133"/>
    <col min="1025" max="1025" width="56.25" style="133" customWidth="1"/>
    <col min="1026" max="1026" width="14.6333333333333" style="133" customWidth="1"/>
    <col min="1027" max="1027" width="13.8833333333333" style="133" customWidth="1"/>
    <col min="1028" max="1028" width="22.3833333333333" style="133" customWidth="1"/>
    <col min="1029" max="1258" width="9.13333333333333" style="133"/>
    <col min="1259" max="1259" width="29.6333333333333" style="133" customWidth="1"/>
    <col min="1260" max="1260" width="12.25" style="133" customWidth="1"/>
    <col min="1261" max="1261" width="12" style="133" customWidth="1"/>
    <col min="1262" max="1262" width="10.75" style="133" customWidth="1"/>
    <col min="1263" max="1263" width="19.1333333333333" style="133" customWidth="1"/>
    <col min="1264" max="1264" width="21.5" style="133" customWidth="1"/>
    <col min="1265" max="1280" width="9.13333333333333" style="133"/>
    <col min="1281" max="1281" width="56.25" style="133" customWidth="1"/>
    <col min="1282" max="1282" width="14.6333333333333" style="133" customWidth="1"/>
    <col min="1283" max="1283" width="13.8833333333333" style="133" customWidth="1"/>
    <col min="1284" max="1284" width="22.3833333333333" style="133" customWidth="1"/>
    <col min="1285" max="1514" width="9.13333333333333" style="133"/>
    <col min="1515" max="1515" width="29.6333333333333" style="133" customWidth="1"/>
    <col min="1516" max="1516" width="12.25" style="133" customWidth="1"/>
    <col min="1517" max="1517" width="12" style="133" customWidth="1"/>
    <col min="1518" max="1518" width="10.75" style="133" customWidth="1"/>
    <col min="1519" max="1519" width="19.1333333333333" style="133" customWidth="1"/>
    <col min="1520" max="1520" width="21.5" style="133" customWidth="1"/>
    <col min="1521" max="1536" width="9.13333333333333" style="133"/>
    <col min="1537" max="1537" width="56.25" style="133" customWidth="1"/>
    <col min="1538" max="1538" width="14.6333333333333" style="133" customWidth="1"/>
    <col min="1539" max="1539" width="13.8833333333333" style="133" customWidth="1"/>
    <col min="1540" max="1540" width="22.3833333333333" style="133" customWidth="1"/>
    <col min="1541" max="1770" width="9.13333333333333" style="133"/>
    <col min="1771" max="1771" width="29.6333333333333" style="133" customWidth="1"/>
    <col min="1772" max="1772" width="12.25" style="133" customWidth="1"/>
    <col min="1773" max="1773" width="12" style="133" customWidth="1"/>
    <col min="1774" max="1774" width="10.75" style="133" customWidth="1"/>
    <col min="1775" max="1775" width="19.1333333333333" style="133" customWidth="1"/>
    <col min="1776" max="1776" width="21.5" style="133" customWidth="1"/>
    <col min="1777" max="1792" width="9.13333333333333" style="133"/>
    <col min="1793" max="1793" width="56.25" style="133" customWidth="1"/>
    <col min="1794" max="1794" width="14.6333333333333" style="133" customWidth="1"/>
    <col min="1795" max="1795" width="13.8833333333333" style="133" customWidth="1"/>
    <col min="1796" max="1796" width="22.3833333333333" style="133" customWidth="1"/>
    <col min="1797" max="2026" width="9.13333333333333" style="133"/>
    <col min="2027" max="2027" width="29.6333333333333" style="133" customWidth="1"/>
    <col min="2028" max="2028" width="12.25" style="133" customWidth="1"/>
    <col min="2029" max="2029" width="12" style="133" customWidth="1"/>
    <col min="2030" max="2030" width="10.75" style="133" customWidth="1"/>
    <col min="2031" max="2031" width="19.1333333333333" style="133" customWidth="1"/>
    <col min="2032" max="2032" width="21.5" style="133" customWidth="1"/>
    <col min="2033" max="2048" width="9.13333333333333" style="133"/>
    <col min="2049" max="2049" width="56.25" style="133" customWidth="1"/>
    <col min="2050" max="2050" width="14.6333333333333" style="133" customWidth="1"/>
    <col min="2051" max="2051" width="13.8833333333333" style="133" customWidth="1"/>
    <col min="2052" max="2052" width="22.3833333333333" style="133" customWidth="1"/>
    <col min="2053" max="2282" width="9.13333333333333" style="133"/>
    <col min="2283" max="2283" width="29.6333333333333" style="133" customWidth="1"/>
    <col min="2284" max="2284" width="12.25" style="133" customWidth="1"/>
    <col min="2285" max="2285" width="12" style="133" customWidth="1"/>
    <col min="2286" max="2286" width="10.75" style="133" customWidth="1"/>
    <col min="2287" max="2287" width="19.1333333333333" style="133" customWidth="1"/>
    <col min="2288" max="2288" width="21.5" style="133" customWidth="1"/>
    <col min="2289" max="2304" width="9.13333333333333" style="133"/>
    <col min="2305" max="2305" width="56.25" style="133" customWidth="1"/>
    <col min="2306" max="2306" width="14.6333333333333" style="133" customWidth="1"/>
    <col min="2307" max="2307" width="13.8833333333333" style="133" customWidth="1"/>
    <col min="2308" max="2308" width="22.3833333333333" style="133" customWidth="1"/>
    <col min="2309" max="2538" width="9.13333333333333" style="133"/>
    <col min="2539" max="2539" width="29.6333333333333" style="133" customWidth="1"/>
    <col min="2540" max="2540" width="12.25" style="133" customWidth="1"/>
    <col min="2541" max="2541" width="12" style="133" customWidth="1"/>
    <col min="2542" max="2542" width="10.75" style="133" customWidth="1"/>
    <col min="2543" max="2543" width="19.1333333333333" style="133" customWidth="1"/>
    <col min="2544" max="2544" width="21.5" style="133" customWidth="1"/>
    <col min="2545" max="2560" width="9.13333333333333" style="133"/>
    <col min="2561" max="2561" width="56.25" style="133" customWidth="1"/>
    <col min="2562" max="2562" width="14.6333333333333" style="133" customWidth="1"/>
    <col min="2563" max="2563" width="13.8833333333333" style="133" customWidth="1"/>
    <col min="2564" max="2564" width="22.3833333333333" style="133" customWidth="1"/>
    <col min="2565" max="2794" width="9.13333333333333" style="133"/>
    <col min="2795" max="2795" width="29.6333333333333" style="133" customWidth="1"/>
    <col min="2796" max="2796" width="12.25" style="133" customWidth="1"/>
    <col min="2797" max="2797" width="12" style="133" customWidth="1"/>
    <col min="2798" max="2798" width="10.75" style="133" customWidth="1"/>
    <col min="2799" max="2799" width="19.1333333333333" style="133" customWidth="1"/>
    <col min="2800" max="2800" width="21.5" style="133" customWidth="1"/>
    <col min="2801" max="2816" width="9.13333333333333" style="133"/>
    <col min="2817" max="2817" width="56.25" style="133" customWidth="1"/>
    <col min="2818" max="2818" width="14.6333333333333" style="133" customWidth="1"/>
    <col min="2819" max="2819" width="13.8833333333333" style="133" customWidth="1"/>
    <col min="2820" max="2820" width="22.3833333333333" style="133" customWidth="1"/>
    <col min="2821" max="3050" width="9.13333333333333" style="133"/>
    <col min="3051" max="3051" width="29.6333333333333" style="133" customWidth="1"/>
    <col min="3052" max="3052" width="12.25" style="133" customWidth="1"/>
    <col min="3053" max="3053" width="12" style="133" customWidth="1"/>
    <col min="3054" max="3054" width="10.75" style="133" customWidth="1"/>
    <col min="3055" max="3055" width="19.1333333333333" style="133" customWidth="1"/>
    <col min="3056" max="3056" width="21.5" style="133" customWidth="1"/>
    <col min="3057" max="3072" width="9.13333333333333" style="133"/>
    <col min="3073" max="3073" width="56.25" style="133" customWidth="1"/>
    <col min="3074" max="3074" width="14.6333333333333" style="133" customWidth="1"/>
    <col min="3075" max="3075" width="13.8833333333333" style="133" customWidth="1"/>
    <col min="3076" max="3076" width="22.3833333333333" style="133" customWidth="1"/>
    <col min="3077" max="3306" width="9.13333333333333" style="133"/>
    <col min="3307" max="3307" width="29.6333333333333" style="133" customWidth="1"/>
    <col min="3308" max="3308" width="12.25" style="133" customWidth="1"/>
    <col min="3309" max="3309" width="12" style="133" customWidth="1"/>
    <col min="3310" max="3310" width="10.75" style="133" customWidth="1"/>
    <col min="3311" max="3311" width="19.1333333333333" style="133" customWidth="1"/>
    <col min="3312" max="3312" width="21.5" style="133" customWidth="1"/>
    <col min="3313" max="3328" width="9.13333333333333" style="133"/>
    <col min="3329" max="3329" width="56.25" style="133" customWidth="1"/>
    <col min="3330" max="3330" width="14.6333333333333" style="133" customWidth="1"/>
    <col min="3331" max="3331" width="13.8833333333333" style="133" customWidth="1"/>
    <col min="3332" max="3332" width="22.3833333333333" style="133" customWidth="1"/>
    <col min="3333" max="3562" width="9.13333333333333" style="133"/>
    <col min="3563" max="3563" width="29.6333333333333" style="133" customWidth="1"/>
    <col min="3564" max="3564" width="12.25" style="133" customWidth="1"/>
    <col min="3565" max="3565" width="12" style="133" customWidth="1"/>
    <col min="3566" max="3566" width="10.75" style="133" customWidth="1"/>
    <col min="3567" max="3567" width="19.1333333333333" style="133" customWidth="1"/>
    <col min="3568" max="3568" width="21.5" style="133" customWidth="1"/>
    <col min="3569" max="3584" width="9.13333333333333" style="133"/>
    <col min="3585" max="3585" width="56.25" style="133" customWidth="1"/>
    <col min="3586" max="3586" width="14.6333333333333" style="133" customWidth="1"/>
    <col min="3587" max="3587" width="13.8833333333333" style="133" customWidth="1"/>
    <col min="3588" max="3588" width="22.3833333333333" style="133" customWidth="1"/>
    <col min="3589" max="3818" width="9.13333333333333" style="133"/>
    <col min="3819" max="3819" width="29.6333333333333" style="133" customWidth="1"/>
    <col min="3820" max="3820" width="12.25" style="133" customWidth="1"/>
    <col min="3821" max="3821" width="12" style="133" customWidth="1"/>
    <col min="3822" max="3822" width="10.75" style="133" customWidth="1"/>
    <col min="3823" max="3823" width="19.1333333333333" style="133" customWidth="1"/>
    <col min="3824" max="3824" width="21.5" style="133" customWidth="1"/>
    <col min="3825" max="3840" width="9.13333333333333" style="133"/>
    <col min="3841" max="3841" width="56.25" style="133" customWidth="1"/>
    <col min="3842" max="3842" width="14.6333333333333" style="133" customWidth="1"/>
    <col min="3843" max="3843" width="13.8833333333333" style="133" customWidth="1"/>
    <col min="3844" max="3844" width="22.3833333333333" style="133" customWidth="1"/>
    <col min="3845" max="4074" width="9.13333333333333" style="133"/>
    <col min="4075" max="4075" width="29.6333333333333" style="133" customWidth="1"/>
    <col min="4076" max="4076" width="12.25" style="133" customWidth="1"/>
    <col min="4077" max="4077" width="12" style="133" customWidth="1"/>
    <col min="4078" max="4078" width="10.75" style="133" customWidth="1"/>
    <col min="4079" max="4079" width="19.1333333333333" style="133" customWidth="1"/>
    <col min="4080" max="4080" width="21.5" style="133" customWidth="1"/>
    <col min="4081" max="4096" width="9.13333333333333" style="133"/>
    <col min="4097" max="4097" width="56.25" style="133" customWidth="1"/>
    <col min="4098" max="4098" width="14.6333333333333" style="133" customWidth="1"/>
    <col min="4099" max="4099" width="13.8833333333333" style="133" customWidth="1"/>
    <col min="4100" max="4100" width="22.3833333333333" style="133" customWidth="1"/>
    <col min="4101" max="4330" width="9.13333333333333" style="133"/>
    <col min="4331" max="4331" width="29.6333333333333" style="133" customWidth="1"/>
    <col min="4332" max="4332" width="12.25" style="133" customWidth="1"/>
    <col min="4333" max="4333" width="12" style="133" customWidth="1"/>
    <col min="4334" max="4334" width="10.75" style="133" customWidth="1"/>
    <col min="4335" max="4335" width="19.1333333333333" style="133" customWidth="1"/>
    <col min="4336" max="4336" width="21.5" style="133" customWidth="1"/>
    <col min="4337" max="4352" width="9.13333333333333" style="133"/>
    <col min="4353" max="4353" width="56.25" style="133" customWidth="1"/>
    <col min="4354" max="4354" width="14.6333333333333" style="133" customWidth="1"/>
    <col min="4355" max="4355" width="13.8833333333333" style="133" customWidth="1"/>
    <col min="4356" max="4356" width="22.3833333333333" style="133" customWidth="1"/>
    <col min="4357" max="4586" width="9.13333333333333" style="133"/>
    <col min="4587" max="4587" width="29.6333333333333" style="133" customWidth="1"/>
    <col min="4588" max="4588" width="12.25" style="133" customWidth="1"/>
    <col min="4589" max="4589" width="12" style="133" customWidth="1"/>
    <col min="4590" max="4590" width="10.75" style="133" customWidth="1"/>
    <col min="4591" max="4591" width="19.1333333333333" style="133" customWidth="1"/>
    <col min="4592" max="4592" width="21.5" style="133" customWidth="1"/>
    <col min="4593" max="4608" width="9.13333333333333" style="133"/>
    <col min="4609" max="4609" width="56.25" style="133" customWidth="1"/>
    <col min="4610" max="4610" width="14.6333333333333" style="133" customWidth="1"/>
    <col min="4611" max="4611" width="13.8833333333333" style="133" customWidth="1"/>
    <col min="4612" max="4612" width="22.3833333333333" style="133" customWidth="1"/>
    <col min="4613" max="4842" width="9.13333333333333" style="133"/>
    <col min="4843" max="4843" width="29.6333333333333" style="133" customWidth="1"/>
    <col min="4844" max="4844" width="12.25" style="133" customWidth="1"/>
    <col min="4845" max="4845" width="12" style="133" customWidth="1"/>
    <col min="4846" max="4846" width="10.75" style="133" customWidth="1"/>
    <col min="4847" max="4847" width="19.1333333333333" style="133" customWidth="1"/>
    <col min="4848" max="4848" width="21.5" style="133" customWidth="1"/>
    <col min="4849" max="4864" width="9.13333333333333" style="133"/>
    <col min="4865" max="4865" width="56.25" style="133" customWidth="1"/>
    <col min="4866" max="4866" width="14.6333333333333" style="133" customWidth="1"/>
    <col min="4867" max="4867" width="13.8833333333333" style="133" customWidth="1"/>
    <col min="4868" max="4868" width="22.3833333333333" style="133" customWidth="1"/>
    <col min="4869" max="5098" width="9.13333333333333" style="133"/>
    <col min="5099" max="5099" width="29.6333333333333" style="133" customWidth="1"/>
    <col min="5100" max="5100" width="12.25" style="133" customWidth="1"/>
    <col min="5101" max="5101" width="12" style="133" customWidth="1"/>
    <col min="5102" max="5102" width="10.75" style="133" customWidth="1"/>
    <col min="5103" max="5103" width="19.1333333333333" style="133" customWidth="1"/>
    <col min="5104" max="5104" width="21.5" style="133" customWidth="1"/>
    <col min="5105" max="5120" width="9.13333333333333" style="133"/>
    <col min="5121" max="5121" width="56.25" style="133" customWidth="1"/>
    <col min="5122" max="5122" width="14.6333333333333" style="133" customWidth="1"/>
    <col min="5123" max="5123" width="13.8833333333333" style="133" customWidth="1"/>
    <col min="5124" max="5124" width="22.3833333333333" style="133" customWidth="1"/>
    <col min="5125" max="5354" width="9.13333333333333" style="133"/>
    <col min="5355" max="5355" width="29.6333333333333" style="133" customWidth="1"/>
    <col min="5356" max="5356" width="12.25" style="133" customWidth="1"/>
    <col min="5357" max="5357" width="12" style="133" customWidth="1"/>
    <col min="5358" max="5358" width="10.75" style="133" customWidth="1"/>
    <col min="5359" max="5359" width="19.1333333333333" style="133" customWidth="1"/>
    <col min="5360" max="5360" width="21.5" style="133" customWidth="1"/>
    <col min="5361" max="5376" width="9.13333333333333" style="133"/>
    <col min="5377" max="5377" width="56.25" style="133" customWidth="1"/>
    <col min="5378" max="5378" width="14.6333333333333" style="133" customWidth="1"/>
    <col min="5379" max="5379" width="13.8833333333333" style="133" customWidth="1"/>
    <col min="5380" max="5380" width="22.3833333333333" style="133" customWidth="1"/>
    <col min="5381" max="5610" width="9.13333333333333" style="133"/>
    <col min="5611" max="5611" width="29.6333333333333" style="133" customWidth="1"/>
    <col min="5612" max="5612" width="12.25" style="133" customWidth="1"/>
    <col min="5613" max="5613" width="12" style="133" customWidth="1"/>
    <col min="5614" max="5614" width="10.75" style="133" customWidth="1"/>
    <col min="5615" max="5615" width="19.1333333333333" style="133" customWidth="1"/>
    <col min="5616" max="5616" width="21.5" style="133" customWidth="1"/>
    <col min="5617" max="5632" width="9.13333333333333" style="133"/>
    <col min="5633" max="5633" width="56.25" style="133" customWidth="1"/>
    <col min="5634" max="5634" width="14.6333333333333" style="133" customWidth="1"/>
    <col min="5635" max="5635" width="13.8833333333333" style="133" customWidth="1"/>
    <col min="5636" max="5636" width="22.3833333333333" style="133" customWidth="1"/>
    <col min="5637" max="5866" width="9.13333333333333" style="133"/>
    <col min="5867" max="5867" width="29.6333333333333" style="133" customWidth="1"/>
    <col min="5868" max="5868" width="12.25" style="133" customWidth="1"/>
    <col min="5869" max="5869" width="12" style="133" customWidth="1"/>
    <col min="5870" max="5870" width="10.75" style="133" customWidth="1"/>
    <col min="5871" max="5871" width="19.1333333333333" style="133" customWidth="1"/>
    <col min="5872" max="5872" width="21.5" style="133" customWidth="1"/>
    <col min="5873" max="5888" width="9.13333333333333" style="133"/>
    <col min="5889" max="5889" width="56.25" style="133" customWidth="1"/>
    <col min="5890" max="5890" width="14.6333333333333" style="133" customWidth="1"/>
    <col min="5891" max="5891" width="13.8833333333333" style="133" customWidth="1"/>
    <col min="5892" max="5892" width="22.3833333333333" style="133" customWidth="1"/>
    <col min="5893" max="6122" width="9.13333333333333" style="133"/>
    <col min="6123" max="6123" width="29.6333333333333" style="133" customWidth="1"/>
    <col min="6124" max="6124" width="12.25" style="133" customWidth="1"/>
    <col min="6125" max="6125" width="12" style="133" customWidth="1"/>
    <col min="6126" max="6126" width="10.75" style="133" customWidth="1"/>
    <col min="6127" max="6127" width="19.1333333333333" style="133" customWidth="1"/>
    <col min="6128" max="6128" width="21.5" style="133" customWidth="1"/>
    <col min="6129" max="6144" width="9.13333333333333" style="133"/>
    <col min="6145" max="6145" width="56.25" style="133" customWidth="1"/>
    <col min="6146" max="6146" width="14.6333333333333" style="133" customWidth="1"/>
    <col min="6147" max="6147" width="13.8833333333333" style="133" customWidth="1"/>
    <col min="6148" max="6148" width="22.3833333333333" style="133" customWidth="1"/>
    <col min="6149" max="6378" width="9.13333333333333" style="133"/>
    <col min="6379" max="6379" width="29.6333333333333" style="133" customWidth="1"/>
    <col min="6380" max="6380" width="12.25" style="133" customWidth="1"/>
    <col min="6381" max="6381" width="12" style="133" customWidth="1"/>
    <col min="6382" max="6382" width="10.75" style="133" customWidth="1"/>
    <col min="6383" max="6383" width="19.1333333333333" style="133" customWidth="1"/>
    <col min="6384" max="6384" width="21.5" style="133" customWidth="1"/>
    <col min="6385" max="6400" width="9.13333333333333" style="133"/>
    <col min="6401" max="6401" width="56.25" style="133" customWidth="1"/>
    <col min="6402" max="6402" width="14.6333333333333" style="133" customWidth="1"/>
    <col min="6403" max="6403" width="13.8833333333333" style="133" customWidth="1"/>
    <col min="6404" max="6404" width="22.3833333333333" style="133" customWidth="1"/>
    <col min="6405" max="6634" width="9.13333333333333" style="133"/>
    <col min="6635" max="6635" width="29.6333333333333" style="133" customWidth="1"/>
    <col min="6636" max="6636" width="12.25" style="133" customWidth="1"/>
    <col min="6637" max="6637" width="12" style="133" customWidth="1"/>
    <col min="6638" max="6638" width="10.75" style="133" customWidth="1"/>
    <col min="6639" max="6639" width="19.1333333333333" style="133" customWidth="1"/>
    <col min="6640" max="6640" width="21.5" style="133" customWidth="1"/>
    <col min="6641" max="6656" width="9.13333333333333" style="133"/>
    <col min="6657" max="6657" width="56.25" style="133" customWidth="1"/>
    <col min="6658" max="6658" width="14.6333333333333" style="133" customWidth="1"/>
    <col min="6659" max="6659" width="13.8833333333333" style="133" customWidth="1"/>
    <col min="6660" max="6660" width="22.3833333333333" style="133" customWidth="1"/>
    <col min="6661" max="6890" width="9.13333333333333" style="133"/>
    <col min="6891" max="6891" width="29.6333333333333" style="133" customWidth="1"/>
    <col min="6892" max="6892" width="12.25" style="133" customWidth="1"/>
    <col min="6893" max="6893" width="12" style="133" customWidth="1"/>
    <col min="6894" max="6894" width="10.75" style="133" customWidth="1"/>
    <col min="6895" max="6895" width="19.1333333333333" style="133" customWidth="1"/>
    <col min="6896" max="6896" width="21.5" style="133" customWidth="1"/>
    <col min="6897" max="6912" width="9.13333333333333" style="133"/>
    <col min="6913" max="6913" width="56.25" style="133" customWidth="1"/>
    <col min="6914" max="6914" width="14.6333333333333" style="133" customWidth="1"/>
    <col min="6915" max="6915" width="13.8833333333333" style="133" customWidth="1"/>
    <col min="6916" max="6916" width="22.3833333333333" style="133" customWidth="1"/>
    <col min="6917" max="7146" width="9.13333333333333" style="133"/>
    <col min="7147" max="7147" width="29.6333333333333" style="133" customWidth="1"/>
    <col min="7148" max="7148" width="12.25" style="133" customWidth="1"/>
    <col min="7149" max="7149" width="12" style="133" customWidth="1"/>
    <col min="7150" max="7150" width="10.75" style="133" customWidth="1"/>
    <col min="7151" max="7151" width="19.1333333333333" style="133" customWidth="1"/>
    <col min="7152" max="7152" width="21.5" style="133" customWidth="1"/>
    <col min="7153" max="7168" width="9.13333333333333" style="133"/>
    <col min="7169" max="7169" width="56.25" style="133" customWidth="1"/>
    <col min="7170" max="7170" width="14.6333333333333" style="133" customWidth="1"/>
    <col min="7171" max="7171" width="13.8833333333333" style="133" customWidth="1"/>
    <col min="7172" max="7172" width="22.3833333333333" style="133" customWidth="1"/>
    <col min="7173" max="7402" width="9.13333333333333" style="133"/>
    <col min="7403" max="7403" width="29.6333333333333" style="133" customWidth="1"/>
    <col min="7404" max="7404" width="12.25" style="133" customWidth="1"/>
    <col min="7405" max="7405" width="12" style="133" customWidth="1"/>
    <col min="7406" max="7406" width="10.75" style="133" customWidth="1"/>
    <col min="7407" max="7407" width="19.1333333333333" style="133" customWidth="1"/>
    <col min="7408" max="7408" width="21.5" style="133" customWidth="1"/>
    <col min="7409" max="7424" width="9.13333333333333" style="133"/>
    <col min="7425" max="7425" width="56.25" style="133" customWidth="1"/>
    <col min="7426" max="7426" width="14.6333333333333" style="133" customWidth="1"/>
    <col min="7427" max="7427" width="13.8833333333333" style="133" customWidth="1"/>
    <col min="7428" max="7428" width="22.3833333333333" style="133" customWidth="1"/>
    <col min="7429" max="7658" width="9.13333333333333" style="133"/>
    <col min="7659" max="7659" width="29.6333333333333" style="133" customWidth="1"/>
    <col min="7660" max="7660" width="12.25" style="133" customWidth="1"/>
    <col min="7661" max="7661" width="12" style="133" customWidth="1"/>
    <col min="7662" max="7662" width="10.75" style="133" customWidth="1"/>
    <col min="7663" max="7663" width="19.1333333333333" style="133" customWidth="1"/>
    <col min="7664" max="7664" width="21.5" style="133" customWidth="1"/>
    <col min="7665" max="7680" width="9.13333333333333" style="133"/>
    <col min="7681" max="7681" width="56.25" style="133" customWidth="1"/>
    <col min="7682" max="7682" width="14.6333333333333" style="133" customWidth="1"/>
    <col min="7683" max="7683" width="13.8833333333333" style="133" customWidth="1"/>
    <col min="7684" max="7684" width="22.3833333333333" style="133" customWidth="1"/>
    <col min="7685" max="7914" width="9.13333333333333" style="133"/>
    <col min="7915" max="7915" width="29.6333333333333" style="133" customWidth="1"/>
    <col min="7916" max="7916" width="12.25" style="133" customWidth="1"/>
    <col min="7917" max="7917" width="12" style="133" customWidth="1"/>
    <col min="7918" max="7918" width="10.75" style="133" customWidth="1"/>
    <col min="7919" max="7919" width="19.1333333333333" style="133" customWidth="1"/>
    <col min="7920" max="7920" width="21.5" style="133" customWidth="1"/>
    <col min="7921" max="7936" width="9.13333333333333" style="133"/>
    <col min="7937" max="7937" width="56.25" style="133" customWidth="1"/>
    <col min="7938" max="7938" width="14.6333333333333" style="133" customWidth="1"/>
    <col min="7939" max="7939" width="13.8833333333333" style="133" customWidth="1"/>
    <col min="7940" max="7940" width="22.3833333333333" style="133" customWidth="1"/>
    <col min="7941" max="8170" width="9.13333333333333" style="133"/>
    <col min="8171" max="8171" width="29.6333333333333" style="133" customWidth="1"/>
    <col min="8172" max="8172" width="12.25" style="133" customWidth="1"/>
    <col min="8173" max="8173" width="12" style="133" customWidth="1"/>
    <col min="8174" max="8174" width="10.75" style="133" customWidth="1"/>
    <col min="8175" max="8175" width="19.1333333333333" style="133" customWidth="1"/>
    <col min="8176" max="8176" width="21.5" style="133" customWidth="1"/>
    <col min="8177" max="8192" width="9.13333333333333" style="133"/>
    <col min="8193" max="8193" width="56.25" style="133" customWidth="1"/>
    <col min="8194" max="8194" width="14.6333333333333" style="133" customWidth="1"/>
    <col min="8195" max="8195" width="13.8833333333333" style="133" customWidth="1"/>
    <col min="8196" max="8196" width="22.3833333333333" style="133" customWidth="1"/>
    <col min="8197" max="8426" width="9.13333333333333" style="133"/>
    <col min="8427" max="8427" width="29.6333333333333" style="133" customWidth="1"/>
    <col min="8428" max="8428" width="12.25" style="133" customWidth="1"/>
    <col min="8429" max="8429" width="12" style="133" customWidth="1"/>
    <col min="8430" max="8430" width="10.75" style="133" customWidth="1"/>
    <col min="8431" max="8431" width="19.1333333333333" style="133" customWidth="1"/>
    <col min="8432" max="8432" width="21.5" style="133" customWidth="1"/>
    <col min="8433" max="8448" width="9.13333333333333" style="133"/>
    <col min="8449" max="8449" width="56.25" style="133" customWidth="1"/>
    <col min="8450" max="8450" width="14.6333333333333" style="133" customWidth="1"/>
    <col min="8451" max="8451" width="13.8833333333333" style="133" customWidth="1"/>
    <col min="8452" max="8452" width="22.3833333333333" style="133" customWidth="1"/>
    <col min="8453" max="8682" width="9.13333333333333" style="133"/>
    <col min="8683" max="8683" width="29.6333333333333" style="133" customWidth="1"/>
    <col min="8684" max="8684" width="12.25" style="133" customWidth="1"/>
    <col min="8685" max="8685" width="12" style="133" customWidth="1"/>
    <col min="8686" max="8686" width="10.75" style="133" customWidth="1"/>
    <col min="8687" max="8687" width="19.1333333333333" style="133" customWidth="1"/>
    <col min="8688" max="8688" width="21.5" style="133" customWidth="1"/>
    <col min="8689" max="8704" width="9.13333333333333" style="133"/>
    <col min="8705" max="8705" width="56.25" style="133" customWidth="1"/>
    <col min="8706" max="8706" width="14.6333333333333" style="133" customWidth="1"/>
    <col min="8707" max="8707" width="13.8833333333333" style="133" customWidth="1"/>
    <col min="8708" max="8708" width="22.3833333333333" style="133" customWidth="1"/>
    <col min="8709" max="8938" width="9.13333333333333" style="133"/>
    <col min="8939" max="8939" width="29.6333333333333" style="133" customWidth="1"/>
    <col min="8940" max="8940" width="12.25" style="133" customWidth="1"/>
    <col min="8941" max="8941" width="12" style="133" customWidth="1"/>
    <col min="8942" max="8942" width="10.75" style="133" customWidth="1"/>
    <col min="8943" max="8943" width="19.1333333333333" style="133" customWidth="1"/>
    <col min="8944" max="8944" width="21.5" style="133" customWidth="1"/>
    <col min="8945" max="8960" width="9.13333333333333" style="133"/>
    <col min="8961" max="8961" width="56.25" style="133" customWidth="1"/>
    <col min="8962" max="8962" width="14.6333333333333" style="133" customWidth="1"/>
    <col min="8963" max="8963" width="13.8833333333333" style="133" customWidth="1"/>
    <col min="8964" max="8964" width="22.3833333333333" style="133" customWidth="1"/>
    <col min="8965" max="9194" width="9.13333333333333" style="133"/>
    <col min="9195" max="9195" width="29.6333333333333" style="133" customWidth="1"/>
    <col min="9196" max="9196" width="12.25" style="133" customWidth="1"/>
    <col min="9197" max="9197" width="12" style="133" customWidth="1"/>
    <col min="9198" max="9198" width="10.75" style="133" customWidth="1"/>
    <col min="9199" max="9199" width="19.1333333333333" style="133" customWidth="1"/>
    <col min="9200" max="9200" width="21.5" style="133" customWidth="1"/>
    <col min="9201" max="9216" width="9.13333333333333" style="133"/>
    <col min="9217" max="9217" width="56.25" style="133" customWidth="1"/>
    <col min="9218" max="9218" width="14.6333333333333" style="133" customWidth="1"/>
    <col min="9219" max="9219" width="13.8833333333333" style="133" customWidth="1"/>
    <col min="9220" max="9220" width="22.3833333333333" style="133" customWidth="1"/>
    <col min="9221" max="9450" width="9.13333333333333" style="133"/>
    <col min="9451" max="9451" width="29.6333333333333" style="133" customWidth="1"/>
    <col min="9452" max="9452" width="12.25" style="133" customWidth="1"/>
    <col min="9453" max="9453" width="12" style="133" customWidth="1"/>
    <col min="9454" max="9454" width="10.75" style="133" customWidth="1"/>
    <col min="9455" max="9455" width="19.1333333333333" style="133" customWidth="1"/>
    <col min="9456" max="9456" width="21.5" style="133" customWidth="1"/>
    <col min="9457" max="9472" width="9.13333333333333" style="133"/>
    <col min="9473" max="9473" width="56.25" style="133" customWidth="1"/>
    <col min="9474" max="9474" width="14.6333333333333" style="133" customWidth="1"/>
    <col min="9475" max="9475" width="13.8833333333333" style="133" customWidth="1"/>
    <col min="9476" max="9476" width="22.3833333333333" style="133" customWidth="1"/>
    <col min="9477" max="9706" width="9.13333333333333" style="133"/>
    <col min="9707" max="9707" width="29.6333333333333" style="133" customWidth="1"/>
    <col min="9708" max="9708" width="12.25" style="133" customWidth="1"/>
    <col min="9709" max="9709" width="12" style="133" customWidth="1"/>
    <col min="9710" max="9710" width="10.75" style="133" customWidth="1"/>
    <col min="9711" max="9711" width="19.1333333333333" style="133" customWidth="1"/>
    <col min="9712" max="9712" width="21.5" style="133" customWidth="1"/>
    <col min="9713" max="9728" width="9.13333333333333" style="133"/>
    <col min="9729" max="9729" width="56.25" style="133" customWidth="1"/>
    <col min="9730" max="9730" width="14.6333333333333" style="133" customWidth="1"/>
    <col min="9731" max="9731" width="13.8833333333333" style="133" customWidth="1"/>
    <col min="9732" max="9732" width="22.3833333333333" style="133" customWidth="1"/>
    <col min="9733" max="9962" width="9.13333333333333" style="133"/>
    <col min="9963" max="9963" width="29.6333333333333" style="133" customWidth="1"/>
    <col min="9964" max="9964" width="12.25" style="133" customWidth="1"/>
    <col min="9965" max="9965" width="12" style="133" customWidth="1"/>
    <col min="9966" max="9966" width="10.75" style="133" customWidth="1"/>
    <col min="9967" max="9967" width="19.1333333333333" style="133" customWidth="1"/>
    <col min="9968" max="9968" width="21.5" style="133" customWidth="1"/>
    <col min="9969" max="9984" width="9.13333333333333" style="133"/>
    <col min="9985" max="9985" width="56.25" style="133" customWidth="1"/>
    <col min="9986" max="9986" width="14.6333333333333" style="133" customWidth="1"/>
    <col min="9987" max="9987" width="13.8833333333333" style="133" customWidth="1"/>
    <col min="9988" max="9988" width="22.3833333333333" style="133" customWidth="1"/>
    <col min="9989" max="10218" width="9.13333333333333" style="133"/>
    <col min="10219" max="10219" width="29.6333333333333" style="133" customWidth="1"/>
    <col min="10220" max="10220" width="12.25" style="133" customWidth="1"/>
    <col min="10221" max="10221" width="12" style="133" customWidth="1"/>
    <col min="10222" max="10222" width="10.75" style="133" customWidth="1"/>
    <col min="10223" max="10223" width="19.1333333333333" style="133" customWidth="1"/>
    <col min="10224" max="10224" width="21.5" style="133" customWidth="1"/>
    <col min="10225" max="10240" width="9.13333333333333" style="133"/>
    <col min="10241" max="10241" width="56.25" style="133" customWidth="1"/>
    <col min="10242" max="10242" width="14.6333333333333" style="133" customWidth="1"/>
    <col min="10243" max="10243" width="13.8833333333333" style="133" customWidth="1"/>
    <col min="10244" max="10244" width="22.3833333333333" style="133" customWidth="1"/>
    <col min="10245" max="10474" width="9.13333333333333" style="133"/>
    <col min="10475" max="10475" width="29.6333333333333" style="133" customWidth="1"/>
    <col min="10476" max="10476" width="12.25" style="133" customWidth="1"/>
    <col min="10477" max="10477" width="12" style="133" customWidth="1"/>
    <col min="10478" max="10478" width="10.75" style="133" customWidth="1"/>
    <col min="10479" max="10479" width="19.1333333333333" style="133" customWidth="1"/>
    <col min="10480" max="10480" width="21.5" style="133" customWidth="1"/>
    <col min="10481" max="10496" width="9.13333333333333" style="133"/>
    <col min="10497" max="10497" width="56.25" style="133" customWidth="1"/>
    <col min="10498" max="10498" width="14.6333333333333" style="133" customWidth="1"/>
    <col min="10499" max="10499" width="13.8833333333333" style="133" customWidth="1"/>
    <col min="10500" max="10500" width="22.3833333333333" style="133" customWidth="1"/>
    <col min="10501" max="10730" width="9.13333333333333" style="133"/>
    <col min="10731" max="10731" width="29.6333333333333" style="133" customWidth="1"/>
    <col min="10732" max="10732" width="12.25" style="133" customWidth="1"/>
    <col min="10733" max="10733" width="12" style="133" customWidth="1"/>
    <col min="10734" max="10734" width="10.75" style="133" customWidth="1"/>
    <col min="10735" max="10735" width="19.1333333333333" style="133" customWidth="1"/>
    <col min="10736" max="10736" width="21.5" style="133" customWidth="1"/>
    <col min="10737" max="10752" width="9.13333333333333" style="133"/>
    <col min="10753" max="10753" width="56.25" style="133" customWidth="1"/>
    <col min="10754" max="10754" width="14.6333333333333" style="133" customWidth="1"/>
    <col min="10755" max="10755" width="13.8833333333333" style="133" customWidth="1"/>
    <col min="10756" max="10756" width="22.3833333333333" style="133" customWidth="1"/>
    <col min="10757" max="10986" width="9.13333333333333" style="133"/>
    <col min="10987" max="10987" width="29.6333333333333" style="133" customWidth="1"/>
    <col min="10988" max="10988" width="12.25" style="133" customWidth="1"/>
    <col min="10989" max="10989" width="12" style="133" customWidth="1"/>
    <col min="10990" max="10990" width="10.75" style="133" customWidth="1"/>
    <col min="10991" max="10991" width="19.1333333333333" style="133" customWidth="1"/>
    <col min="10992" max="10992" width="21.5" style="133" customWidth="1"/>
    <col min="10993" max="11008" width="9.13333333333333" style="133"/>
    <col min="11009" max="11009" width="56.25" style="133" customWidth="1"/>
    <col min="11010" max="11010" width="14.6333333333333" style="133" customWidth="1"/>
    <col min="11011" max="11011" width="13.8833333333333" style="133" customWidth="1"/>
    <col min="11012" max="11012" width="22.3833333333333" style="133" customWidth="1"/>
    <col min="11013" max="11242" width="9.13333333333333" style="133"/>
    <col min="11243" max="11243" width="29.6333333333333" style="133" customWidth="1"/>
    <col min="11244" max="11244" width="12.25" style="133" customWidth="1"/>
    <col min="11245" max="11245" width="12" style="133" customWidth="1"/>
    <col min="11246" max="11246" width="10.75" style="133" customWidth="1"/>
    <col min="11247" max="11247" width="19.1333333333333" style="133" customWidth="1"/>
    <col min="11248" max="11248" width="21.5" style="133" customWidth="1"/>
    <col min="11249" max="11264" width="9.13333333333333" style="133"/>
    <col min="11265" max="11265" width="56.25" style="133" customWidth="1"/>
    <col min="11266" max="11266" width="14.6333333333333" style="133" customWidth="1"/>
    <col min="11267" max="11267" width="13.8833333333333" style="133" customWidth="1"/>
    <col min="11268" max="11268" width="22.3833333333333" style="133" customWidth="1"/>
    <col min="11269" max="11498" width="9.13333333333333" style="133"/>
    <col min="11499" max="11499" width="29.6333333333333" style="133" customWidth="1"/>
    <col min="11500" max="11500" width="12.25" style="133" customWidth="1"/>
    <col min="11501" max="11501" width="12" style="133" customWidth="1"/>
    <col min="11502" max="11502" width="10.75" style="133" customWidth="1"/>
    <col min="11503" max="11503" width="19.1333333333333" style="133" customWidth="1"/>
    <col min="11504" max="11504" width="21.5" style="133" customWidth="1"/>
    <col min="11505" max="11520" width="9.13333333333333" style="133"/>
    <col min="11521" max="11521" width="56.25" style="133" customWidth="1"/>
    <col min="11522" max="11522" width="14.6333333333333" style="133" customWidth="1"/>
    <col min="11523" max="11523" width="13.8833333333333" style="133" customWidth="1"/>
    <col min="11524" max="11524" width="22.3833333333333" style="133" customWidth="1"/>
    <col min="11525" max="11754" width="9.13333333333333" style="133"/>
    <col min="11755" max="11755" width="29.6333333333333" style="133" customWidth="1"/>
    <col min="11756" max="11756" width="12.25" style="133" customWidth="1"/>
    <col min="11757" max="11757" width="12" style="133" customWidth="1"/>
    <col min="11758" max="11758" width="10.75" style="133" customWidth="1"/>
    <col min="11759" max="11759" width="19.1333333333333" style="133" customWidth="1"/>
    <col min="11760" max="11760" width="21.5" style="133" customWidth="1"/>
    <col min="11761" max="11776" width="9.13333333333333" style="133"/>
    <col min="11777" max="11777" width="56.25" style="133" customWidth="1"/>
    <col min="11778" max="11778" width="14.6333333333333" style="133" customWidth="1"/>
    <col min="11779" max="11779" width="13.8833333333333" style="133" customWidth="1"/>
    <col min="11780" max="11780" width="22.3833333333333" style="133" customWidth="1"/>
    <col min="11781" max="12010" width="9.13333333333333" style="133"/>
    <col min="12011" max="12011" width="29.6333333333333" style="133" customWidth="1"/>
    <col min="12012" max="12012" width="12.25" style="133" customWidth="1"/>
    <col min="12013" max="12013" width="12" style="133" customWidth="1"/>
    <col min="12014" max="12014" width="10.75" style="133" customWidth="1"/>
    <col min="12015" max="12015" width="19.1333333333333" style="133" customWidth="1"/>
    <col min="12016" max="12016" width="21.5" style="133" customWidth="1"/>
    <col min="12017" max="12032" width="9.13333333333333" style="133"/>
    <col min="12033" max="12033" width="56.25" style="133" customWidth="1"/>
    <col min="12034" max="12034" width="14.6333333333333" style="133" customWidth="1"/>
    <col min="12035" max="12035" width="13.8833333333333" style="133" customWidth="1"/>
    <col min="12036" max="12036" width="22.3833333333333" style="133" customWidth="1"/>
    <col min="12037" max="12266" width="9.13333333333333" style="133"/>
    <col min="12267" max="12267" width="29.6333333333333" style="133" customWidth="1"/>
    <col min="12268" max="12268" width="12.25" style="133" customWidth="1"/>
    <col min="12269" max="12269" width="12" style="133" customWidth="1"/>
    <col min="12270" max="12270" width="10.75" style="133" customWidth="1"/>
    <col min="12271" max="12271" width="19.1333333333333" style="133" customWidth="1"/>
    <col min="12272" max="12272" width="21.5" style="133" customWidth="1"/>
    <col min="12273" max="12288" width="9.13333333333333" style="133"/>
    <col min="12289" max="12289" width="56.25" style="133" customWidth="1"/>
    <col min="12290" max="12290" width="14.6333333333333" style="133" customWidth="1"/>
    <col min="12291" max="12291" width="13.8833333333333" style="133" customWidth="1"/>
    <col min="12292" max="12292" width="22.3833333333333" style="133" customWidth="1"/>
    <col min="12293" max="12522" width="9.13333333333333" style="133"/>
    <col min="12523" max="12523" width="29.6333333333333" style="133" customWidth="1"/>
    <col min="12524" max="12524" width="12.25" style="133" customWidth="1"/>
    <col min="12525" max="12525" width="12" style="133" customWidth="1"/>
    <col min="12526" max="12526" width="10.75" style="133" customWidth="1"/>
    <col min="12527" max="12527" width="19.1333333333333" style="133" customWidth="1"/>
    <col min="12528" max="12528" width="21.5" style="133" customWidth="1"/>
    <col min="12529" max="12544" width="9.13333333333333" style="133"/>
    <col min="12545" max="12545" width="56.25" style="133" customWidth="1"/>
    <col min="12546" max="12546" width="14.6333333333333" style="133" customWidth="1"/>
    <col min="12547" max="12547" width="13.8833333333333" style="133" customWidth="1"/>
    <col min="12548" max="12548" width="22.3833333333333" style="133" customWidth="1"/>
    <col min="12549" max="12778" width="9.13333333333333" style="133"/>
    <col min="12779" max="12779" width="29.6333333333333" style="133" customWidth="1"/>
    <col min="12780" max="12780" width="12.25" style="133" customWidth="1"/>
    <col min="12781" max="12781" width="12" style="133" customWidth="1"/>
    <col min="12782" max="12782" width="10.75" style="133" customWidth="1"/>
    <col min="12783" max="12783" width="19.1333333333333" style="133" customWidth="1"/>
    <col min="12784" max="12784" width="21.5" style="133" customWidth="1"/>
    <col min="12785" max="12800" width="9.13333333333333" style="133"/>
    <col min="12801" max="12801" width="56.25" style="133" customWidth="1"/>
    <col min="12802" max="12802" width="14.6333333333333" style="133" customWidth="1"/>
    <col min="12803" max="12803" width="13.8833333333333" style="133" customWidth="1"/>
    <col min="12804" max="12804" width="22.3833333333333" style="133" customWidth="1"/>
    <col min="12805" max="13034" width="9.13333333333333" style="133"/>
    <col min="13035" max="13035" width="29.6333333333333" style="133" customWidth="1"/>
    <col min="13036" max="13036" width="12.25" style="133" customWidth="1"/>
    <col min="13037" max="13037" width="12" style="133" customWidth="1"/>
    <col min="13038" max="13038" width="10.75" style="133" customWidth="1"/>
    <col min="13039" max="13039" width="19.1333333333333" style="133" customWidth="1"/>
    <col min="13040" max="13040" width="21.5" style="133" customWidth="1"/>
    <col min="13041" max="13056" width="9.13333333333333" style="133"/>
    <col min="13057" max="13057" width="56.25" style="133" customWidth="1"/>
    <col min="13058" max="13058" width="14.6333333333333" style="133" customWidth="1"/>
    <col min="13059" max="13059" width="13.8833333333333" style="133" customWidth="1"/>
    <col min="13060" max="13060" width="22.3833333333333" style="133" customWidth="1"/>
    <col min="13061" max="13290" width="9.13333333333333" style="133"/>
    <col min="13291" max="13291" width="29.6333333333333" style="133" customWidth="1"/>
    <col min="13292" max="13292" width="12.25" style="133" customWidth="1"/>
    <col min="13293" max="13293" width="12" style="133" customWidth="1"/>
    <col min="13294" max="13294" width="10.75" style="133" customWidth="1"/>
    <col min="13295" max="13295" width="19.1333333333333" style="133" customWidth="1"/>
    <col min="13296" max="13296" width="21.5" style="133" customWidth="1"/>
    <col min="13297" max="13312" width="9.13333333333333" style="133"/>
    <col min="13313" max="13313" width="56.25" style="133" customWidth="1"/>
    <col min="13314" max="13314" width="14.6333333333333" style="133" customWidth="1"/>
    <col min="13315" max="13315" width="13.8833333333333" style="133" customWidth="1"/>
    <col min="13316" max="13316" width="22.3833333333333" style="133" customWidth="1"/>
    <col min="13317" max="13546" width="9.13333333333333" style="133"/>
    <col min="13547" max="13547" width="29.6333333333333" style="133" customWidth="1"/>
    <col min="13548" max="13548" width="12.25" style="133" customWidth="1"/>
    <col min="13549" max="13549" width="12" style="133" customWidth="1"/>
    <col min="13550" max="13550" width="10.75" style="133" customWidth="1"/>
    <col min="13551" max="13551" width="19.1333333333333" style="133" customWidth="1"/>
    <col min="13552" max="13552" width="21.5" style="133" customWidth="1"/>
    <col min="13553" max="13568" width="9.13333333333333" style="133"/>
    <col min="13569" max="13569" width="56.25" style="133" customWidth="1"/>
    <col min="13570" max="13570" width="14.6333333333333" style="133" customWidth="1"/>
    <col min="13571" max="13571" width="13.8833333333333" style="133" customWidth="1"/>
    <col min="13572" max="13572" width="22.3833333333333" style="133" customWidth="1"/>
    <col min="13573" max="13802" width="9.13333333333333" style="133"/>
    <col min="13803" max="13803" width="29.6333333333333" style="133" customWidth="1"/>
    <col min="13804" max="13804" width="12.25" style="133" customWidth="1"/>
    <col min="13805" max="13805" width="12" style="133" customWidth="1"/>
    <col min="13806" max="13806" width="10.75" style="133" customWidth="1"/>
    <col min="13807" max="13807" width="19.1333333333333" style="133" customWidth="1"/>
    <col min="13808" max="13808" width="21.5" style="133" customWidth="1"/>
    <col min="13809" max="13824" width="9.13333333333333" style="133"/>
    <col min="13825" max="13825" width="56.25" style="133" customWidth="1"/>
    <col min="13826" max="13826" width="14.6333333333333" style="133" customWidth="1"/>
    <col min="13827" max="13827" width="13.8833333333333" style="133" customWidth="1"/>
    <col min="13828" max="13828" width="22.3833333333333" style="133" customWidth="1"/>
    <col min="13829" max="14058" width="9.13333333333333" style="133"/>
    <col min="14059" max="14059" width="29.6333333333333" style="133" customWidth="1"/>
    <col min="14060" max="14060" width="12.25" style="133" customWidth="1"/>
    <col min="14061" max="14061" width="12" style="133" customWidth="1"/>
    <col min="14062" max="14062" width="10.75" style="133" customWidth="1"/>
    <col min="14063" max="14063" width="19.1333333333333" style="133" customWidth="1"/>
    <col min="14064" max="14064" width="21.5" style="133" customWidth="1"/>
    <col min="14065" max="14080" width="9.13333333333333" style="133"/>
    <col min="14081" max="14081" width="56.25" style="133" customWidth="1"/>
    <col min="14082" max="14082" width="14.6333333333333" style="133" customWidth="1"/>
    <col min="14083" max="14083" width="13.8833333333333" style="133" customWidth="1"/>
    <col min="14084" max="14084" width="22.3833333333333" style="133" customWidth="1"/>
    <col min="14085" max="14314" width="9.13333333333333" style="133"/>
    <col min="14315" max="14315" width="29.6333333333333" style="133" customWidth="1"/>
    <col min="14316" max="14316" width="12.25" style="133" customWidth="1"/>
    <col min="14317" max="14317" width="12" style="133" customWidth="1"/>
    <col min="14318" max="14318" width="10.75" style="133" customWidth="1"/>
    <col min="14319" max="14319" width="19.1333333333333" style="133" customWidth="1"/>
    <col min="14320" max="14320" width="21.5" style="133" customWidth="1"/>
    <col min="14321" max="14336" width="9.13333333333333" style="133"/>
    <col min="14337" max="14337" width="56.25" style="133" customWidth="1"/>
    <col min="14338" max="14338" width="14.6333333333333" style="133" customWidth="1"/>
    <col min="14339" max="14339" width="13.8833333333333" style="133" customWidth="1"/>
    <col min="14340" max="14340" width="22.3833333333333" style="133" customWidth="1"/>
    <col min="14341" max="14570" width="9.13333333333333" style="133"/>
    <col min="14571" max="14571" width="29.6333333333333" style="133" customWidth="1"/>
    <col min="14572" max="14572" width="12.25" style="133" customWidth="1"/>
    <col min="14573" max="14573" width="12" style="133" customWidth="1"/>
    <col min="14574" max="14574" width="10.75" style="133" customWidth="1"/>
    <col min="14575" max="14575" width="19.1333333333333" style="133" customWidth="1"/>
    <col min="14576" max="14576" width="21.5" style="133" customWidth="1"/>
    <col min="14577" max="14592" width="9.13333333333333" style="133"/>
    <col min="14593" max="14593" width="56.25" style="133" customWidth="1"/>
    <col min="14594" max="14594" width="14.6333333333333" style="133" customWidth="1"/>
    <col min="14595" max="14595" width="13.8833333333333" style="133" customWidth="1"/>
    <col min="14596" max="14596" width="22.3833333333333" style="133" customWidth="1"/>
    <col min="14597" max="14826" width="9.13333333333333" style="133"/>
    <col min="14827" max="14827" width="29.6333333333333" style="133" customWidth="1"/>
    <col min="14828" max="14828" width="12.25" style="133" customWidth="1"/>
    <col min="14829" max="14829" width="12" style="133" customWidth="1"/>
    <col min="14830" max="14830" width="10.75" style="133" customWidth="1"/>
    <col min="14831" max="14831" width="19.1333333333333" style="133" customWidth="1"/>
    <col min="14832" max="14832" width="21.5" style="133" customWidth="1"/>
    <col min="14833" max="14848" width="9.13333333333333" style="133"/>
    <col min="14849" max="14849" width="56.25" style="133" customWidth="1"/>
    <col min="14850" max="14850" width="14.6333333333333" style="133" customWidth="1"/>
    <col min="14851" max="14851" width="13.8833333333333" style="133" customWidth="1"/>
    <col min="14852" max="14852" width="22.3833333333333" style="133" customWidth="1"/>
    <col min="14853" max="15082" width="9.13333333333333" style="133"/>
    <col min="15083" max="15083" width="29.6333333333333" style="133" customWidth="1"/>
    <col min="15084" max="15084" width="12.25" style="133" customWidth="1"/>
    <col min="15085" max="15085" width="12" style="133" customWidth="1"/>
    <col min="15086" max="15086" width="10.75" style="133" customWidth="1"/>
    <col min="15087" max="15087" width="19.1333333333333" style="133" customWidth="1"/>
    <col min="15088" max="15088" width="21.5" style="133" customWidth="1"/>
    <col min="15089" max="15104" width="9.13333333333333" style="133"/>
    <col min="15105" max="15105" width="56.25" style="133" customWidth="1"/>
    <col min="15106" max="15106" width="14.6333333333333" style="133" customWidth="1"/>
    <col min="15107" max="15107" width="13.8833333333333" style="133" customWidth="1"/>
    <col min="15108" max="15108" width="22.3833333333333" style="133" customWidth="1"/>
    <col min="15109" max="15338" width="9.13333333333333" style="133"/>
    <col min="15339" max="15339" width="29.6333333333333" style="133" customWidth="1"/>
    <col min="15340" max="15340" width="12.25" style="133" customWidth="1"/>
    <col min="15341" max="15341" width="12" style="133" customWidth="1"/>
    <col min="15342" max="15342" width="10.75" style="133" customWidth="1"/>
    <col min="15343" max="15343" width="19.1333333333333" style="133" customWidth="1"/>
    <col min="15344" max="15344" width="21.5" style="133" customWidth="1"/>
    <col min="15345" max="15360" width="9.13333333333333" style="133"/>
    <col min="15361" max="15361" width="56.25" style="133" customWidth="1"/>
    <col min="15362" max="15362" width="14.6333333333333" style="133" customWidth="1"/>
    <col min="15363" max="15363" width="13.8833333333333" style="133" customWidth="1"/>
    <col min="15364" max="15364" width="22.3833333333333" style="133" customWidth="1"/>
    <col min="15365" max="15594" width="9.13333333333333" style="133"/>
    <col min="15595" max="15595" width="29.6333333333333" style="133" customWidth="1"/>
    <col min="15596" max="15596" width="12.25" style="133" customWidth="1"/>
    <col min="15597" max="15597" width="12" style="133" customWidth="1"/>
    <col min="15598" max="15598" width="10.75" style="133" customWidth="1"/>
    <col min="15599" max="15599" width="19.1333333333333" style="133" customWidth="1"/>
    <col min="15600" max="15600" width="21.5" style="133" customWidth="1"/>
    <col min="15601" max="15616" width="9.13333333333333" style="133"/>
    <col min="15617" max="15617" width="56.25" style="133" customWidth="1"/>
    <col min="15618" max="15618" width="14.6333333333333" style="133" customWidth="1"/>
    <col min="15619" max="15619" width="13.8833333333333" style="133" customWidth="1"/>
    <col min="15620" max="15620" width="22.3833333333333" style="133" customWidth="1"/>
    <col min="15621" max="15850" width="9.13333333333333" style="133"/>
    <col min="15851" max="15851" width="29.6333333333333" style="133" customWidth="1"/>
    <col min="15852" max="15852" width="12.25" style="133" customWidth="1"/>
    <col min="15853" max="15853" width="12" style="133" customWidth="1"/>
    <col min="15854" max="15854" width="10.75" style="133" customWidth="1"/>
    <col min="15855" max="15855" width="19.1333333333333" style="133" customWidth="1"/>
    <col min="15856" max="15856" width="21.5" style="133" customWidth="1"/>
    <col min="15857" max="15872" width="9.13333333333333" style="133"/>
    <col min="15873" max="15873" width="56.25" style="133" customWidth="1"/>
    <col min="15874" max="15874" width="14.6333333333333" style="133" customWidth="1"/>
    <col min="15875" max="15875" width="13.8833333333333" style="133" customWidth="1"/>
    <col min="15876" max="15876" width="22.3833333333333" style="133" customWidth="1"/>
    <col min="15877" max="16106" width="9.13333333333333" style="133"/>
    <col min="16107" max="16107" width="29.6333333333333" style="133" customWidth="1"/>
    <col min="16108" max="16108" width="12.25" style="133" customWidth="1"/>
    <col min="16109" max="16109" width="12" style="133" customWidth="1"/>
    <col min="16110" max="16110" width="10.75" style="133" customWidth="1"/>
    <col min="16111" max="16111" width="19.1333333333333" style="133" customWidth="1"/>
    <col min="16112" max="16112" width="21.5" style="133" customWidth="1"/>
    <col min="16113" max="16128" width="9.13333333333333" style="133"/>
    <col min="16129" max="16129" width="56.25" style="133" customWidth="1"/>
    <col min="16130" max="16130" width="14.6333333333333" style="133" customWidth="1"/>
    <col min="16131" max="16131" width="13.8833333333333" style="133" customWidth="1"/>
    <col min="16132" max="16132" width="22.3833333333333" style="133" customWidth="1"/>
    <col min="16133" max="16362" width="9.13333333333333" style="133"/>
    <col min="16363" max="16363" width="29.6333333333333" style="133" customWidth="1"/>
    <col min="16364" max="16364" width="12.25" style="133" customWidth="1"/>
    <col min="16365" max="16365" width="12" style="133" customWidth="1"/>
    <col min="16366" max="16366" width="10.75" style="133" customWidth="1"/>
    <col min="16367" max="16367" width="19.1333333333333" style="133" customWidth="1"/>
    <col min="16368" max="16368" width="21.5" style="133" customWidth="1"/>
    <col min="16369" max="16384" width="9.13333333333333" style="133"/>
  </cols>
  <sheetData>
    <row r="1" ht="19.5" customHeight="1" spans="1:4">
      <c r="A1" s="191" t="s">
        <v>839</v>
      </c>
      <c r="B1" s="192"/>
      <c r="C1" s="191"/>
      <c r="D1" s="191"/>
    </row>
    <row r="2" ht="37.5" customHeight="1" spans="1:4">
      <c r="A2" s="193" t="s">
        <v>840</v>
      </c>
      <c r="B2" s="194"/>
      <c r="C2" s="193"/>
      <c r="D2" s="195"/>
    </row>
    <row r="3" ht="19.5" customHeight="1" spans="1:4">
      <c r="A3" s="196"/>
      <c r="B3" s="197"/>
      <c r="C3" s="198"/>
      <c r="D3" s="199" t="s">
        <v>2</v>
      </c>
    </row>
    <row r="4" ht="36" customHeight="1" spans="1:4">
      <c r="A4" s="158" t="s">
        <v>841</v>
      </c>
      <c r="B4" s="200" t="s">
        <v>52</v>
      </c>
      <c r="C4" s="159" t="s">
        <v>53</v>
      </c>
      <c r="D4" s="160" t="s">
        <v>54</v>
      </c>
    </row>
    <row r="5" ht="19.5" customHeight="1" spans="1:4">
      <c r="A5" s="201" t="s">
        <v>842</v>
      </c>
      <c r="B5" s="202"/>
      <c r="C5" s="203"/>
      <c r="D5" s="204"/>
    </row>
    <row r="6" ht="19.5" customHeight="1" spans="1:4">
      <c r="A6" s="205" t="s">
        <v>843</v>
      </c>
      <c r="B6" s="183">
        <v>39</v>
      </c>
      <c r="C6" s="206">
        <v>60</v>
      </c>
      <c r="D6" s="204">
        <f t="shared" ref="D6:D11" si="0">C6/B6</f>
        <v>1.53846153846154</v>
      </c>
    </row>
    <row r="7" ht="19.5" customHeight="1" spans="1:4">
      <c r="A7" s="205" t="s">
        <v>844</v>
      </c>
      <c r="B7" s="183">
        <v>1014</v>
      </c>
      <c r="C7" s="206">
        <v>1575</v>
      </c>
      <c r="D7" s="204">
        <f t="shared" si="0"/>
        <v>1.55325443786982</v>
      </c>
    </row>
    <row r="8" ht="19.5" customHeight="1" spans="1:4">
      <c r="A8" s="205" t="s">
        <v>845</v>
      </c>
      <c r="B8" s="183">
        <v>0</v>
      </c>
      <c r="C8" s="206"/>
      <c r="D8" s="204"/>
    </row>
    <row r="9" ht="19.5" customHeight="1" spans="1:4">
      <c r="A9" s="205" t="s">
        <v>846</v>
      </c>
      <c r="B9" s="183">
        <v>0</v>
      </c>
      <c r="C9" s="203"/>
      <c r="D9" s="204"/>
    </row>
    <row r="10" ht="19.5" customHeight="1" spans="1:4">
      <c r="A10" s="205" t="s">
        <v>847</v>
      </c>
      <c r="B10" s="183">
        <v>0</v>
      </c>
      <c r="C10" s="203"/>
      <c r="D10" s="204"/>
    </row>
    <row r="11" ht="19.5" customHeight="1" spans="1:4">
      <c r="A11" s="205" t="s">
        <v>848</v>
      </c>
      <c r="B11" s="183">
        <v>196427</v>
      </c>
      <c r="C11" s="206">
        <v>185244</v>
      </c>
      <c r="D11" s="204">
        <f t="shared" si="0"/>
        <v>0.943067908179629</v>
      </c>
    </row>
    <row r="12" ht="19.5" customHeight="1" spans="1:4">
      <c r="A12" s="205" t="s">
        <v>849</v>
      </c>
      <c r="B12" s="183">
        <v>0</v>
      </c>
      <c r="C12" s="207"/>
      <c r="D12" s="204"/>
    </row>
    <row r="13" ht="19.5" customHeight="1" spans="1:4">
      <c r="A13" s="205" t="s">
        <v>850</v>
      </c>
      <c r="B13" s="183">
        <v>0</v>
      </c>
      <c r="C13" s="203"/>
      <c r="D13" s="204"/>
    </row>
    <row r="14" ht="19.5" customHeight="1" spans="1:4">
      <c r="A14" s="205" t="s">
        <v>851</v>
      </c>
      <c r="B14" s="183">
        <v>3700</v>
      </c>
      <c r="C14" s="206">
        <v>4000</v>
      </c>
      <c r="D14" s="204">
        <f>C14/B14</f>
        <v>1.08108108108108</v>
      </c>
    </row>
    <row r="15" ht="19.5" customHeight="1" spans="1:4">
      <c r="A15" s="205" t="s">
        <v>852</v>
      </c>
      <c r="B15" s="183">
        <v>621</v>
      </c>
      <c r="C15" s="206">
        <v>800</v>
      </c>
      <c r="D15" s="204">
        <f>C15/B15</f>
        <v>1.28824476650564</v>
      </c>
    </row>
    <row r="16" ht="19.5" customHeight="1" spans="1:4">
      <c r="A16" s="205" t="s">
        <v>853</v>
      </c>
      <c r="B16" s="183">
        <v>0</v>
      </c>
      <c r="C16" s="206"/>
      <c r="D16" s="204"/>
    </row>
    <row r="17" ht="19.5" customHeight="1" spans="1:4">
      <c r="A17" s="205" t="s">
        <v>854</v>
      </c>
      <c r="B17" s="183">
        <v>0</v>
      </c>
      <c r="C17" s="203"/>
      <c r="D17" s="204"/>
    </row>
    <row r="18" ht="19.5" customHeight="1" spans="1:4">
      <c r="A18" s="205" t="s">
        <v>855</v>
      </c>
      <c r="B18" s="183">
        <v>0</v>
      </c>
      <c r="C18" s="203"/>
      <c r="D18" s="204"/>
    </row>
    <row r="19" ht="19.5" customHeight="1" spans="1:4">
      <c r="A19" s="205" t="s">
        <v>856</v>
      </c>
      <c r="B19" s="183">
        <v>0</v>
      </c>
      <c r="C19" s="203"/>
      <c r="D19" s="204"/>
    </row>
    <row r="20" ht="19.5" customHeight="1" spans="1:4">
      <c r="A20" s="205" t="s">
        <v>857</v>
      </c>
      <c r="B20" s="183">
        <v>0</v>
      </c>
      <c r="C20" s="203"/>
      <c r="D20" s="204"/>
    </row>
    <row r="21" ht="19.5" customHeight="1" spans="1:4">
      <c r="A21" s="205" t="s">
        <v>858</v>
      </c>
      <c r="B21" s="183">
        <v>0</v>
      </c>
      <c r="C21" s="203"/>
      <c r="D21" s="204"/>
    </row>
    <row r="22" ht="19.5" customHeight="1" spans="1:4">
      <c r="A22" s="205" t="s">
        <v>859</v>
      </c>
      <c r="B22" s="183">
        <v>0</v>
      </c>
      <c r="C22" s="203"/>
      <c r="D22" s="204"/>
    </row>
    <row r="23" ht="19.5" customHeight="1" spans="1:4">
      <c r="A23" s="205" t="s">
        <v>860</v>
      </c>
      <c r="B23" s="183">
        <v>0</v>
      </c>
      <c r="C23" s="203"/>
      <c r="D23" s="204"/>
    </row>
    <row r="24" ht="19.5" customHeight="1" spans="1:4">
      <c r="A24" s="205" t="s">
        <v>861</v>
      </c>
      <c r="B24" s="183">
        <v>0</v>
      </c>
      <c r="C24" s="203"/>
      <c r="D24" s="204"/>
    </row>
    <row r="25" ht="19.5" customHeight="1" spans="1:4">
      <c r="A25" s="205" t="s">
        <v>862</v>
      </c>
      <c r="B25" s="183">
        <v>0</v>
      </c>
      <c r="C25" s="203"/>
      <c r="D25" s="204"/>
    </row>
    <row r="26" ht="19.5" customHeight="1" spans="1:4">
      <c r="A26" s="205" t="s">
        <v>863</v>
      </c>
      <c r="B26" s="183">
        <v>0</v>
      </c>
      <c r="C26" s="203"/>
      <c r="D26" s="204"/>
    </row>
    <row r="27" ht="19.5" customHeight="1" spans="1:4">
      <c r="A27" s="205" t="s">
        <v>864</v>
      </c>
      <c r="B27" s="183">
        <v>0</v>
      </c>
      <c r="C27" s="203"/>
      <c r="D27" s="204"/>
    </row>
    <row r="28" ht="19.5" customHeight="1" spans="1:4">
      <c r="A28" s="205" t="s">
        <v>865</v>
      </c>
      <c r="B28" s="183">
        <v>0</v>
      </c>
      <c r="C28" s="203"/>
      <c r="D28" s="204"/>
    </row>
    <row r="29" ht="19.5" customHeight="1" spans="1:4">
      <c r="A29" s="205" t="s">
        <v>866</v>
      </c>
      <c r="B29" s="183">
        <v>0</v>
      </c>
      <c r="C29" s="203"/>
      <c r="D29" s="204"/>
    </row>
    <row r="30" ht="19.5" customHeight="1" spans="1:4">
      <c r="A30" s="205" t="s">
        <v>867</v>
      </c>
      <c r="B30" s="183">
        <v>718</v>
      </c>
      <c r="C30" s="206">
        <v>1174</v>
      </c>
      <c r="D30" s="204">
        <f t="shared" ref="D30:D35" si="1">C30/B30</f>
        <v>1.63509749303621</v>
      </c>
    </row>
    <row r="31" ht="19.5" customHeight="1" spans="1:4">
      <c r="A31" s="205" t="s">
        <v>868</v>
      </c>
      <c r="B31" s="183"/>
      <c r="C31" s="206"/>
      <c r="D31" s="204"/>
    </row>
    <row r="32" ht="19.5" customHeight="1" spans="1:4">
      <c r="A32" s="205" t="s">
        <v>869</v>
      </c>
      <c r="B32" s="183">
        <v>8644</v>
      </c>
      <c r="C32" s="203">
        <v>11063</v>
      </c>
      <c r="D32" s="204">
        <f t="shared" si="1"/>
        <v>1.27984729291994</v>
      </c>
    </row>
    <row r="33" ht="19.5" customHeight="1" spans="1:4">
      <c r="A33" s="205" t="s">
        <v>870</v>
      </c>
      <c r="B33" s="183"/>
      <c r="C33" s="203"/>
      <c r="D33" s="204"/>
    </row>
    <row r="34" ht="19.5" customHeight="1" spans="1:4">
      <c r="A34" s="205" t="s">
        <v>871</v>
      </c>
      <c r="B34" s="183">
        <v>128700</v>
      </c>
      <c r="C34" s="203"/>
      <c r="D34" s="204">
        <f t="shared" si="1"/>
        <v>0</v>
      </c>
    </row>
    <row r="35" ht="19.5" customHeight="1" spans="1:4">
      <c r="A35" s="208" t="s">
        <v>872</v>
      </c>
      <c r="B35" s="209">
        <f>SUM(B5:B34)</f>
        <v>339863</v>
      </c>
      <c r="C35" s="206">
        <f>SUM(C5:C34)</f>
        <v>203916</v>
      </c>
      <c r="D35" s="204">
        <f t="shared" si="1"/>
        <v>0.599994703748275</v>
      </c>
    </row>
    <row r="36" ht="19.5" customHeight="1" spans="1:4">
      <c r="A36" s="210" t="s">
        <v>873</v>
      </c>
      <c r="B36" s="211"/>
      <c r="C36" s="212">
        <v>5800</v>
      </c>
      <c r="D36" s="204"/>
    </row>
    <row r="37" ht="19.5" customHeight="1" spans="1:4">
      <c r="A37" s="213" t="s">
        <v>79</v>
      </c>
      <c r="B37" s="214">
        <f>SUM(B38:B42)</f>
        <v>31169</v>
      </c>
      <c r="C37" s="203">
        <f>SUM(C38:C42)</f>
        <v>51647</v>
      </c>
      <c r="D37" s="204">
        <f t="shared" ref="D37:D40" si="2">C37/B37</f>
        <v>1.65699894125573</v>
      </c>
    </row>
    <row r="38" ht="19.5" customHeight="1" spans="1:4">
      <c r="A38" s="215" t="s">
        <v>874</v>
      </c>
      <c r="B38" s="211"/>
      <c r="C38" s="212"/>
      <c r="D38" s="204"/>
    </row>
    <row r="39" ht="19.5" customHeight="1" spans="1:4">
      <c r="A39" s="215" t="s">
        <v>875</v>
      </c>
      <c r="B39" s="214">
        <v>109</v>
      </c>
      <c r="C39" s="216">
        <v>256</v>
      </c>
      <c r="D39" s="204">
        <f t="shared" si="2"/>
        <v>2.34862385321101</v>
      </c>
    </row>
    <row r="40" ht="19.5" customHeight="1" spans="1:4">
      <c r="A40" s="215" t="s">
        <v>82</v>
      </c>
      <c r="B40" s="217">
        <v>23005</v>
      </c>
      <c r="C40" s="216">
        <v>51391</v>
      </c>
      <c r="D40" s="204">
        <f t="shared" si="2"/>
        <v>2.23390567267985</v>
      </c>
    </row>
    <row r="41" ht="19.5" customHeight="1" spans="1:4">
      <c r="A41" s="215" t="s">
        <v>876</v>
      </c>
      <c r="B41" s="214"/>
      <c r="C41" s="216"/>
      <c r="D41" s="204"/>
    </row>
    <row r="42" ht="19.5" customHeight="1" spans="1:4">
      <c r="A42" s="215" t="s">
        <v>86</v>
      </c>
      <c r="B42" s="218">
        <v>8055</v>
      </c>
      <c r="C42" s="212"/>
      <c r="D42" s="204"/>
    </row>
    <row r="43" ht="27" customHeight="1" spans="1:4">
      <c r="A43" s="213" t="s">
        <v>877</v>
      </c>
      <c r="B43" s="219">
        <f>SUM(B35:B37)</f>
        <v>371032</v>
      </c>
      <c r="C43" s="220">
        <f>SUM(C35:C37)</f>
        <v>261363</v>
      </c>
      <c r="D43" s="204">
        <f>C43/B43</f>
        <v>0.704421721037539</v>
      </c>
    </row>
    <row r="44" ht="13.5" spans="1:3">
      <c r="A44" s="221"/>
      <c r="C44" s="198"/>
    </row>
  </sheetData>
  <mergeCells count="2">
    <mergeCell ref="A1:D1"/>
    <mergeCell ref="A2:D2"/>
  </mergeCells>
  <pageMargins left="0.75" right="0.75" top="1" bottom="1" header="0.5" footer="0.5"/>
  <pageSetup paperSize="9" scale="75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30"/>
  <sheetViews>
    <sheetView showZeros="0" topLeftCell="A4" workbookViewId="0">
      <selection activeCell="E5" sqref="E5"/>
    </sheetView>
  </sheetViews>
  <sheetFormatPr defaultColWidth="12.25" defaultRowHeight="15.6" customHeight="1"/>
  <cols>
    <col min="1" max="1" width="9.38333333333333" style="167" customWidth="1"/>
    <col min="2" max="2" width="59" style="167" customWidth="1"/>
    <col min="3" max="3" width="13.875" style="167" customWidth="1"/>
    <col min="4" max="4" width="15.75" style="168" customWidth="1"/>
    <col min="5" max="5" width="22.0833333333333" style="169" customWidth="1"/>
    <col min="6" max="242" width="12.25" style="167"/>
    <col min="243" max="16384" width="12.25" style="10"/>
  </cols>
  <sheetData>
    <row r="1" s="10" customFormat="1" customHeight="1" spans="1:242">
      <c r="A1" s="170" t="s">
        <v>878</v>
      </c>
      <c r="B1" s="170"/>
      <c r="C1" s="170"/>
      <c r="D1" s="168"/>
      <c r="E1" s="170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7"/>
      <c r="HJ1" s="167"/>
      <c r="HK1" s="167"/>
      <c r="HL1" s="167"/>
      <c r="HM1" s="167"/>
      <c r="HN1" s="167"/>
      <c r="HO1" s="167"/>
      <c r="HP1" s="167"/>
      <c r="HQ1" s="167"/>
      <c r="HR1" s="167"/>
      <c r="HS1" s="167"/>
      <c r="HT1" s="167"/>
      <c r="HU1" s="167"/>
      <c r="HV1" s="167"/>
      <c r="HW1" s="167"/>
      <c r="HX1" s="167"/>
      <c r="HY1" s="167"/>
      <c r="HZ1" s="167"/>
      <c r="IA1" s="167"/>
      <c r="IB1" s="167"/>
      <c r="IC1" s="167"/>
      <c r="ID1" s="167"/>
      <c r="IE1" s="167"/>
      <c r="IF1" s="167"/>
      <c r="IG1" s="167"/>
      <c r="IH1" s="167"/>
    </row>
    <row r="2" s="167" customFormat="1" ht="44.25" customHeight="1" spans="1:5">
      <c r="A2" s="171" t="s">
        <v>879</v>
      </c>
      <c r="B2" s="171"/>
      <c r="C2" s="171"/>
      <c r="D2" s="171"/>
      <c r="E2" s="172"/>
    </row>
    <row r="3" s="167" customFormat="1" ht="16.9" customHeight="1" spans="1:5">
      <c r="A3" s="173"/>
      <c r="B3" s="173"/>
      <c r="C3" s="173"/>
      <c r="D3" s="168"/>
      <c r="E3" s="174" t="s">
        <v>90</v>
      </c>
    </row>
    <row r="4" s="167" customFormat="1" ht="16.9" customHeight="1" spans="1:5">
      <c r="A4" s="175" t="s">
        <v>91</v>
      </c>
      <c r="B4" s="175" t="s">
        <v>92</v>
      </c>
      <c r="C4" s="175" t="s">
        <v>880</v>
      </c>
      <c r="D4" s="175" t="s">
        <v>621</v>
      </c>
      <c r="E4" s="176" t="s">
        <v>54</v>
      </c>
    </row>
    <row r="5" s="167" customFormat="1" ht="16.9" customHeight="1" spans="1:5">
      <c r="A5" s="177"/>
      <c r="B5" s="175" t="s">
        <v>881</v>
      </c>
      <c r="C5" s="175">
        <f>SUM(C6,C14,C20,C40,C142,C168,C206)</f>
        <v>339863</v>
      </c>
      <c r="D5" s="175">
        <f>SUM(D6,D14,D20,D40,D142,D168,D206)</f>
        <v>203916</v>
      </c>
      <c r="E5" s="178">
        <f>D5/C5</f>
        <v>0.599994703748275</v>
      </c>
    </row>
    <row r="6" s="167" customFormat="1" ht="16.9" customHeight="1" spans="1:5">
      <c r="A6" s="179">
        <v>206</v>
      </c>
      <c r="B6" s="180" t="s">
        <v>276</v>
      </c>
      <c r="C6" s="175">
        <v>0</v>
      </c>
      <c r="D6" s="181">
        <v>0</v>
      </c>
      <c r="E6" s="178">
        <v>0</v>
      </c>
    </row>
    <row r="7" s="167" customFormat="1" ht="16.9" customHeight="1" spans="1:5">
      <c r="A7" s="179">
        <v>20610</v>
      </c>
      <c r="B7" s="180" t="s">
        <v>882</v>
      </c>
      <c r="C7" s="175">
        <v>0</v>
      </c>
      <c r="D7" s="181">
        <v>0</v>
      </c>
      <c r="E7" s="178">
        <v>0</v>
      </c>
    </row>
    <row r="8" s="167" customFormat="1" ht="16.9" customHeight="1" spans="1:5">
      <c r="A8" s="179">
        <v>2061001</v>
      </c>
      <c r="B8" s="182" t="s">
        <v>883</v>
      </c>
      <c r="C8" s="175">
        <v>0</v>
      </c>
      <c r="D8" s="181">
        <v>0</v>
      </c>
      <c r="E8" s="178">
        <v>0</v>
      </c>
    </row>
    <row r="9" s="167" customFormat="1" ht="16.9" customHeight="1" spans="1:5">
      <c r="A9" s="179">
        <v>2061002</v>
      </c>
      <c r="B9" s="182" t="s">
        <v>884</v>
      </c>
      <c r="C9" s="175">
        <v>0</v>
      </c>
      <c r="D9" s="181">
        <v>0</v>
      </c>
      <c r="E9" s="178">
        <v>0</v>
      </c>
    </row>
    <row r="10" s="167" customFormat="1" ht="16.9" customHeight="1" spans="1:5">
      <c r="A10" s="179">
        <v>2061003</v>
      </c>
      <c r="B10" s="182" t="s">
        <v>885</v>
      </c>
      <c r="C10" s="175">
        <v>0</v>
      </c>
      <c r="D10" s="181">
        <v>0</v>
      </c>
      <c r="E10" s="178">
        <v>0</v>
      </c>
    </row>
    <row r="11" s="167" customFormat="1" ht="16.9" customHeight="1" spans="1:5">
      <c r="A11" s="179">
        <v>2061004</v>
      </c>
      <c r="B11" s="182" t="s">
        <v>886</v>
      </c>
      <c r="C11" s="175">
        <v>0</v>
      </c>
      <c r="D11" s="181">
        <v>0</v>
      </c>
      <c r="E11" s="178"/>
    </row>
    <row r="12" s="167" customFormat="1" ht="16.9" customHeight="1" spans="1:5">
      <c r="A12" s="179">
        <v>2061005</v>
      </c>
      <c r="B12" s="182" t="s">
        <v>887</v>
      </c>
      <c r="C12" s="175">
        <v>0</v>
      </c>
      <c r="D12" s="181">
        <v>0</v>
      </c>
      <c r="E12" s="178"/>
    </row>
    <row r="13" s="167" customFormat="1" ht="16.9" customHeight="1" spans="1:5">
      <c r="A13" s="179">
        <v>2061099</v>
      </c>
      <c r="B13" s="182" t="s">
        <v>888</v>
      </c>
      <c r="C13" s="175">
        <v>0</v>
      </c>
      <c r="D13" s="181">
        <v>0</v>
      </c>
      <c r="E13" s="178"/>
    </row>
    <row r="14" s="167" customFormat="1" ht="16.9" customHeight="1" spans="1:5">
      <c r="A14" s="179">
        <v>207</v>
      </c>
      <c r="B14" s="180" t="s">
        <v>889</v>
      </c>
      <c r="C14" s="183">
        <v>39</v>
      </c>
      <c r="D14" s="184">
        <f>SUM(D15)</f>
        <v>60</v>
      </c>
      <c r="E14" s="178">
        <f t="shared" ref="E14:E23" si="0">D14/C14</f>
        <v>1.53846153846154</v>
      </c>
    </row>
    <row r="15" s="167" customFormat="1" ht="16.9" customHeight="1" spans="1:5">
      <c r="A15" s="179">
        <v>20707</v>
      </c>
      <c r="B15" s="180" t="s">
        <v>890</v>
      </c>
      <c r="C15" s="183">
        <v>39</v>
      </c>
      <c r="D15" s="181">
        <f>SUM(D16:D19)</f>
        <v>60</v>
      </c>
      <c r="E15" s="178">
        <f t="shared" si="0"/>
        <v>1.53846153846154</v>
      </c>
    </row>
    <row r="16" s="167" customFormat="1" ht="16.9" customHeight="1" spans="1:5">
      <c r="A16" s="179">
        <v>2070701</v>
      </c>
      <c r="B16" s="182" t="s">
        <v>891</v>
      </c>
      <c r="C16" s="183"/>
      <c r="D16" s="181">
        <v>0</v>
      </c>
      <c r="E16" s="178"/>
    </row>
    <row r="17" s="167" customFormat="1" ht="16.9" customHeight="1" spans="1:5">
      <c r="A17" s="179">
        <v>2070702</v>
      </c>
      <c r="B17" s="182" t="s">
        <v>892</v>
      </c>
      <c r="C17" s="175"/>
      <c r="D17" s="181">
        <v>0</v>
      </c>
      <c r="E17" s="178"/>
    </row>
    <row r="18" s="167" customFormat="1" ht="16.9" customHeight="1" spans="1:5">
      <c r="A18" s="179">
        <v>2070703</v>
      </c>
      <c r="B18" s="182" t="s">
        <v>893</v>
      </c>
      <c r="C18" s="175">
        <v>0</v>
      </c>
      <c r="D18" s="181">
        <v>0</v>
      </c>
      <c r="E18" s="178"/>
    </row>
    <row r="19" s="167" customFormat="1" ht="16.9" customHeight="1" spans="1:5">
      <c r="A19" s="179">
        <v>2070799</v>
      </c>
      <c r="B19" s="182" t="s">
        <v>894</v>
      </c>
      <c r="C19" s="183">
        <v>39</v>
      </c>
      <c r="D19" s="181">
        <v>60</v>
      </c>
      <c r="E19" s="178">
        <f t="shared" si="0"/>
        <v>1.53846153846154</v>
      </c>
    </row>
    <row r="20" s="167" customFormat="1" ht="16.9" customHeight="1" spans="1:5">
      <c r="A20" s="179">
        <v>208</v>
      </c>
      <c r="B20" s="180" t="s">
        <v>308</v>
      </c>
      <c r="C20" s="184">
        <f>SUM(C21)</f>
        <v>1014</v>
      </c>
      <c r="D20" s="184">
        <f>SUM(D21)</f>
        <v>1575</v>
      </c>
      <c r="E20" s="178">
        <f t="shared" si="0"/>
        <v>1.55325443786982</v>
      </c>
    </row>
    <row r="21" s="167" customFormat="1" ht="16.9" customHeight="1" spans="1:5">
      <c r="A21" s="179">
        <v>20822</v>
      </c>
      <c r="B21" s="180" t="s">
        <v>895</v>
      </c>
      <c r="C21" s="185">
        <f>SUM(C22:C24)</f>
        <v>1014</v>
      </c>
      <c r="D21" s="181">
        <f>SUM(D22:D24)</f>
        <v>1575</v>
      </c>
      <c r="E21" s="178">
        <f t="shared" si="0"/>
        <v>1.55325443786982</v>
      </c>
    </row>
    <row r="22" s="167" customFormat="1" ht="16.9" customHeight="1" spans="1:5">
      <c r="A22" s="179">
        <v>2082201</v>
      </c>
      <c r="B22" s="182" t="s">
        <v>896</v>
      </c>
      <c r="C22" s="185">
        <v>322</v>
      </c>
      <c r="D22" s="181">
        <v>840</v>
      </c>
      <c r="E22" s="178">
        <f t="shared" si="0"/>
        <v>2.60869565217391</v>
      </c>
    </row>
    <row r="23" s="167" customFormat="1" ht="16.9" customHeight="1" spans="1:5">
      <c r="A23" s="179">
        <v>2082202</v>
      </c>
      <c r="B23" s="182" t="s">
        <v>897</v>
      </c>
      <c r="C23" s="185">
        <v>692</v>
      </c>
      <c r="D23" s="181">
        <v>735</v>
      </c>
      <c r="E23" s="178">
        <f t="shared" si="0"/>
        <v>1.0621387283237</v>
      </c>
    </row>
    <row r="24" s="167" customFormat="1" ht="16.9" customHeight="1" spans="1:5">
      <c r="A24" s="179">
        <v>2082299</v>
      </c>
      <c r="B24" s="182" t="s">
        <v>898</v>
      </c>
      <c r="C24" s="185">
        <v>0</v>
      </c>
      <c r="D24" s="181">
        <v>0</v>
      </c>
      <c r="E24" s="178"/>
    </row>
    <row r="25" s="167" customFormat="1" ht="16.9" customHeight="1" spans="1:5">
      <c r="A25" s="179">
        <v>20823</v>
      </c>
      <c r="B25" s="180" t="s">
        <v>899</v>
      </c>
      <c r="C25" s="175"/>
      <c r="D25" s="181">
        <v>0</v>
      </c>
      <c r="E25" s="178"/>
    </row>
    <row r="26" s="167" customFormat="1" ht="16.9" customHeight="1" spans="1:5">
      <c r="A26" s="179">
        <v>2082301</v>
      </c>
      <c r="B26" s="182" t="s">
        <v>896</v>
      </c>
      <c r="C26" s="175"/>
      <c r="D26" s="181">
        <v>0</v>
      </c>
      <c r="E26" s="178"/>
    </row>
    <row r="27" s="167" customFormat="1" ht="16.9" customHeight="1" spans="1:5">
      <c r="A27" s="179">
        <v>2082302</v>
      </c>
      <c r="B27" s="182" t="s">
        <v>897</v>
      </c>
      <c r="C27" s="175">
        <v>0</v>
      </c>
      <c r="D27" s="181">
        <v>0</v>
      </c>
      <c r="E27" s="178"/>
    </row>
    <row r="28" s="167" customFormat="1" ht="16.9" customHeight="1" spans="1:5">
      <c r="A28" s="179">
        <v>2082399</v>
      </c>
      <c r="B28" s="182" t="s">
        <v>900</v>
      </c>
      <c r="C28" s="175">
        <v>0</v>
      </c>
      <c r="D28" s="181">
        <v>0</v>
      </c>
      <c r="E28" s="178"/>
    </row>
    <row r="29" s="167" customFormat="1" ht="16.9" customHeight="1" spans="1:5">
      <c r="A29" s="179">
        <v>211</v>
      </c>
      <c r="B29" s="180" t="s">
        <v>393</v>
      </c>
      <c r="C29" s="175">
        <v>0</v>
      </c>
      <c r="D29" s="181">
        <v>0</v>
      </c>
      <c r="E29" s="178"/>
    </row>
    <row r="30" s="167" customFormat="1" ht="16.9" customHeight="1" spans="1:5">
      <c r="A30" s="179">
        <v>21160</v>
      </c>
      <c r="B30" s="180" t="s">
        <v>901</v>
      </c>
      <c r="C30" s="175">
        <v>0</v>
      </c>
      <c r="D30" s="181">
        <v>0</v>
      </c>
      <c r="E30" s="178"/>
    </row>
    <row r="31" s="167" customFormat="1" ht="16.9" customHeight="1" spans="1:5">
      <c r="A31" s="179">
        <v>2116001</v>
      </c>
      <c r="B31" s="182" t="s">
        <v>902</v>
      </c>
      <c r="C31" s="175">
        <v>0</v>
      </c>
      <c r="D31" s="181">
        <v>0</v>
      </c>
      <c r="E31" s="178"/>
    </row>
    <row r="32" s="167" customFormat="1" ht="16.9" customHeight="1" spans="1:5">
      <c r="A32" s="179">
        <v>2116002</v>
      </c>
      <c r="B32" s="182" t="s">
        <v>903</v>
      </c>
      <c r="C32" s="175">
        <v>0</v>
      </c>
      <c r="D32" s="181">
        <v>0</v>
      </c>
      <c r="E32" s="178"/>
    </row>
    <row r="33" s="167" customFormat="1" ht="16.9" customHeight="1" spans="1:5">
      <c r="A33" s="179">
        <v>2116003</v>
      </c>
      <c r="B33" s="182" t="s">
        <v>904</v>
      </c>
      <c r="C33" s="175">
        <v>0</v>
      </c>
      <c r="D33" s="181">
        <v>0</v>
      </c>
      <c r="E33" s="178"/>
    </row>
    <row r="34" s="167" customFormat="1" ht="16.9" customHeight="1" spans="1:5">
      <c r="A34" s="179">
        <v>2116099</v>
      </c>
      <c r="B34" s="182" t="s">
        <v>905</v>
      </c>
      <c r="C34" s="175">
        <v>0</v>
      </c>
      <c r="D34" s="181">
        <v>0</v>
      </c>
      <c r="E34" s="178"/>
    </row>
    <row r="35" s="167" customFormat="1" ht="16.9" customHeight="1" spans="1:5">
      <c r="A35" s="179">
        <v>21161</v>
      </c>
      <c r="B35" s="180" t="s">
        <v>906</v>
      </c>
      <c r="C35" s="175">
        <v>0</v>
      </c>
      <c r="D35" s="181">
        <v>0</v>
      </c>
      <c r="E35" s="178"/>
    </row>
    <row r="36" s="167" customFormat="1" ht="16.9" customHeight="1" spans="1:5">
      <c r="A36" s="179">
        <v>2116101</v>
      </c>
      <c r="B36" s="182" t="s">
        <v>907</v>
      </c>
      <c r="C36" s="175">
        <v>0</v>
      </c>
      <c r="D36" s="181">
        <v>0</v>
      </c>
      <c r="E36" s="178"/>
    </row>
    <row r="37" s="167" customFormat="1" ht="16.9" customHeight="1" spans="1:5">
      <c r="A37" s="179">
        <v>2116102</v>
      </c>
      <c r="B37" s="182" t="s">
        <v>908</v>
      </c>
      <c r="C37" s="175">
        <v>0</v>
      </c>
      <c r="D37" s="181">
        <v>0</v>
      </c>
      <c r="E37" s="178"/>
    </row>
    <row r="38" s="167" customFormat="1" ht="16.9" customHeight="1" spans="1:5">
      <c r="A38" s="179">
        <v>2116103</v>
      </c>
      <c r="B38" s="182" t="s">
        <v>909</v>
      </c>
      <c r="C38" s="175">
        <v>0</v>
      </c>
      <c r="D38" s="181">
        <v>0</v>
      </c>
      <c r="E38" s="178"/>
    </row>
    <row r="39" s="167" customFormat="1" ht="16.9" customHeight="1" spans="1:5">
      <c r="A39" s="179">
        <v>2116104</v>
      </c>
      <c r="B39" s="182" t="s">
        <v>910</v>
      </c>
      <c r="C39" s="175">
        <v>0</v>
      </c>
      <c r="D39" s="181">
        <v>0</v>
      </c>
      <c r="E39" s="178"/>
    </row>
    <row r="40" s="167" customFormat="1" ht="16.9" customHeight="1" spans="1:5">
      <c r="A40" s="179">
        <v>212</v>
      </c>
      <c r="B40" s="180" t="s">
        <v>413</v>
      </c>
      <c r="C40" s="175">
        <f>SUM(C41,C54,C59,C65)</f>
        <v>200748</v>
      </c>
      <c r="D40" s="175">
        <f>SUM(D41,D54,D59,D65)</f>
        <v>190044</v>
      </c>
      <c r="E40" s="178">
        <f t="shared" ref="E40:E45" si="1">D40/C40</f>
        <v>0.946679418973041</v>
      </c>
    </row>
    <row r="41" s="167" customFormat="1" ht="16.9" customHeight="1" spans="1:5">
      <c r="A41" s="179">
        <v>21208</v>
      </c>
      <c r="B41" s="180" t="s">
        <v>911</v>
      </c>
      <c r="C41" s="185">
        <v>196427</v>
      </c>
      <c r="D41" s="185">
        <f>SUM(D42:D53)</f>
        <v>185244</v>
      </c>
      <c r="E41" s="178">
        <f t="shared" si="1"/>
        <v>0.943067908179629</v>
      </c>
    </row>
    <row r="42" s="167" customFormat="1" ht="16.9" customHeight="1" spans="1:5">
      <c r="A42" s="179">
        <v>2120801</v>
      </c>
      <c r="B42" s="182" t="s">
        <v>912</v>
      </c>
      <c r="C42" s="185">
        <v>1080</v>
      </c>
      <c r="D42" s="181">
        <v>1280</v>
      </c>
      <c r="E42" s="178">
        <f t="shared" si="1"/>
        <v>1.18518518518519</v>
      </c>
    </row>
    <row r="43" s="167" customFormat="1" ht="16.9" customHeight="1" spans="1:5">
      <c r="A43" s="179">
        <v>2120802</v>
      </c>
      <c r="B43" s="182" t="s">
        <v>913</v>
      </c>
      <c r="C43" s="185">
        <v>11743</v>
      </c>
      <c r="D43" s="181">
        <v>12000</v>
      </c>
      <c r="E43" s="178">
        <f t="shared" si="1"/>
        <v>1.02188537852338</v>
      </c>
    </row>
    <row r="44" s="167" customFormat="1" ht="16.9" customHeight="1" spans="1:5">
      <c r="A44" s="179">
        <v>2120803</v>
      </c>
      <c r="B44" s="182" t="s">
        <v>914</v>
      </c>
      <c r="C44" s="185"/>
      <c r="D44" s="181">
        <v>0</v>
      </c>
      <c r="E44" s="178"/>
    </row>
    <row r="45" s="167" customFormat="1" ht="16.9" customHeight="1" spans="1:5">
      <c r="A45" s="179">
        <v>2120804</v>
      </c>
      <c r="B45" s="182" t="s">
        <v>915</v>
      </c>
      <c r="C45" s="185">
        <v>38560</v>
      </c>
      <c r="D45" s="181">
        <v>40000</v>
      </c>
      <c r="E45" s="178">
        <f t="shared" si="1"/>
        <v>1.03734439834025</v>
      </c>
    </row>
    <row r="46" s="167" customFormat="1" ht="16.9" customHeight="1" spans="1:5">
      <c r="A46" s="179">
        <v>2120805</v>
      </c>
      <c r="B46" s="182" t="s">
        <v>916</v>
      </c>
      <c r="C46" s="185">
        <v>0</v>
      </c>
      <c r="D46" s="181">
        <v>0</v>
      </c>
      <c r="E46" s="178"/>
    </row>
    <row r="47" s="167" customFormat="1" ht="16.9" customHeight="1" spans="1:5">
      <c r="A47" s="179">
        <v>2120806</v>
      </c>
      <c r="B47" s="182" t="s">
        <v>917</v>
      </c>
      <c r="C47" s="185">
        <v>20</v>
      </c>
      <c r="D47" s="181">
        <v>0</v>
      </c>
      <c r="E47" s="178"/>
    </row>
    <row r="48" s="167" customFormat="1" ht="16.9" customHeight="1" spans="1:5">
      <c r="A48" s="179">
        <v>2120807</v>
      </c>
      <c r="B48" s="182" t="s">
        <v>918</v>
      </c>
      <c r="C48" s="175">
        <v>0</v>
      </c>
      <c r="D48" s="181">
        <v>0</v>
      </c>
      <c r="E48" s="178"/>
    </row>
    <row r="49" s="167" customFormat="1" ht="16.9" customHeight="1" spans="1:5">
      <c r="A49" s="179">
        <v>2120809</v>
      </c>
      <c r="B49" s="182" t="s">
        <v>919</v>
      </c>
      <c r="C49" s="175">
        <v>0</v>
      </c>
      <c r="D49" s="181">
        <v>0</v>
      </c>
      <c r="E49" s="178"/>
    </row>
    <row r="50" s="167" customFormat="1" ht="16.9" customHeight="1" spans="1:5">
      <c r="A50" s="179">
        <v>2120810</v>
      </c>
      <c r="B50" s="182" t="s">
        <v>920</v>
      </c>
      <c r="C50" s="175"/>
      <c r="D50" s="181">
        <v>0</v>
      </c>
      <c r="E50" s="178"/>
    </row>
    <row r="51" s="167" customFormat="1" ht="16.9" customHeight="1" spans="1:5">
      <c r="A51" s="179">
        <v>2120811</v>
      </c>
      <c r="B51" s="182" t="s">
        <v>921</v>
      </c>
      <c r="C51" s="175">
        <v>0</v>
      </c>
      <c r="D51" s="181">
        <v>0</v>
      </c>
      <c r="E51" s="178"/>
    </row>
    <row r="52" s="167" customFormat="1" ht="16.9" customHeight="1" spans="1:5">
      <c r="A52" s="179">
        <v>2120813</v>
      </c>
      <c r="B52" s="182" t="s">
        <v>922</v>
      </c>
      <c r="C52" s="175">
        <v>0</v>
      </c>
      <c r="D52" s="181">
        <v>0</v>
      </c>
      <c r="E52" s="178"/>
    </row>
    <row r="53" s="167" customFormat="1" ht="16.9" customHeight="1" spans="1:5">
      <c r="A53" s="179">
        <v>2120899</v>
      </c>
      <c r="B53" s="182" t="s">
        <v>923</v>
      </c>
      <c r="C53" s="185">
        <v>145024</v>
      </c>
      <c r="D53" s="181">
        <v>131964</v>
      </c>
      <c r="E53" s="178">
        <f>D53/C53</f>
        <v>0.909945939982348</v>
      </c>
    </row>
    <row r="54" s="167" customFormat="1" ht="16.9" customHeight="1" spans="1:5">
      <c r="A54" s="179">
        <v>21210</v>
      </c>
      <c r="B54" s="180" t="s">
        <v>924</v>
      </c>
      <c r="C54" s="175">
        <v>0</v>
      </c>
      <c r="D54" s="181">
        <v>0</v>
      </c>
      <c r="E54" s="178"/>
    </row>
    <row r="55" s="167" customFormat="1" ht="16.9" customHeight="1" spans="1:5">
      <c r="A55" s="179">
        <v>2121001</v>
      </c>
      <c r="B55" s="182" t="s">
        <v>912</v>
      </c>
      <c r="C55" s="175">
        <v>0</v>
      </c>
      <c r="D55" s="181">
        <v>0</v>
      </c>
      <c r="E55" s="178"/>
    </row>
    <row r="56" s="167" customFormat="1" ht="16.9" customHeight="1" spans="1:5">
      <c r="A56" s="179">
        <v>2121002</v>
      </c>
      <c r="B56" s="182" t="s">
        <v>913</v>
      </c>
      <c r="C56" s="175">
        <v>0</v>
      </c>
      <c r="D56" s="181">
        <v>0</v>
      </c>
      <c r="E56" s="178"/>
    </row>
    <row r="57" s="167" customFormat="1" ht="16.9" customHeight="1" spans="1:5">
      <c r="A57" s="179">
        <v>2121099</v>
      </c>
      <c r="B57" s="182" t="s">
        <v>925</v>
      </c>
      <c r="C57" s="185">
        <v>0</v>
      </c>
      <c r="D57" s="181">
        <v>0</v>
      </c>
      <c r="E57" s="178"/>
    </row>
    <row r="58" s="167" customFormat="1" ht="16.9" customHeight="1" spans="1:5">
      <c r="A58" s="179">
        <v>21211</v>
      </c>
      <c r="B58" s="180" t="s">
        <v>926</v>
      </c>
      <c r="C58" s="185">
        <v>0</v>
      </c>
      <c r="D58" s="181"/>
      <c r="E58" s="178"/>
    </row>
    <row r="59" s="167" customFormat="1" ht="16.9" customHeight="1" spans="1:5">
      <c r="A59" s="179">
        <v>21213</v>
      </c>
      <c r="B59" s="180" t="s">
        <v>927</v>
      </c>
      <c r="C59" s="185">
        <v>3700</v>
      </c>
      <c r="D59" s="181">
        <v>4000</v>
      </c>
      <c r="E59" s="178">
        <f>D59/C59</f>
        <v>1.08108108108108</v>
      </c>
    </row>
    <row r="60" s="167" customFormat="1" ht="16.9" customHeight="1" spans="1:5">
      <c r="A60" s="179">
        <v>2121301</v>
      </c>
      <c r="B60" s="182" t="s">
        <v>928</v>
      </c>
      <c r="C60" s="185">
        <v>0</v>
      </c>
      <c r="D60" s="181">
        <v>0</v>
      </c>
      <c r="E60" s="178"/>
    </row>
    <row r="61" s="167" customFormat="1" ht="16.9" customHeight="1" spans="1:5">
      <c r="A61" s="179">
        <v>2121302</v>
      </c>
      <c r="B61" s="182" t="s">
        <v>929</v>
      </c>
      <c r="C61" s="185">
        <v>0</v>
      </c>
      <c r="D61" s="181">
        <v>0</v>
      </c>
      <c r="E61" s="178"/>
    </row>
    <row r="62" s="167" customFormat="1" ht="16.9" customHeight="1" spans="1:5">
      <c r="A62" s="179">
        <v>2121303</v>
      </c>
      <c r="B62" s="182" t="s">
        <v>930</v>
      </c>
      <c r="C62" s="185">
        <v>0</v>
      </c>
      <c r="D62" s="181">
        <v>0</v>
      </c>
      <c r="E62" s="178"/>
    </row>
    <row r="63" s="167" customFormat="1" ht="16.9" customHeight="1" spans="1:5">
      <c r="A63" s="179">
        <v>2121304</v>
      </c>
      <c r="B63" s="182" t="s">
        <v>931</v>
      </c>
      <c r="C63" s="185">
        <v>0</v>
      </c>
      <c r="D63" s="181">
        <v>0</v>
      </c>
      <c r="E63" s="178"/>
    </row>
    <row r="64" s="167" customFormat="1" ht="16.9" customHeight="1" spans="1:5">
      <c r="A64" s="179">
        <v>2121399</v>
      </c>
      <c r="B64" s="182" t="s">
        <v>932</v>
      </c>
      <c r="C64" s="185">
        <v>3700</v>
      </c>
      <c r="D64" s="181">
        <v>4000</v>
      </c>
      <c r="E64" s="178">
        <f t="shared" ref="E64:E68" si="2">D64/C64</f>
        <v>1.08108108108108</v>
      </c>
    </row>
    <row r="65" s="167" customFormat="1" ht="16.9" customHeight="1" spans="1:5">
      <c r="A65" s="179">
        <v>21214</v>
      </c>
      <c r="B65" s="180" t="s">
        <v>933</v>
      </c>
      <c r="C65" s="185">
        <v>621</v>
      </c>
      <c r="D65" s="181">
        <v>800</v>
      </c>
      <c r="E65" s="178">
        <f t="shared" si="2"/>
        <v>1.28824476650564</v>
      </c>
    </row>
    <row r="66" s="167" customFormat="1" ht="16.9" customHeight="1" spans="1:5">
      <c r="A66" s="179">
        <v>2121401</v>
      </c>
      <c r="B66" s="182" t="s">
        <v>934</v>
      </c>
      <c r="C66" s="185">
        <v>0</v>
      </c>
      <c r="D66" s="181">
        <v>0</v>
      </c>
      <c r="E66" s="178"/>
    </row>
    <row r="67" s="167" customFormat="1" ht="16.9" customHeight="1" spans="1:5">
      <c r="A67" s="179">
        <v>2121402</v>
      </c>
      <c r="B67" s="182" t="s">
        <v>935</v>
      </c>
      <c r="C67" s="185">
        <v>0</v>
      </c>
      <c r="D67" s="181">
        <v>0</v>
      </c>
      <c r="E67" s="178"/>
    </row>
    <row r="68" s="167" customFormat="1" ht="16.9" customHeight="1" spans="1:5">
      <c r="A68" s="179">
        <v>2121499</v>
      </c>
      <c r="B68" s="182" t="s">
        <v>936</v>
      </c>
      <c r="C68" s="185">
        <v>621</v>
      </c>
      <c r="D68" s="184">
        <v>800</v>
      </c>
      <c r="E68" s="178">
        <f t="shared" si="2"/>
        <v>1.28824476650564</v>
      </c>
    </row>
    <row r="69" s="167" customFormat="1" ht="16.9" customHeight="1" spans="1:5">
      <c r="A69" s="179">
        <v>213</v>
      </c>
      <c r="B69" s="180" t="s">
        <v>422</v>
      </c>
      <c r="C69" s="175">
        <v>0</v>
      </c>
      <c r="D69" s="181">
        <v>0</v>
      </c>
      <c r="E69" s="178"/>
    </row>
    <row r="70" s="167" customFormat="1" ht="16.5" customHeight="1" spans="1:5">
      <c r="A70" s="179">
        <v>21366</v>
      </c>
      <c r="B70" s="180" t="s">
        <v>937</v>
      </c>
      <c r="C70" s="175">
        <v>0</v>
      </c>
      <c r="D70" s="181">
        <v>0</v>
      </c>
      <c r="E70" s="178"/>
    </row>
    <row r="71" s="167" customFormat="1" ht="16.9" customHeight="1" spans="1:5">
      <c r="A71" s="179">
        <v>2136601</v>
      </c>
      <c r="B71" s="182" t="s">
        <v>897</v>
      </c>
      <c r="C71" s="175">
        <v>0</v>
      </c>
      <c r="D71" s="181">
        <v>0</v>
      </c>
      <c r="E71" s="178"/>
    </row>
    <row r="72" s="167" customFormat="1" ht="16.9" customHeight="1" spans="1:5">
      <c r="A72" s="179">
        <v>2136602</v>
      </c>
      <c r="B72" s="182" t="s">
        <v>938</v>
      </c>
      <c r="C72" s="175">
        <v>0</v>
      </c>
      <c r="D72" s="181">
        <v>0</v>
      </c>
      <c r="E72" s="178"/>
    </row>
    <row r="73" s="167" customFormat="1" ht="16.9" customHeight="1" spans="1:5">
      <c r="A73" s="179">
        <v>2136603</v>
      </c>
      <c r="B73" s="182" t="s">
        <v>939</v>
      </c>
      <c r="C73" s="175">
        <v>0</v>
      </c>
      <c r="D73" s="181">
        <v>0</v>
      </c>
      <c r="E73" s="178"/>
    </row>
    <row r="74" s="167" customFormat="1" ht="16.9" customHeight="1" spans="1:5">
      <c r="A74" s="179">
        <v>2136699</v>
      </c>
      <c r="B74" s="182" t="s">
        <v>940</v>
      </c>
      <c r="C74" s="175">
        <v>0</v>
      </c>
      <c r="D74" s="181">
        <v>0</v>
      </c>
      <c r="E74" s="178"/>
    </row>
    <row r="75" s="167" customFormat="1" ht="16.9" customHeight="1" spans="1:5">
      <c r="A75" s="179">
        <v>21367</v>
      </c>
      <c r="B75" s="180" t="s">
        <v>941</v>
      </c>
      <c r="C75" s="175">
        <v>0</v>
      </c>
      <c r="D75" s="181">
        <v>0</v>
      </c>
      <c r="E75" s="178"/>
    </row>
    <row r="76" s="167" customFormat="1" ht="16.9" customHeight="1" spans="1:5">
      <c r="A76" s="179">
        <v>2136701</v>
      </c>
      <c r="B76" s="182" t="s">
        <v>897</v>
      </c>
      <c r="C76" s="175">
        <v>0</v>
      </c>
      <c r="D76" s="181">
        <v>0</v>
      </c>
      <c r="E76" s="178"/>
    </row>
    <row r="77" s="167" customFormat="1" ht="16.9" customHeight="1" spans="1:5">
      <c r="A77" s="179">
        <v>2136702</v>
      </c>
      <c r="B77" s="182" t="s">
        <v>938</v>
      </c>
      <c r="C77" s="175">
        <v>0</v>
      </c>
      <c r="D77" s="181">
        <v>0</v>
      </c>
      <c r="E77" s="178"/>
    </row>
    <row r="78" s="167" customFormat="1" ht="16.9" customHeight="1" spans="1:5">
      <c r="A78" s="179">
        <v>2136703</v>
      </c>
      <c r="B78" s="182" t="s">
        <v>942</v>
      </c>
      <c r="C78" s="175">
        <v>0</v>
      </c>
      <c r="D78" s="181">
        <v>0</v>
      </c>
      <c r="E78" s="178"/>
    </row>
    <row r="79" s="167" customFormat="1" ht="16.9" customHeight="1" spans="1:5">
      <c r="A79" s="179">
        <v>2136799</v>
      </c>
      <c r="B79" s="182" t="s">
        <v>943</v>
      </c>
      <c r="C79" s="175">
        <v>0</v>
      </c>
      <c r="D79" s="181">
        <v>0</v>
      </c>
      <c r="E79" s="178"/>
    </row>
    <row r="80" s="167" customFormat="1" ht="16.9" customHeight="1" spans="1:5">
      <c r="A80" s="179">
        <v>21369</v>
      </c>
      <c r="B80" s="180" t="s">
        <v>944</v>
      </c>
      <c r="C80" s="175">
        <v>0</v>
      </c>
      <c r="D80" s="181">
        <v>0</v>
      </c>
      <c r="E80" s="178"/>
    </row>
    <row r="81" s="167" customFormat="1" ht="16.9" customHeight="1" spans="1:5">
      <c r="A81" s="179">
        <v>2136901</v>
      </c>
      <c r="B81" s="182" t="s">
        <v>945</v>
      </c>
      <c r="C81" s="175">
        <v>0</v>
      </c>
      <c r="D81" s="181">
        <v>0</v>
      </c>
      <c r="E81" s="178"/>
    </row>
    <row r="82" s="167" customFormat="1" ht="16.9" customHeight="1" spans="1:5">
      <c r="A82" s="179">
        <v>2136902</v>
      </c>
      <c r="B82" s="182" t="s">
        <v>946</v>
      </c>
      <c r="C82" s="175">
        <v>0</v>
      </c>
      <c r="D82" s="181">
        <v>0</v>
      </c>
      <c r="E82" s="178"/>
    </row>
    <row r="83" s="167" customFormat="1" ht="16.9" customHeight="1" spans="1:5">
      <c r="A83" s="179">
        <v>2136903</v>
      </c>
      <c r="B83" s="182" t="s">
        <v>947</v>
      </c>
      <c r="C83" s="175">
        <v>0</v>
      </c>
      <c r="D83" s="181">
        <v>0</v>
      </c>
      <c r="E83" s="178"/>
    </row>
    <row r="84" s="167" customFormat="1" ht="16.9" customHeight="1" spans="1:5">
      <c r="A84" s="179">
        <v>2136999</v>
      </c>
      <c r="B84" s="182" t="s">
        <v>948</v>
      </c>
      <c r="C84" s="175">
        <v>0</v>
      </c>
      <c r="D84" s="181">
        <v>0</v>
      </c>
      <c r="E84" s="178"/>
    </row>
    <row r="85" s="167" customFormat="1" ht="16.9" customHeight="1" spans="1:5">
      <c r="A85" s="179">
        <v>214</v>
      </c>
      <c r="B85" s="180" t="s">
        <v>472</v>
      </c>
      <c r="C85" s="175">
        <v>0</v>
      </c>
      <c r="D85" s="181">
        <v>0</v>
      </c>
      <c r="E85" s="178"/>
    </row>
    <row r="86" s="167" customFormat="1" ht="16.9" customHeight="1" spans="1:5">
      <c r="A86" s="179">
        <v>21460</v>
      </c>
      <c r="B86" s="180" t="s">
        <v>949</v>
      </c>
      <c r="C86" s="175">
        <v>0</v>
      </c>
      <c r="D86" s="181">
        <v>0</v>
      </c>
      <c r="E86" s="178"/>
    </row>
    <row r="87" s="167" customFormat="1" ht="16.9" customHeight="1" spans="1:5">
      <c r="A87" s="179">
        <v>2146001</v>
      </c>
      <c r="B87" s="182" t="s">
        <v>474</v>
      </c>
      <c r="C87" s="175">
        <v>0</v>
      </c>
      <c r="D87" s="181">
        <v>0</v>
      </c>
      <c r="E87" s="178"/>
    </row>
    <row r="88" s="167" customFormat="1" ht="16.9" customHeight="1" spans="1:5">
      <c r="A88" s="179">
        <v>2146002</v>
      </c>
      <c r="B88" s="182" t="s">
        <v>475</v>
      </c>
      <c r="C88" s="175">
        <v>0</v>
      </c>
      <c r="D88" s="181">
        <v>0</v>
      </c>
      <c r="E88" s="178"/>
    </row>
    <row r="89" s="167" customFormat="1" ht="16.9" customHeight="1" spans="1:5">
      <c r="A89" s="179">
        <v>2146003</v>
      </c>
      <c r="B89" s="182" t="s">
        <v>950</v>
      </c>
      <c r="C89" s="175">
        <v>0</v>
      </c>
      <c r="D89" s="181">
        <v>0</v>
      </c>
      <c r="E89" s="178"/>
    </row>
    <row r="90" s="167" customFormat="1" ht="16.9" customHeight="1" spans="1:5">
      <c r="A90" s="179">
        <v>2146099</v>
      </c>
      <c r="B90" s="182" t="s">
        <v>951</v>
      </c>
      <c r="C90" s="175">
        <v>0</v>
      </c>
      <c r="D90" s="181">
        <v>0</v>
      </c>
      <c r="E90" s="178"/>
    </row>
    <row r="91" s="167" customFormat="1" ht="16.9" customHeight="1" spans="1:5">
      <c r="A91" s="179">
        <v>21462</v>
      </c>
      <c r="B91" s="180" t="s">
        <v>952</v>
      </c>
      <c r="C91" s="175">
        <v>0</v>
      </c>
      <c r="D91" s="181">
        <v>0</v>
      </c>
      <c r="E91" s="178"/>
    </row>
    <row r="92" s="167" customFormat="1" ht="16.9" customHeight="1" spans="1:5">
      <c r="A92" s="179">
        <v>2146201</v>
      </c>
      <c r="B92" s="182" t="s">
        <v>950</v>
      </c>
      <c r="C92" s="175">
        <v>0</v>
      </c>
      <c r="D92" s="181">
        <v>0</v>
      </c>
      <c r="E92" s="178"/>
    </row>
    <row r="93" s="167" customFormat="1" ht="16.9" customHeight="1" spans="1:5">
      <c r="A93" s="179">
        <v>2146202</v>
      </c>
      <c r="B93" s="182" t="s">
        <v>953</v>
      </c>
      <c r="C93" s="175">
        <v>0</v>
      </c>
      <c r="D93" s="181">
        <v>0</v>
      </c>
      <c r="E93" s="178"/>
    </row>
    <row r="94" s="167" customFormat="1" ht="16.9" customHeight="1" spans="1:5">
      <c r="A94" s="179">
        <v>2146203</v>
      </c>
      <c r="B94" s="182" t="s">
        <v>954</v>
      </c>
      <c r="C94" s="175">
        <v>0</v>
      </c>
      <c r="D94" s="181">
        <v>0</v>
      </c>
      <c r="E94" s="178"/>
    </row>
    <row r="95" s="167" customFormat="1" ht="16.9" customHeight="1" spans="1:5">
      <c r="A95" s="179">
        <v>2146299</v>
      </c>
      <c r="B95" s="182" t="s">
        <v>955</v>
      </c>
      <c r="C95" s="175">
        <v>0</v>
      </c>
      <c r="D95" s="181">
        <v>0</v>
      </c>
      <c r="E95" s="178"/>
    </row>
    <row r="96" s="167" customFormat="1" ht="16.9" customHeight="1" spans="1:5">
      <c r="A96" s="179">
        <v>21463</v>
      </c>
      <c r="B96" s="180" t="s">
        <v>956</v>
      </c>
      <c r="C96" s="175">
        <v>0</v>
      </c>
      <c r="D96" s="181">
        <v>0</v>
      </c>
      <c r="E96" s="178"/>
    </row>
    <row r="97" s="167" customFormat="1" ht="16.9" customHeight="1" spans="1:5">
      <c r="A97" s="179">
        <v>2146301</v>
      </c>
      <c r="B97" s="182" t="s">
        <v>957</v>
      </c>
      <c r="C97" s="175">
        <v>0</v>
      </c>
      <c r="D97" s="181">
        <v>0</v>
      </c>
      <c r="E97" s="178"/>
    </row>
    <row r="98" s="167" customFormat="1" ht="16.9" customHeight="1" spans="1:5">
      <c r="A98" s="179">
        <v>2146302</v>
      </c>
      <c r="B98" s="182" t="s">
        <v>958</v>
      </c>
      <c r="C98" s="175">
        <v>0</v>
      </c>
      <c r="D98" s="181">
        <v>0</v>
      </c>
      <c r="E98" s="178"/>
    </row>
    <row r="99" s="167" customFormat="1" ht="16.9" customHeight="1" spans="1:5">
      <c r="A99" s="179">
        <v>2146303</v>
      </c>
      <c r="B99" s="182" t="s">
        <v>959</v>
      </c>
      <c r="C99" s="175">
        <v>0</v>
      </c>
      <c r="D99" s="181">
        <v>0</v>
      </c>
      <c r="E99" s="178"/>
    </row>
    <row r="100" s="167" customFormat="1" ht="16.9" customHeight="1" spans="1:5">
      <c r="A100" s="179">
        <v>2146399</v>
      </c>
      <c r="B100" s="182" t="s">
        <v>960</v>
      </c>
      <c r="C100" s="175">
        <v>0</v>
      </c>
      <c r="D100" s="181">
        <v>0</v>
      </c>
      <c r="E100" s="178"/>
    </row>
    <row r="101" s="167" customFormat="1" ht="16.9" customHeight="1" spans="1:5">
      <c r="A101" s="179">
        <v>21464</v>
      </c>
      <c r="B101" s="180" t="s">
        <v>961</v>
      </c>
      <c r="C101" s="175">
        <v>0</v>
      </c>
      <c r="D101" s="181">
        <v>0</v>
      </c>
      <c r="E101" s="178"/>
    </row>
    <row r="102" s="167" customFormat="1" ht="16.9" customHeight="1" spans="1:5">
      <c r="A102" s="179">
        <v>2146401</v>
      </c>
      <c r="B102" s="182" t="s">
        <v>962</v>
      </c>
      <c r="C102" s="175">
        <v>0</v>
      </c>
      <c r="D102" s="181">
        <v>0</v>
      </c>
      <c r="E102" s="178"/>
    </row>
    <row r="103" s="167" customFormat="1" ht="16.9" customHeight="1" spans="1:5">
      <c r="A103" s="179">
        <v>2146402</v>
      </c>
      <c r="B103" s="182" t="s">
        <v>963</v>
      </c>
      <c r="C103" s="175">
        <v>0</v>
      </c>
      <c r="D103" s="181">
        <v>0</v>
      </c>
      <c r="E103" s="178"/>
    </row>
    <row r="104" s="167" customFormat="1" ht="16.9" customHeight="1" spans="1:5">
      <c r="A104" s="179">
        <v>2146403</v>
      </c>
      <c r="B104" s="182" t="s">
        <v>964</v>
      </c>
      <c r="C104" s="175">
        <v>0</v>
      </c>
      <c r="D104" s="181">
        <v>0</v>
      </c>
      <c r="E104" s="178"/>
    </row>
    <row r="105" s="167" customFormat="1" ht="16.9" customHeight="1" spans="1:5">
      <c r="A105" s="179">
        <v>2146404</v>
      </c>
      <c r="B105" s="182" t="s">
        <v>965</v>
      </c>
      <c r="C105" s="175">
        <v>0</v>
      </c>
      <c r="D105" s="181">
        <v>0</v>
      </c>
      <c r="E105" s="178"/>
    </row>
    <row r="106" s="167" customFormat="1" ht="16.9" customHeight="1" spans="1:5">
      <c r="A106" s="179">
        <v>2146405</v>
      </c>
      <c r="B106" s="182" t="s">
        <v>966</v>
      </c>
      <c r="C106" s="175">
        <v>0</v>
      </c>
      <c r="D106" s="181">
        <v>0</v>
      </c>
      <c r="E106" s="178"/>
    </row>
    <row r="107" s="167" customFormat="1" ht="16.9" customHeight="1" spans="1:5">
      <c r="A107" s="179">
        <v>2146406</v>
      </c>
      <c r="B107" s="182" t="s">
        <v>967</v>
      </c>
      <c r="C107" s="175">
        <v>0</v>
      </c>
      <c r="D107" s="181">
        <v>0</v>
      </c>
      <c r="E107" s="178"/>
    </row>
    <row r="108" s="167" customFormat="1" ht="16.9" customHeight="1" spans="1:5">
      <c r="A108" s="179">
        <v>2146407</v>
      </c>
      <c r="B108" s="182" t="s">
        <v>968</v>
      </c>
      <c r="C108" s="175">
        <v>0</v>
      </c>
      <c r="D108" s="181">
        <v>0</v>
      </c>
      <c r="E108" s="178"/>
    </row>
    <row r="109" s="167" customFormat="1" ht="16.9" customHeight="1" spans="1:5">
      <c r="A109" s="179">
        <v>2146499</v>
      </c>
      <c r="B109" s="182" t="s">
        <v>969</v>
      </c>
      <c r="C109" s="175">
        <v>0</v>
      </c>
      <c r="D109" s="181">
        <v>0</v>
      </c>
      <c r="E109" s="178"/>
    </row>
    <row r="110" s="167" customFormat="1" ht="16.9" customHeight="1" spans="1:5">
      <c r="A110" s="179">
        <v>21468</v>
      </c>
      <c r="B110" s="180" t="s">
        <v>970</v>
      </c>
      <c r="C110" s="175">
        <v>0</v>
      </c>
      <c r="D110" s="181">
        <v>0</v>
      </c>
      <c r="E110" s="178"/>
    </row>
    <row r="111" s="167" customFormat="1" ht="16.9" customHeight="1" spans="1:5">
      <c r="A111" s="179">
        <v>2146801</v>
      </c>
      <c r="B111" s="182" t="s">
        <v>971</v>
      </c>
      <c r="C111" s="175">
        <v>0</v>
      </c>
      <c r="D111" s="181">
        <v>0</v>
      </c>
      <c r="E111" s="178"/>
    </row>
    <row r="112" s="167" customFormat="1" ht="16.9" customHeight="1" spans="1:5">
      <c r="A112" s="179">
        <v>2146802</v>
      </c>
      <c r="B112" s="182" t="s">
        <v>972</v>
      </c>
      <c r="C112" s="175">
        <v>0</v>
      </c>
      <c r="D112" s="181">
        <v>0</v>
      </c>
      <c r="E112" s="178"/>
    </row>
    <row r="113" s="167" customFormat="1" ht="16.9" customHeight="1" spans="1:5">
      <c r="A113" s="179">
        <v>2146803</v>
      </c>
      <c r="B113" s="182" t="s">
        <v>973</v>
      </c>
      <c r="C113" s="175">
        <v>0</v>
      </c>
      <c r="D113" s="181">
        <v>0</v>
      </c>
      <c r="E113" s="178"/>
    </row>
    <row r="114" s="167" customFormat="1" ht="16.9" customHeight="1" spans="1:5">
      <c r="A114" s="179">
        <v>2146804</v>
      </c>
      <c r="B114" s="182" t="s">
        <v>974</v>
      </c>
      <c r="C114" s="175">
        <v>0</v>
      </c>
      <c r="D114" s="181">
        <v>0</v>
      </c>
      <c r="E114" s="178"/>
    </row>
    <row r="115" s="167" customFormat="1" ht="16.9" customHeight="1" spans="1:5">
      <c r="A115" s="179">
        <v>2146805</v>
      </c>
      <c r="B115" s="182" t="s">
        <v>975</v>
      </c>
      <c r="C115" s="175">
        <v>0</v>
      </c>
      <c r="D115" s="181">
        <v>0</v>
      </c>
      <c r="E115" s="178"/>
    </row>
    <row r="116" s="167" customFormat="1" ht="16.9" customHeight="1" spans="1:5">
      <c r="A116" s="179">
        <v>2146899</v>
      </c>
      <c r="B116" s="182" t="s">
        <v>976</v>
      </c>
      <c r="C116" s="175">
        <v>0</v>
      </c>
      <c r="D116" s="181">
        <v>0</v>
      </c>
      <c r="E116" s="178"/>
    </row>
    <row r="117" s="167" customFormat="1" ht="16.9" customHeight="1" spans="1:5">
      <c r="A117" s="179">
        <v>21469</v>
      </c>
      <c r="B117" s="180" t="s">
        <v>977</v>
      </c>
      <c r="C117" s="175">
        <v>0</v>
      </c>
      <c r="D117" s="181">
        <v>0</v>
      </c>
      <c r="E117" s="178"/>
    </row>
    <row r="118" s="167" customFormat="1" ht="16.9" customHeight="1" spans="1:5">
      <c r="A118" s="179">
        <v>2146901</v>
      </c>
      <c r="B118" s="182" t="s">
        <v>978</v>
      </c>
      <c r="C118" s="175">
        <v>0</v>
      </c>
      <c r="D118" s="181">
        <v>0</v>
      </c>
      <c r="E118" s="178"/>
    </row>
    <row r="119" s="167" customFormat="1" ht="16.9" customHeight="1" spans="1:5">
      <c r="A119" s="179">
        <v>2146902</v>
      </c>
      <c r="B119" s="182" t="s">
        <v>979</v>
      </c>
      <c r="C119" s="175">
        <v>0</v>
      </c>
      <c r="D119" s="181">
        <v>0</v>
      </c>
      <c r="E119" s="178"/>
    </row>
    <row r="120" s="167" customFormat="1" ht="16.9" customHeight="1" spans="1:5">
      <c r="A120" s="179">
        <v>2146903</v>
      </c>
      <c r="B120" s="182" t="s">
        <v>980</v>
      </c>
      <c r="C120" s="175">
        <v>0</v>
      </c>
      <c r="D120" s="181">
        <v>0</v>
      </c>
      <c r="E120" s="178"/>
    </row>
    <row r="121" s="167" customFormat="1" ht="16.9" customHeight="1" spans="1:5">
      <c r="A121" s="179">
        <v>2146904</v>
      </c>
      <c r="B121" s="182" t="s">
        <v>981</v>
      </c>
      <c r="C121" s="175">
        <v>0</v>
      </c>
      <c r="D121" s="181">
        <v>0</v>
      </c>
      <c r="E121" s="178"/>
    </row>
    <row r="122" s="167" customFormat="1" ht="16.9" customHeight="1" spans="1:5">
      <c r="A122" s="179">
        <v>2146906</v>
      </c>
      <c r="B122" s="182" t="s">
        <v>982</v>
      </c>
      <c r="C122" s="175">
        <v>0</v>
      </c>
      <c r="D122" s="181">
        <v>0</v>
      </c>
      <c r="E122" s="178"/>
    </row>
    <row r="123" s="167" customFormat="1" ht="16.9" customHeight="1" spans="1:5">
      <c r="A123" s="179">
        <v>2146907</v>
      </c>
      <c r="B123" s="182" t="s">
        <v>983</v>
      </c>
      <c r="C123" s="175">
        <v>0</v>
      </c>
      <c r="D123" s="181">
        <v>0</v>
      </c>
      <c r="E123" s="178"/>
    </row>
    <row r="124" s="167" customFormat="1" ht="16.9" customHeight="1" spans="1:5">
      <c r="A124" s="179">
        <v>2146908</v>
      </c>
      <c r="B124" s="182" t="s">
        <v>984</v>
      </c>
      <c r="C124" s="175">
        <v>0</v>
      </c>
      <c r="D124" s="181">
        <v>0</v>
      </c>
      <c r="E124" s="178"/>
    </row>
    <row r="125" s="167" customFormat="1" ht="16.9" customHeight="1" spans="1:5">
      <c r="A125" s="179">
        <v>2146999</v>
      </c>
      <c r="B125" s="182" t="s">
        <v>985</v>
      </c>
      <c r="C125" s="175">
        <v>0</v>
      </c>
      <c r="D125" s="181">
        <v>0</v>
      </c>
      <c r="E125" s="178"/>
    </row>
    <row r="126" s="167" customFormat="1" ht="16.9" customHeight="1" spans="1:5">
      <c r="A126" s="179">
        <v>215</v>
      </c>
      <c r="B126" s="180" t="s">
        <v>986</v>
      </c>
      <c r="C126" s="175">
        <v>0</v>
      </c>
      <c r="D126" s="181">
        <v>0</v>
      </c>
      <c r="E126" s="178"/>
    </row>
    <row r="127" s="167" customFormat="1" ht="16.9" customHeight="1" spans="1:5">
      <c r="A127" s="179">
        <v>21562</v>
      </c>
      <c r="B127" s="180" t="s">
        <v>987</v>
      </c>
      <c r="C127" s="175">
        <v>0</v>
      </c>
      <c r="D127" s="181">
        <v>0</v>
      </c>
      <c r="E127" s="178"/>
    </row>
    <row r="128" s="167" customFormat="1" ht="16.9" customHeight="1" spans="1:5">
      <c r="A128" s="179">
        <v>2156201</v>
      </c>
      <c r="B128" s="182" t="s">
        <v>988</v>
      </c>
      <c r="C128" s="175">
        <v>0</v>
      </c>
      <c r="D128" s="181">
        <v>0</v>
      </c>
      <c r="E128" s="178"/>
    </row>
    <row r="129" s="167" customFormat="1" ht="16.9" customHeight="1" spans="1:5">
      <c r="A129" s="179">
        <v>2156202</v>
      </c>
      <c r="B129" s="182" t="s">
        <v>989</v>
      </c>
      <c r="C129" s="175">
        <v>0</v>
      </c>
      <c r="D129" s="181">
        <v>0</v>
      </c>
      <c r="E129" s="178"/>
    </row>
    <row r="130" s="167" customFormat="1" ht="16.9" customHeight="1" spans="1:5">
      <c r="A130" s="179">
        <v>2156299</v>
      </c>
      <c r="B130" s="182" t="s">
        <v>990</v>
      </c>
      <c r="C130" s="175">
        <v>0</v>
      </c>
      <c r="D130" s="181">
        <v>0</v>
      </c>
      <c r="E130" s="178"/>
    </row>
    <row r="131" s="167" customFormat="1" ht="16.9" customHeight="1" spans="1:5">
      <c r="A131" s="179">
        <v>216</v>
      </c>
      <c r="B131" s="180" t="s">
        <v>492</v>
      </c>
      <c r="C131" s="175">
        <v>0</v>
      </c>
      <c r="D131" s="181">
        <v>0</v>
      </c>
      <c r="E131" s="178"/>
    </row>
    <row r="132" s="167" customFormat="1" ht="16.9" customHeight="1" spans="1:5">
      <c r="A132" s="179">
        <v>21660</v>
      </c>
      <c r="B132" s="180" t="s">
        <v>991</v>
      </c>
      <c r="C132" s="175">
        <v>0</v>
      </c>
      <c r="D132" s="181">
        <v>0</v>
      </c>
      <c r="E132" s="178"/>
    </row>
    <row r="133" s="167" customFormat="1" ht="16.9" customHeight="1" spans="1:5">
      <c r="A133" s="179">
        <v>2166001</v>
      </c>
      <c r="B133" s="182" t="s">
        <v>992</v>
      </c>
      <c r="C133" s="175">
        <v>0</v>
      </c>
      <c r="D133" s="181">
        <v>0</v>
      </c>
      <c r="E133" s="178"/>
    </row>
    <row r="134" s="167" customFormat="1" ht="16.9" customHeight="1" spans="1:5">
      <c r="A134" s="179">
        <v>2166002</v>
      </c>
      <c r="B134" s="182" t="s">
        <v>993</v>
      </c>
      <c r="C134" s="175">
        <v>0</v>
      </c>
      <c r="D134" s="181">
        <v>0</v>
      </c>
      <c r="E134" s="178"/>
    </row>
    <row r="135" s="167" customFormat="1" ht="16.9" customHeight="1" spans="1:5">
      <c r="A135" s="179">
        <v>2166003</v>
      </c>
      <c r="B135" s="182" t="s">
        <v>994</v>
      </c>
      <c r="C135" s="175">
        <v>0</v>
      </c>
      <c r="D135" s="181">
        <v>0</v>
      </c>
      <c r="E135" s="178"/>
    </row>
    <row r="136" s="167" customFormat="1" ht="16.9" customHeight="1" spans="1:5">
      <c r="A136" s="179">
        <v>2166004</v>
      </c>
      <c r="B136" s="182" t="s">
        <v>995</v>
      </c>
      <c r="C136" s="175">
        <v>0</v>
      </c>
      <c r="D136" s="181">
        <v>0</v>
      </c>
      <c r="E136" s="178"/>
    </row>
    <row r="137" s="167" customFormat="1" ht="16.9" customHeight="1" spans="1:5">
      <c r="A137" s="179">
        <v>2166099</v>
      </c>
      <c r="B137" s="182" t="s">
        <v>996</v>
      </c>
      <c r="C137" s="175">
        <v>0</v>
      </c>
      <c r="D137" s="181">
        <v>0</v>
      </c>
      <c r="E137" s="178"/>
    </row>
    <row r="138" s="167" customFormat="1" ht="16.9" customHeight="1" spans="1:5">
      <c r="A138" s="179">
        <v>217</v>
      </c>
      <c r="B138" s="180" t="s">
        <v>499</v>
      </c>
      <c r="C138" s="175">
        <v>0</v>
      </c>
      <c r="D138" s="181">
        <v>0</v>
      </c>
      <c r="E138" s="178"/>
    </row>
    <row r="139" s="167" customFormat="1" ht="16.9" customHeight="1" spans="1:5">
      <c r="A139" s="179">
        <v>21704</v>
      </c>
      <c r="B139" s="180" t="s">
        <v>997</v>
      </c>
      <c r="C139" s="175">
        <v>0</v>
      </c>
      <c r="D139" s="181">
        <v>0</v>
      </c>
      <c r="E139" s="178"/>
    </row>
    <row r="140" s="167" customFormat="1" ht="16.9" customHeight="1" spans="1:5">
      <c r="A140" s="179">
        <v>2170402</v>
      </c>
      <c r="B140" s="182" t="s">
        <v>998</v>
      </c>
      <c r="C140" s="175">
        <v>0</v>
      </c>
      <c r="D140" s="181">
        <v>0</v>
      </c>
      <c r="E140" s="178"/>
    </row>
    <row r="141" s="167" customFormat="1" ht="16.9" customHeight="1" spans="1:5">
      <c r="A141" s="179">
        <v>2170403</v>
      </c>
      <c r="B141" s="182" t="s">
        <v>999</v>
      </c>
      <c r="C141" s="175">
        <v>0</v>
      </c>
      <c r="D141" s="181">
        <v>0</v>
      </c>
      <c r="E141" s="178"/>
    </row>
    <row r="142" s="167" customFormat="1" ht="16.9" customHeight="1" spans="1:5">
      <c r="A142" s="179">
        <v>229</v>
      </c>
      <c r="B142" s="180" t="s">
        <v>153</v>
      </c>
      <c r="C142" s="175">
        <f>SUM(C143,C156)</f>
        <v>129418</v>
      </c>
      <c r="D142" s="175">
        <f>SUM(D143,D156)</f>
        <v>1174</v>
      </c>
      <c r="E142" s="178">
        <f>D142/C142</f>
        <v>0.00907138110618307</v>
      </c>
    </row>
    <row r="143" s="167" customFormat="1" ht="16.9" customHeight="1" spans="1:5">
      <c r="A143" s="179">
        <v>22904</v>
      </c>
      <c r="B143" s="180" t="s">
        <v>1000</v>
      </c>
      <c r="C143" s="185">
        <v>128700</v>
      </c>
      <c r="D143" s="181">
        <f>SUM(D145)</f>
        <v>0</v>
      </c>
      <c r="E143" s="178">
        <f>D143/C143</f>
        <v>0</v>
      </c>
    </row>
    <row r="144" s="167" customFormat="1" ht="16.9" customHeight="1" spans="1:5">
      <c r="A144" s="179">
        <v>2290401</v>
      </c>
      <c r="B144" s="182" t="s">
        <v>1001</v>
      </c>
      <c r="D144" s="181"/>
      <c r="E144" s="178">
        <f>D144/C145</f>
        <v>0</v>
      </c>
    </row>
    <row r="145" s="167" customFormat="1" ht="16.9" customHeight="1" spans="1:5">
      <c r="A145" s="179">
        <v>2290402</v>
      </c>
      <c r="B145" s="182" t="s">
        <v>1002</v>
      </c>
      <c r="C145" s="185">
        <v>128700</v>
      </c>
      <c r="D145" s="181"/>
      <c r="E145" s="178"/>
    </row>
    <row r="146" s="167" customFormat="1" ht="16.9" customHeight="1" spans="1:5">
      <c r="A146" s="179">
        <v>2290403</v>
      </c>
      <c r="B146" s="182" t="s">
        <v>1003</v>
      </c>
      <c r="C146" s="185"/>
      <c r="D146" s="181"/>
      <c r="E146" s="178"/>
    </row>
    <row r="147" s="167" customFormat="1" ht="16.9" customHeight="1" spans="1:5">
      <c r="A147" s="179">
        <v>22908</v>
      </c>
      <c r="B147" s="180" t="s">
        <v>1004</v>
      </c>
      <c r="C147" s="185">
        <v>0</v>
      </c>
      <c r="D147" s="181">
        <v>0</v>
      </c>
      <c r="E147" s="178"/>
    </row>
    <row r="148" s="167" customFormat="1" ht="16.9" customHeight="1" spans="1:5">
      <c r="A148" s="179">
        <v>2290802</v>
      </c>
      <c r="B148" s="182" t="s">
        <v>1005</v>
      </c>
      <c r="C148" s="185">
        <v>0</v>
      </c>
      <c r="D148" s="181">
        <v>0</v>
      </c>
      <c r="E148" s="178"/>
    </row>
    <row r="149" s="167" customFormat="1" ht="16.9" customHeight="1" spans="1:5">
      <c r="A149" s="179">
        <v>2290803</v>
      </c>
      <c r="B149" s="182" t="s">
        <v>1006</v>
      </c>
      <c r="C149" s="185">
        <v>0</v>
      </c>
      <c r="D149" s="181">
        <v>0</v>
      </c>
      <c r="E149" s="178"/>
    </row>
    <row r="150" s="167" customFormat="1" ht="16.9" customHeight="1" spans="1:5">
      <c r="A150" s="179">
        <v>2290804</v>
      </c>
      <c r="B150" s="182" t="s">
        <v>1007</v>
      </c>
      <c r="C150" s="185">
        <v>0</v>
      </c>
      <c r="D150" s="181">
        <v>0</v>
      </c>
      <c r="E150" s="178"/>
    </row>
    <row r="151" s="167" customFormat="1" ht="16.9" customHeight="1" spans="1:5">
      <c r="A151" s="179">
        <v>2290805</v>
      </c>
      <c r="B151" s="182" t="s">
        <v>1008</v>
      </c>
      <c r="C151" s="185">
        <v>0</v>
      </c>
      <c r="D151" s="181">
        <v>0</v>
      </c>
      <c r="E151" s="178"/>
    </row>
    <row r="152" s="167" customFormat="1" ht="16.9" customHeight="1" spans="1:5">
      <c r="A152" s="179">
        <v>2290806</v>
      </c>
      <c r="B152" s="182" t="s">
        <v>1009</v>
      </c>
      <c r="C152" s="185">
        <v>0</v>
      </c>
      <c r="D152" s="181">
        <v>0</v>
      </c>
      <c r="E152" s="178"/>
    </row>
    <row r="153" s="167" customFormat="1" ht="16.9" customHeight="1" spans="1:5">
      <c r="A153" s="179">
        <v>2290807</v>
      </c>
      <c r="B153" s="182" t="s">
        <v>1010</v>
      </c>
      <c r="C153" s="185">
        <v>0</v>
      </c>
      <c r="D153" s="181">
        <v>0</v>
      </c>
      <c r="E153" s="178"/>
    </row>
    <row r="154" s="167" customFormat="1" ht="16.9" customHeight="1" spans="1:5">
      <c r="A154" s="179">
        <v>2290808</v>
      </c>
      <c r="B154" s="182" t="s">
        <v>1011</v>
      </c>
      <c r="C154" s="185">
        <v>0</v>
      </c>
      <c r="D154" s="181">
        <v>0</v>
      </c>
      <c r="E154" s="178"/>
    </row>
    <row r="155" s="167" customFormat="1" ht="16.9" customHeight="1" spans="1:5">
      <c r="A155" s="179">
        <v>2290899</v>
      </c>
      <c r="B155" s="182" t="s">
        <v>1012</v>
      </c>
      <c r="C155" s="185">
        <v>0</v>
      </c>
      <c r="D155" s="181">
        <v>0</v>
      </c>
      <c r="E155" s="178"/>
    </row>
    <row r="156" s="167" customFormat="1" ht="16.9" customHeight="1" spans="1:5">
      <c r="A156" s="179">
        <v>22960</v>
      </c>
      <c r="B156" s="180" t="s">
        <v>1013</v>
      </c>
      <c r="C156" s="185">
        <v>718</v>
      </c>
      <c r="D156" s="181">
        <f>SUM(D157:D167)</f>
        <v>1174</v>
      </c>
      <c r="E156" s="178">
        <f t="shared" ref="E156:E159" si="3">D156/C156</f>
        <v>1.63509749303621</v>
      </c>
    </row>
    <row r="157" s="167" customFormat="1" ht="16.9" customHeight="1" spans="1:5">
      <c r="A157" s="179">
        <v>2296001</v>
      </c>
      <c r="B157" s="182" t="s">
        <v>1014</v>
      </c>
      <c r="C157" s="185">
        <v>0</v>
      </c>
      <c r="D157" s="181">
        <v>0</v>
      </c>
      <c r="E157" s="178"/>
    </row>
    <row r="158" s="167" customFormat="1" ht="16.9" customHeight="1" spans="1:5">
      <c r="A158" s="179">
        <v>2296002</v>
      </c>
      <c r="B158" s="182" t="s">
        <v>1015</v>
      </c>
      <c r="C158" s="185">
        <v>362</v>
      </c>
      <c r="D158" s="181">
        <v>480</v>
      </c>
      <c r="E158" s="178">
        <f t="shared" si="3"/>
        <v>1.32596685082873</v>
      </c>
    </row>
    <row r="159" s="167" customFormat="1" ht="16.9" customHeight="1" spans="1:5">
      <c r="A159" s="179">
        <v>2296003</v>
      </c>
      <c r="B159" s="182" t="s">
        <v>1016</v>
      </c>
      <c r="C159" s="185">
        <v>293</v>
      </c>
      <c r="D159" s="181">
        <v>392</v>
      </c>
      <c r="E159" s="178">
        <f t="shared" si="3"/>
        <v>1.33788395904437</v>
      </c>
    </row>
    <row r="160" s="167" customFormat="1" ht="16.9" customHeight="1" spans="1:5">
      <c r="A160" s="179">
        <v>2296004</v>
      </c>
      <c r="B160" s="182" t="s">
        <v>1017</v>
      </c>
      <c r="C160" s="185"/>
      <c r="D160" s="181"/>
      <c r="E160" s="178"/>
    </row>
    <row r="161" s="167" customFormat="1" ht="16.9" customHeight="1" spans="1:5">
      <c r="A161" s="179">
        <v>2296005</v>
      </c>
      <c r="B161" s="182" t="s">
        <v>1018</v>
      </c>
      <c r="C161" s="185"/>
      <c r="D161" s="181"/>
      <c r="E161" s="178"/>
    </row>
    <row r="162" s="167" customFormat="1" ht="16.9" customHeight="1" spans="1:5">
      <c r="A162" s="179">
        <v>2296006</v>
      </c>
      <c r="B162" s="182" t="s">
        <v>1019</v>
      </c>
      <c r="C162" s="185">
        <v>21</v>
      </c>
      <c r="D162" s="181">
        <v>60</v>
      </c>
      <c r="E162" s="178">
        <f>D162/C162</f>
        <v>2.85714285714286</v>
      </c>
    </row>
    <row r="163" s="167" customFormat="1" ht="16.9" customHeight="1" spans="1:5">
      <c r="A163" s="179">
        <v>2296010</v>
      </c>
      <c r="B163" s="182" t="s">
        <v>1020</v>
      </c>
      <c r="C163" s="185"/>
      <c r="D163" s="181"/>
      <c r="E163" s="178"/>
    </row>
    <row r="164" s="167" customFormat="1" ht="16.9" customHeight="1" spans="1:5">
      <c r="A164" s="179">
        <v>2296011</v>
      </c>
      <c r="B164" s="182" t="s">
        <v>1021</v>
      </c>
      <c r="C164" s="185"/>
      <c r="D164" s="181">
        <v>0</v>
      </c>
      <c r="E164" s="178"/>
    </row>
    <row r="165" s="167" customFormat="1" ht="16.9" customHeight="1" spans="1:5">
      <c r="A165" s="179">
        <v>2296012</v>
      </c>
      <c r="B165" s="182" t="s">
        <v>1022</v>
      </c>
      <c r="C165" s="185">
        <v>0</v>
      </c>
      <c r="D165" s="181">
        <v>0</v>
      </c>
      <c r="E165" s="178"/>
    </row>
    <row r="166" s="167" customFormat="1" ht="16.9" customHeight="1" spans="1:5">
      <c r="A166" s="179">
        <v>2296013</v>
      </c>
      <c r="B166" s="182" t="s">
        <v>1023</v>
      </c>
      <c r="C166" s="185">
        <v>6</v>
      </c>
      <c r="D166" s="181">
        <v>182</v>
      </c>
      <c r="E166" s="178"/>
    </row>
    <row r="167" s="167" customFormat="1" ht="16.9" customHeight="1" spans="1:5">
      <c r="A167" s="179">
        <v>2296099</v>
      </c>
      <c r="B167" s="182" t="s">
        <v>1024</v>
      </c>
      <c r="C167" s="185">
        <v>36</v>
      </c>
      <c r="D167" s="181">
        <v>60</v>
      </c>
      <c r="E167" s="178"/>
    </row>
    <row r="168" s="167" customFormat="1" ht="16.9" customHeight="1" spans="1:5">
      <c r="A168" s="179">
        <v>232</v>
      </c>
      <c r="B168" s="180" t="s">
        <v>549</v>
      </c>
      <c r="C168" s="185">
        <v>8644</v>
      </c>
      <c r="D168" s="184">
        <f>SUM(D169)</f>
        <v>11063</v>
      </c>
      <c r="E168" s="178">
        <f>D168/C168</f>
        <v>1.27984729291994</v>
      </c>
    </row>
    <row r="169" s="167" customFormat="1" ht="16.9" customHeight="1" spans="1:5">
      <c r="A169" s="179">
        <v>23204</v>
      </c>
      <c r="B169" s="180" t="s">
        <v>1025</v>
      </c>
      <c r="C169" s="185">
        <v>8644</v>
      </c>
      <c r="D169" s="181">
        <v>11063</v>
      </c>
      <c r="E169" s="178">
        <f>D169/C169</f>
        <v>1.27984729291994</v>
      </c>
    </row>
    <row r="170" s="167" customFormat="1" ht="16.9" customHeight="1" spans="1:5">
      <c r="A170" s="179">
        <v>2320401</v>
      </c>
      <c r="B170" s="182" t="s">
        <v>1026</v>
      </c>
      <c r="C170" s="185">
        <v>0</v>
      </c>
      <c r="D170" s="181">
        <v>0</v>
      </c>
      <c r="E170" s="178"/>
    </row>
    <row r="171" s="167" customFormat="1" ht="16.9" customHeight="1" spans="1:5">
      <c r="A171" s="179">
        <v>2320402</v>
      </c>
      <c r="B171" s="182" t="s">
        <v>1027</v>
      </c>
      <c r="C171" s="185">
        <v>0</v>
      </c>
      <c r="D171" s="181">
        <v>0</v>
      </c>
      <c r="E171" s="178"/>
    </row>
    <row r="172" s="167" customFormat="1" ht="16.9" customHeight="1" spans="1:5">
      <c r="A172" s="179">
        <v>2320405</v>
      </c>
      <c r="B172" s="182" t="s">
        <v>1028</v>
      </c>
      <c r="C172" s="185">
        <v>0</v>
      </c>
      <c r="D172" s="181">
        <v>0</v>
      </c>
      <c r="E172" s="178"/>
    </row>
    <row r="173" s="167" customFormat="1" ht="17.25" customHeight="1" spans="1:5">
      <c r="A173" s="179">
        <v>2320411</v>
      </c>
      <c r="B173" s="182" t="s">
        <v>1029</v>
      </c>
      <c r="C173" s="185">
        <v>8644</v>
      </c>
      <c r="D173" s="181">
        <v>0</v>
      </c>
      <c r="E173" s="178"/>
    </row>
    <row r="174" s="167" customFormat="1" ht="17.25" customHeight="1" spans="1:5">
      <c r="A174" s="179">
        <v>2320412</v>
      </c>
      <c r="B174" s="182" t="s">
        <v>1030</v>
      </c>
      <c r="C174" s="185">
        <v>0</v>
      </c>
      <c r="D174" s="181">
        <v>0</v>
      </c>
      <c r="E174" s="178"/>
    </row>
    <row r="175" s="167" customFormat="1" ht="17.25" customHeight="1" spans="1:5">
      <c r="A175" s="179">
        <v>2320413</v>
      </c>
      <c r="B175" s="182" t="s">
        <v>1031</v>
      </c>
      <c r="C175" s="185">
        <v>0</v>
      </c>
      <c r="D175" s="181">
        <v>0</v>
      </c>
      <c r="E175" s="178"/>
    </row>
    <row r="176" s="167" customFormat="1" ht="17.25" customHeight="1" spans="1:5">
      <c r="A176" s="179">
        <v>2320414</v>
      </c>
      <c r="B176" s="182" t="s">
        <v>1032</v>
      </c>
      <c r="C176" s="185">
        <v>0</v>
      </c>
      <c r="D176" s="181">
        <v>0</v>
      </c>
      <c r="E176" s="178"/>
    </row>
    <row r="177" s="167" customFormat="1" ht="17.25" customHeight="1" spans="1:5">
      <c r="A177" s="179">
        <v>2320415</v>
      </c>
      <c r="B177" s="182" t="s">
        <v>1033</v>
      </c>
      <c r="C177" s="185">
        <v>0</v>
      </c>
      <c r="D177" s="181">
        <v>0</v>
      </c>
      <c r="E177" s="178"/>
    </row>
    <row r="178" s="167" customFormat="1" ht="17.25" customHeight="1" spans="1:5">
      <c r="A178" s="179">
        <v>2320416</v>
      </c>
      <c r="B178" s="182" t="s">
        <v>1034</v>
      </c>
      <c r="C178" s="185">
        <v>0</v>
      </c>
      <c r="D178" s="181">
        <v>0</v>
      </c>
      <c r="E178" s="178"/>
    </row>
    <row r="179" s="167" customFormat="1" ht="17.25" customHeight="1" spans="1:5">
      <c r="A179" s="179">
        <v>2320417</v>
      </c>
      <c r="B179" s="182" t="s">
        <v>1035</v>
      </c>
      <c r="C179" s="185">
        <v>0</v>
      </c>
      <c r="D179" s="181">
        <v>0</v>
      </c>
      <c r="E179" s="178"/>
    </row>
    <row r="180" s="167" customFormat="1" ht="17.25" customHeight="1" spans="1:5">
      <c r="A180" s="179">
        <v>2320418</v>
      </c>
      <c r="B180" s="182" t="s">
        <v>1036</v>
      </c>
      <c r="C180" s="185">
        <v>0</v>
      </c>
      <c r="D180" s="181">
        <v>0</v>
      </c>
      <c r="E180" s="178"/>
    </row>
    <row r="181" s="167" customFormat="1" ht="17.25" customHeight="1" spans="1:5">
      <c r="A181" s="179">
        <v>2320419</v>
      </c>
      <c r="B181" s="182" t="s">
        <v>1037</v>
      </c>
      <c r="C181" s="185">
        <v>0</v>
      </c>
      <c r="D181" s="181">
        <v>0</v>
      </c>
      <c r="E181" s="178"/>
    </row>
    <row r="182" s="167" customFormat="1" ht="17.25" customHeight="1" spans="1:5">
      <c r="A182" s="179">
        <v>2320420</v>
      </c>
      <c r="B182" s="182" t="s">
        <v>1038</v>
      </c>
      <c r="C182" s="185">
        <v>0</v>
      </c>
      <c r="D182" s="181">
        <v>0</v>
      </c>
      <c r="E182" s="178"/>
    </row>
    <row r="183" s="167" customFormat="1" ht="17.25" customHeight="1" spans="1:5">
      <c r="A183" s="179">
        <v>2320431</v>
      </c>
      <c r="B183" s="182" t="s">
        <v>1039</v>
      </c>
      <c r="C183" s="185">
        <v>0</v>
      </c>
      <c r="D183" s="181">
        <v>0</v>
      </c>
      <c r="E183" s="178"/>
    </row>
    <row r="184" s="167" customFormat="1" ht="16.9" customHeight="1" spans="1:5">
      <c r="A184" s="179">
        <v>2320432</v>
      </c>
      <c r="B184" s="182" t="s">
        <v>1040</v>
      </c>
      <c r="C184" s="185">
        <v>0</v>
      </c>
      <c r="D184" s="181">
        <v>0</v>
      </c>
      <c r="E184" s="178"/>
    </row>
    <row r="185" s="167" customFormat="1" ht="16.9" customHeight="1" spans="1:5">
      <c r="A185" s="179">
        <v>2320498</v>
      </c>
      <c r="B185" s="182" t="s">
        <v>1041</v>
      </c>
      <c r="C185" s="185">
        <v>0</v>
      </c>
      <c r="D185" s="181">
        <v>11063.29</v>
      </c>
      <c r="E185" s="178"/>
    </row>
    <row r="186" s="167" customFormat="1" ht="16.9" customHeight="1" spans="1:5">
      <c r="A186" s="179">
        <v>2320499</v>
      </c>
      <c r="B186" s="182" t="s">
        <v>1042</v>
      </c>
      <c r="C186" s="175"/>
      <c r="E186" s="178"/>
    </row>
    <row r="187" s="167" customFormat="1" ht="16.9" customHeight="1" spans="1:5">
      <c r="A187" s="179">
        <v>233</v>
      </c>
      <c r="B187" s="180" t="s">
        <v>1043</v>
      </c>
      <c r="C187" s="175">
        <v>0</v>
      </c>
      <c r="D187" s="181">
        <v>0</v>
      </c>
      <c r="E187" s="178"/>
    </row>
    <row r="188" s="167" customFormat="1" ht="16.9" customHeight="1" spans="1:5">
      <c r="A188" s="179">
        <v>23304</v>
      </c>
      <c r="B188" s="180" t="s">
        <v>1044</v>
      </c>
      <c r="C188" s="175">
        <v>0</v>
      </c>
      <c r="D188" s="181">
        <v>0</v>
      </c>
      <c r="E188" s="178"/>
    </row>
    <row r="189" s="167" customFormat="1" ht="16.9" customHeight="1" spans="1:5">
      <c r="A189" s="179">
        <v>2330401</v>
      </c>
      <c r="B189" s="182" t="s">
        <v>1045</v>
      </c>
      <c r="C189" s="175">
        <v>0</v>
      </c>
      <c r="D189" s="181">
        <v>0</v>
      </c>
      <c r="E189" s="178"/>
    </row>
    <row r="190" s="167" customFormat="1" ht="16.9" customHeight="1" spans="1:5">
      <c r="A190" s="179">
        <v>2330402</v>
      </c>
      <c r="B190" s="182" t="s">
        <v>1046</v>
      </c>
      <c r="C190" s="175">
        <v>0</v>
      </c>
      <c r="D190" s="181">
        <v>0</v>
      </c>
      <c r="E190" s="178"/>
    </row>
    <row r="191" s="167" customFormat="1" ht="16.9" customHeight="1" spans="1:5">
      <c r="A191" s="179">
        <v>2330405</v>
      </c>
      <c r="B191" s="182" t="s">
        <v>1047</v>
      </c>
      <c r="C191" s="175">
        <v>0</v>
      </c>
      <c r="D191" s="181">
        <v>0</v>
      </c>
      <c r="E191" s="178"/>
    </row>
    <row r="192" s="167" customFormat="1" ht="16.9" customHeight="1" spans="1:5">
      <c r="A192" s="179">
        <v>2330411</v>
      </c>
      <c r="B192" s="182" t="s">
        <v>1048</v>
      </c>
      <c r="C192" s="175">
        <v>0</v>
      </c>
      <c r="D192" s="181">
        <v>0</v>
      </c>
      <c r="E192" s="178"/>
    </row>
    <row r="193" s="167" customFormat="1" ht="16.9" customHeight="1" spans="1:5">
      <c r="A193" s="179">
        <v>2330412</v>
      </c>
      <c r="B193" s="182" t="s">
        <v>1049</v>
      </c>
      <c r="C193" s="175">
        <v>0</v>
      </c>
      <c r="D193" s="181">
        <v>0</v>
      </c>
      <c r="E193" s="178"/>
    </row>
    <row r="194" s="167" customFormat="1" ht="16.9" customHeight="1" spans="1:5">
      <c r="A194" s="179">
        <v>2330413</v>
      </c>
      <c r="B194" s="182" t="s">
        <v>1050</v>
      </c>
      <c r="C194" s="175">
        <v>0</v>
      </c>
      <c r="D194" s="181">
        <v>0</v>
      </c>
      <c r="E194" s="178"/>
    </row>
    <row r="195" s="167" customFormat="1" ht="16.9" customHeight="1" spans="1:5">
      <c r="A195" s="179">
        <v>2330414</v>
      </c>
      <c r="B195" s="182" t="s">
        <v>1051</v>
      </c>
      <c r="C195" s="175">
        <v>0</v>
      </c>
      <c r="D195" s="181">
        <v>0</v>
      </c>
      <c r="E195" s="178"/>
    </row>
    <row r="196" s="167" customFormat="1" ht="16.9" customHeight="1" spans="1:5">
      <c r="A196" s="179">
        <v>2330415</v>
      </c>
      <c r="B196" s="182" t="s">
        <v>1052</v>
      </c>
      <c r="C196" s="175">
        <v>0</v>
      </c>
      <c r="D196" s="181">
        <v>0</v>
      </c>
      <c r="E196" s="178"/>
    </row>
    <row r="197" s="167" customFormat="1" ht="16.9" customHeight="1" spans="1:5">
      <c r="A197" s="179">
        <v>2330416</v>
      </c>
      <c r="B197" s="182" t="s">
        <v>1053</v>
      </c>
      <c r="C197" s="175">
        <v>0</v>
      </c>
      <c r="D197" s="181">
        <v>0</v>
      </c>
      <c r="E197" s="178"/>
    </row>
    <row r="198" s="167" customFormat="1" ht="16.9" customHeight="1" spans="1:5">
      <c r="A198" s="179">
        <v>2330417</v>
      </c>
      <c r="B198" s="182" t="s">
        <v>1054</v>
      </c>
      <c r="C198" s="175">
        <v>0</v>
      </c>
      <c r="D198" s="181">
        <v>0</v>
      </c>
      <c r="E198" s="178"/>
    </row>
    <row r="199" s="167" customFormat="1" ht="16.9" customHeight="1" spans="1:5">
      <c r="A199" s="179">
        <v>2330418</v>
      </c>
      <c r="B199" s="182" t="s">
        <v>1055</v>
      </c>
      <c r="C199" s="175">
        <v>0</v>
      </c>
      <c r="D199" s="181">
        <v>0</v>
      </c>
      <c r="E199" s="178"/>
    </row>
    <row r="200" s="167" customFormat="1" ht="16.9" customHeight="1" spans="1:5">
      <c r="A200" s="179">
        <v>2330419</v>
      </c>
      <c r="B200" s="182" t="s">
        <v>1056</v>
      </c>
      <c r="C200" s="175">
        <v>0</v>
      </c>
      <c r="D200" s="181">
        <v>0</v>
      </c>
      <c r="E200" s="178"/>
    </row>
    <row r="201" s="167" customFormat="1" ht="16.9" customHeight="1" spans="1:5">
      <c r="A201" s="179">
        <v>2330420</v>
      </c>
      <c r="B201" s="182" t="s">
        <v>1057</v>
      </c>
      <c r="C201" s="175">
        <v>0</v>
      </c>
      <c r="D201" s="181">
        <v>0</v>
      </c>
      <c r="E201" s="178"/>
    </row>
    <row r="202" s="167" customFormat="1" ht="16.9" customHeight="1" spans="1:5">
      <c r="A202" s="179">
        <v>2330431</v>
      </c>
      <c r="B202" s="182" t="s">
        <v>1058</v>
      </c>
      <c r="C202" s="175">
        <v>0</v>
      </c>
      <c r="D202" s="181">
        <v>0</v>
      </c>
      <c r="E202" s="178"/>
    </row>
    <row r="203" s="167" customFormat="1" ht="16.9" customHeight="1" spans="1:5">
      <c r="A203" s="179">
        <v>2330432</v>
      </c>
      <c r="B203" s="182" t="s">
        <v>1059</v>
      </c>
      <c r="C203" s="175">
        <v>0</v>
      </c>
      <c r="D203" s="181">
        <v>0</v>
      </c>
      <c r="E203" s="178"/>
    </row>
    <row r="204" s="167" customFormat="1" ht="16.9" customHeight="1" spans="1:5">
      <c r="A204" s="179">
        <v>2330498</v>
      </c>
      <c r="B204" s="182" t="s">
        <v>1060</v>
      </c>
      <c r="C204" s="175">
        <v>0</v>
      </c>
      <c r="D204" s="181">
        <v>0</v>
      </c>
      <c r="E204" s="178"/>
    </row>
    <row r="205" s="167" customFormat="1" ht="16.9" customHeight="1" spans="1:5">
      <c r="A205" s="179">
        <v>2330499</v>
      </c>
      <c r="B205" s="182" t="s">
        <v>1061</v>
      </c>
      <c r="C205" s="175">
        <v>0</v>
      </c>
      <c r="D205" s="181">
        <v>0</v>
      </c>
      <c r="E205" s="178"/>
    </row>
    <row r="206" s="10" customFormat="1" customHeight="1" spans="1:237">
      <c r="A206" s="179">
        <v>234</v>
      </c>
      <c r="B206" s="180" t="s">
        <v>1062</v>
      </c>
      <c r="C206" s="186"/>
      <c r="D206" s="181"/>
      <c r="E206" s="178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7"/>
      <c r="BN206" s="167"/>
      <c r="BO206" s="167"/>
      <c r="BP206" s="167"/>
      <c r="BQ206" s="167"/>
      <c r="BR206" s="167"/>
      <c r="BS206" s="167"/>
      <c r="BT206" s="167"/>
      <c r="BU206" s="167"/>
      <c r="BV206" s="167"/>
      <c r="BW206" s="167"/>
      <c r="BX206" s="167"/>
      <c r="BY206" s="167"/>
      <c r="BZ206" s="167"/>
      <c r="CA206" s="167"/>
      <c r="CB206" s="167"/>
      <c r="CC206" s="167"/>
      <c r="CD206" s="167"/>
      <c r="CE206" s="167"/>
      <c r="CF206" s="167"/>
      <c r="CG206" s="167"/>
      <c r="CH206" s="167"/>
      <c r="CI206" s="167"/>
      <c r="CJ206" s="167"/>
      <c r="CK206" s="167"/>
      <c r="CL206" s="167"/>
      <c r="CM206" s="167"/>
      <c r="CN206" s="167"/>
      <c r="CO206" s="167"/>
      <c r="CP206" s="167"/>
      <c r="CQ206" s="167"/>
      <c r="CR206" s="167"/>
      <c r="CS206" s="167"/>
      <c r="CT206" s="167"/>
      <c r="CU206" s="167"/>
      <c r="CV206" s="167"/>
      <c r="CW206" s="167"/>
      <c r="CX206" s="167"/>
      <c r="CY206" s="167"/>
      <c r="CZ206" s="167"/>
      <c r="DA206" s="167"/>
      <c r="DB206" s="167"/>
      <c r="DC206" s="167"/>
      <c r="DD206" s="167"/>
      <c r="DE206" s="167"/>
      <c r="DF206" s="167"/>
      <c r="DG206" s="167"/>
      <c r="DH206" s="167"/>
      <c r="DI206" s="167"/>
      <c r="DJ206" s="167"/>
      <c r="DK206" s="167"/>
      <c r="DL206" s="167"/>
      <c r="DM206" s="167"/>
      <c r="DN206" s="167"/>
      <c r="DO206" s="167"/>
      <c r="DP206" s="167"/>
      <c r="DQ206" s="167"/>
      <c r="DR206" s="167"/>
      <c r="DS206" s="167"/>
      <c r="DT206" s="167"/>
      <c r="DU206" s="167"/>
      <c r="DV206" s="167"/>
      <c r="DW206" s="167"/>
      <c r="DX206" s="167"/>
      <c r="DY206" s="167"/>
      <c r="DZ206" s="167"/>
      <c r="EA206" s="167"/>
      <c r="EB206" s="167"/>
      <c r="EC206" s="167"/>
      <c r="ED206" s="167"/>
      <c r="EE206" s="167"/>
      <c r="EF206" s="167"/>
      <c r="EG206" s="167"/>
      <c r="EH206" s="167"/>
      <c r="EI206" s="167"/>
      <c r="EJ206" s="167"/>
      <c r="EK206" s="167"/>
      <c r="EL206" s="167"/>
      <c r="EM206" s="167"/>
      <c r="EN206" s="167"/>
      <c r="EO206" s="167"/>
      <c r="EP206" s="167"/>
      <c r="EQ206" s="167"/>
      <c r="ER206" s="167"/>
      <c r="ES206" s="167"/>
      <c r="ET206" s="167"/>
      <c r="EU206" s="167"/>
      <c r="EV206" s="167"/>
      <c r="EW206" s="167"/>
      <c r="EX206" s="167"/>
      <c r="EY206" s="167"/>
      <c r="EZ206" s="167"/>
      <c r="FA206" s="167"/>
      <c r="FB206" s="167"/>
      <c r="FC206" s="167"/>
      <c r="FD206" s="167"/>
      <c r="FE206" s="167"/>
      <c r="FF206" s="167"/>
      <c r="FG206" s="167"/>
      <c r="FH206" s="167"/>
      <c r="FI206" s="167"/>
      <c r="FJ206" s="167"/>
      <c r="FK206" s="167"/>
      <c r="FL206" s="167"/>
      <c r="FM206" s="167"/>
      <c r="FN206" s="167"/>
      <c r="FO206" s="167"/>
      <c r="FP206" s="167"/>
      <c r="FQ206" s="167"/>
      <c r="FR206" s="167"/>
      <c r="FS206" s="167"/>
      <c r="FT206" s="167"/>
      <c r="FU206" s="167"/>
      <c r="FV206" s="167"/>
      <c r="FW206" s="167"/>
      <c r="FX206" s="167"/>
      <c r="FY206" s="167"/>
      <c r="FZ206" s="167"/>
      <c r="GA206" s="167"/>
      <c r="GB206" s="167"/>
      <c r="GC206" s="167"/>
      <c r="GD206" s="167"/>
      <c r="GE206" s="167"/>
      <c r="GF206" s="167"/>
      <c r="GG206" s="167"/>
      <c r="GH206" s="167"/>
      <c r="GI206" s="167"/>
      <c r="GJ206" s="167"/>
      <c r="GK206" s="167"/>
      <c r="GL206" s="167"/>
      <c r="GM206" s="167"/>
      <c r="GN206" s="167"/>
      <c r="GO206" s="167"/>
      <c r="GP206" s="167"/>
      <c r="GQ206" s="167"/>
      <c r="GR206" s="167"/>
      <c r="GS206" s="167"/>
      <c r="GT206" s="167"/>
      <c r="GU206" s="167"/>
      <c r="GV206" s="167"/>
      <c r="GW206" s="167"/>
      <c r="GX206" s="167"/>
      <c r="GY206" s="167"/>
      <c r="GZ206" s="167"/>
      <c r="HA206" s="167"/>
      <c r="HB206" s="167"/>
      <c r="HC206" s="167"/>
      <c r="HD206" s="167"/>
      <c r="HE206" s="167"/>
      <c r="HF206" s="167"/>
      <c r="HG206" s="167"/>
      <c r="HH206" s="167"/>
      <c r="HI206" s="167"/>
      <c r="HJ206" s="167"/>
      <c r="HK206" s="167"/>
      <c r="HL206" s="167"/>
      <c r="HM206" s="167"/>
      <c r="HN206" s="167"/>
      <c r="HO206" s="167"/>
      <c r="HP206" s="167"/>
      <c r="HQ206" s="167"/>
      <c r="HR206" s="167"/>
      <c r="HS206" s="167"/>
      <c r="HT206" s="167"/>
      <c r="HU206" s="167"/>
      <c r="HV206" s="167"/>
      <c r="HW206" s="167"/>
      <c r="HX206" s="167"/>
      <c r="HY206" s="167"/>
      <c r="HZ206" s="167"/>
      <c r="IA206" s="167"/>
      <c r="IB206" s="167"/>
      <c r="IC206" s="167"/>
    </row>
    <row r="207" s="10" customFormat="1" customHeight="1" spans="1:237">
      <c r="A207" s="179">
        <v>23401</v>
      </c>
      <c r="B207" s="180" t="s">
        <v>1063</v>
      </c>
      <c r="C207" s="186">
        <v>0</v>
      </c>
      <c r="D207" s="181"/>
      <c r="E207" s="178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7"/>
      <c r="BQ207" s="167"/>
      <c r="BR207" s="167"/>
      <c r="BS207" s="167"/>
      <c r="BT207" s="167"/>
      <c r="BU207" s="167"/>
      <c r="BV207" s="167"/>
      <c r="BW207" s="167"/>
      <c r="BX207" s="167"/>
      <c r="BY207" s="167"/>
      <c r="BZ207" s="167"/>
      <c r="CA207" s="167"/>
      <c r="CB207" s="167"/>
      <c r="CC207" s="167"/>
      <c r="CD207" s="167"/>
      <c r="CE207" s="167"/>
      <c r="CF207" s="167"/>
      <c r="CG207" s="167"/>
      <c r="CH207" s="167"/>
      <c r="CI207" s="167"/>
      <c r="CJ207" s="167"/>
      <c r="CK207" s="167"/>
      <c r="CL207" s="167"/>
      <c r="CM207" s="167"/>
      <c r="CN207" s="167"/>
      <c r="CO207" s="167"/>
      <c r="CP207" s="167"/>
      <c r="CQ207" s="167"/>
      <c r="CR207" s="167"/>
      <c r="CS207" s="167"/>
      <c r="CT207" s="167"/>
      <c r="CU207" s="167"/>
      <c r="CV207" s="167"/>
      <c r="CW207" s="167"/>
      <c r="CX207" s="167"/>
      <c r="CY207" s="167"/>
      <c r="CZ207" s="167"/>
      <c r="DA207" s="167"/>
      <c r="DB207" s="167"/>
      <c r="DC207" s="167"/>
      <c r="DD207" s="167"/>
      <c r="DE207" s="167"/>
      <c r="DF207" s="167"/>
      <c r="DG207" s="167"/>
      <c r="DH207" s="167"/>
      <c r="DI207" s="167"/>
      <c r="DJ207" s="167"/>
      <c r="DK207" s="167"/>
      <c r="DL207" s="167"/>
      <c r="DM207" s="167"/>
      <c r="DN207" s="167"/>
      <c r="DO207" s="167"/>
      <c r="DP207" s="167"/>
      <c r="DQ207" s="167"/>
      <c r="DR207" s="167"/>
      <c r="DS207" s="167"/>
      <c r="DT207" s="167"/>
      <c r="DU207" s="167"/>
      <c r="DV207" s="167"/>
      <c r="DW207" s="167"/>
      <c r="DX207" s="167"/>
      <c r="DY207" s="167"/>
      <c r="DZ207" s="167"/>
      <c r="EA207" s="167"/>
      <c r="EB207" s="167"/>
      <c r="EC207" s="167"/>
      <c r="ED207" s="167"/>
      <c r="EE207" s="167"/>
      <c r="EF207" s="167"/>
      <c r="EG207" s="167"/>
      <c r="EH207" s="167"/>
      <c r="EI207" s="167"/>
      <c r="EJ207" s="167"/>
      <c r="EK207" s="167"/>
      <c r="EL207" s="167"/>
      <c r="EM207" s="167"/>
      <c r="EN207" s="167"/>
      <c r="EO207" s="167"/>
      <c r="EP207" s="167"/>
      <c r="EQ207" s="167"/>
      <c r="ER207" s="167"/>
      <c r="ES207" s="167"/>
      <c r="ET207" s="167"/>
      <c r="EU207" s="167"/>
      <c r="EV207" s="167"/>
      <c r="EW207" s="167"/>
      <c r="EX207" s="167"/>
      <c r="EY207" s="167"/>
      <c r="EZ207" s="167"/>
      <c r="FA207" s="167"/>
      <c r="FB207" s="167"/>
      <c r="FC207" s="167"/>
      <c r="FD207" s="167"/>
      <c r="FE207" s="167"/>
      <c r="FF207" s="167"/>
      <c r="FG207" s="167"/>
      <c r="FH207" s="167"/>
      <c r="FI207" s="167"/>
      <c r="FJ207" s="167"/>
      <c r="FK207" s="167"/>
      <c r="FL207" s="167"/>
      <c r="FM207" s="167"/>
      <c r="FN207" s="167"/>
      <c r="FO207" s="167"/>
      <c r="FP207" s="167"/>
      <c r="FQ207" s="167"/>
      <c r="FR207" s="167"/>
      <c r="FS207" s="167"/>
      <c r="FT207" s="167"/>
      <c r="FU207" s="167"/>
      <c r="FV207" s="167"/>
      <c r="FW207" s="167"/>
      <c r="FX207" s="167"/>
      <c r="FY207" s="167"/>
      <c r="FZ207" s="167"/>
      <c r="GA207" s="167"/>
      <c r="GB207" s="167"/>
      <c r="GC207" s="167"/>
      <c r="GD207" s="167"/>
      <c r="GE207" s="167"/>
      <c r="GF207" s="167"/>
      <c r="GG207" s="167"/>
      <c r="GH207" s="167"/>
      <c r="GI207" s="167"/>
      <c r="GJ207" s="167"/>
      <c r="GK207" s="167"/>
      <c r="GL207" s="167"/>
      <c r="GM207" s="167"/>
      <c r="GN207" s="167"/>
      <c r="GO207" s="167"/>
      <c r="GP207" s="167"/>
      <c r="GQ207" s="167"/>
      <c r="GR207" s="167"/>
      <c r="GS207" s="167"/>
      <c r="GT207" s="167"/>
      <c r="GU207" s="167"/>
      <c r="GV207" s="167"/>
      <c r="GW207" s="167"/>
      <c r="GX207" s="167"/>
      <c r="GY207" s="167"/>
      <c r="GZ207" s="167"/>
      <c r="HA207" s="167"/>
      <c r="HB207" s="167"/>
      <c r="HC207" s="167"/>
      <c r="HD207" s="167"/>
      <c r="HE207" s="167"/>
      <c r="HF207" s="167"/>
      <c r="HG207" s="167"/>
      <c r="HH207" s="167"/>
      <c r="HI207" s="167"/>
      <c r="HJ207" s="167"/>
      <c r="HK207" s="167"/>
      <c r="HL207" s="167"/>
      <c r="HM207" s="167"/>
      <c r="HN207" s="167"/>
      <c r="HO207" s="167"/>
      <c r="HP207" s="167"/>
      <c r="HQ207" s="167"/>
      <c r="HR207" s="167"/>
      <c r="HS207" s="167"/>
      <c r="HT207" s="167"/>
      <c r="HU207" s="167"/>
      <c r="HV207" s="167"/>
      <c r="HW207" s="167"/>
      <c r="HX207" s="167"/>
      <c r="HY207" s="167"/>
      <c r="HZ207" s="167"/>
      <c r="IA207" s="167"/>
      <c r="IB207" s="167"/>
      <c r="IC207" s="167"/>
    </row>
    <row r="208" s="10" customFormat="1" customHeight="1" spans="1:237">
      <c r="A208" s="179">
        <v>2340101</v>
      </c>
      <c r="B208" s="182" t="s">
        <v>1064</v>
      </c>
      <c r="C208" s="186">
        <v>0</v>
      </c>
      <c r="D208" s="181"/>
      <c r="E208" s="178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7"/>
      <c r="BQ208" s="167"/>
      <c r="BR208" s="167"/>
      <c r="BS208" s="167"/>
      <c r="BT208" s="167"/>
      <c r="BU208" s="167"/>
      <c r="BV208" s="167"/>
      <c r="BW208" s="167"/>
      <c r="BX208" s="167"/>
      <c r="BY208" s="167"/>
      <c r="BZ208" s="167"/>
      <c r="CA208" s="167"/>
      <c r="CB208" s="167"/>
      <c r="CC208" s="167"/>
      <c r="CD208" s="167"/>
      <c r="CE208" s="167"/>
      <c r="CF208" s="167"/>
      <c r="CG208" s="167"/>
      <c r="CH208" s="167"/>
      <c r="CI208" s="167"/>
      <c r="CJ208" s="167"/>
      <c r="CK208" s="167"/>
      <c r="CL208" s="167"/>
      <c r="CM208" s="167"/>
      <c r="CN208" s="167"/>
      <c r="CO208" s="167"/>
      <c r="CP208" s="167"/>
      <c r="CQ208" s="167"/>
      <c r="CR208" s="167"/>
      <c r="CS208" s="167"/>
      <c r="CT208" s="167"/>
      <c r="CU208" s="167"/>
      <c r="CV208" s="167"/>
      <c r="CW208" s="167"/>
      <c r="CX208" s="167"/>
      <c r="CY208" s="167"/>
      <c r="CZ208" s="167"/>
      <c r="DA208" s="167"/>
      <c r="DB208" s="167"/>
      <c r="DC208" s="167"/>
      <c r="DD208" s="167"/>
      <c r="DE208" s="167"/>
      <c r="DF208" s="167"/>
      <c r="DG208" s="167"/>
      <c r="DH208" s="167"/>
      <c r="DI208" s="167"/>
      <c r="DJ208" s="167"/>
      <c r="DK208" s="167"/>
      <c r="DL208" s="167"/>
      <c r="DM208" s="167"/>
      <c r="DN208" s="167"/>
      <c r="DO208" s="167"/>
      <c r="DP208" s="167"/>
      <c r="DQ208" s="167"/>
      <c r="DR208" s="167"/>
      <c r="DS208" s="167"/>
      <c r="DT208" s="167"/>
      <c r="DU208" s="167"/>
      <c r="DV208" s="167"/>
      <c r="DW208" s="167"/>
      <c r="DX208" s="167"/>
      <c r="DY208" s="167"/>
      <c r="DZ208" s="167"/>
      <c r="EA208" s="167"/>
      <c r="EB208" s="167"/>
      <c r="EC208" s="167"/>
      <c r="ED208" s="167"/>
      <c r="EE208" s="167"/>
      <c r="EF208" s="167"/>
      <c r="EG208" s="167"/>
      <c r="EH208" s="167"/>
      <c r="EI208" s="167"/>
      <c r="EJ208" s="167"/>
      <c r="EK208" s="167"/>
      <c r="EL208" s="167"/>
      <c r="EM208" s="167"/>
      <c r="EN208" s="167"/>
      <c r="EO208" s="167"/>
      <c r="EP208" s="167"/>
      <c r="EQ208" s="167"/>
      <c r="ER208" s="167"/>
      <c r="ES208" s="167"/>
      <c r="ET208" s="167"/>
      <c r="EU208" s="167"/>
      <c r="EV208" s="167"/>
      <c r="EW208" s="167"/>
      <c r="EX208" s="167"/>
      <c r="EY208" s="167"/>
      <c r="EZ208" s="167"/>
      <c r="FA208" s="167"/>
      <c r="FB208" s="167"/>
      <c r="FC208" s="167"/>
      <c r="FD208" s="167"/>
      <c r="FE208" s="167"/>
      <c r="FF208" s="167"/>
      <c r="FG208" s="167"/>
      <c r="FH208" s="167"/>
      <c r="FI208" s="167"/>
      <c r="FJ208" s="167"/>
      <c r="FK208" s="167"/>
      <c r="FL208" s="167"/>
      <c r="FM208" s="167"/>
      <c r="FN208" s="167"/>
      <c r="FO208" s="167"/>
      <c r="FP208" s="167"/>
      <c r="FQ208" s="167"/>
      <c r="FR208" s="167"/>
      <c r="FS208" s="167"/>
      <c r="FT208" s="167"/>
      <c r="FU208" s="167"/>
      <c r="FV208" s="167"/>
      <c r="FW208" s="167"/>
      <c r="FX208" s="167"/>
      <c r="FY208" s="167"/>
      <c r="FZ208" s="167"/>
      <c r="GA208" s="167"/>
      <c r="GB208" s="167"/>
      <c r="GC208" s="167"/>
      <c r="GD208" s="167"/>
      <c r="GE208" s="167"/>
      <c r="GF208" s="167"/>
      <c r="GG208" s="167"/>
      <c r="GH208" s="167"/>
      <c r="GI208" s="167"/>
      <c r="GJ208" s="167"/>
      <c r="GK208" s="167"/>
      <c r="GL208" s="167"/>
      <c r="GM208" s="167"/>
      <c r="GN208" s="167"/>
      <c r="GO208" s="167"/>
      <c r="GP208" s="167"/>
      <c r="GQ208" s="167"/>
      <c r="GR208" s="167"/>
      <c r="GS208" s="167"/>
      <c r="GT208" s="167"/>
      <c r="GU208" s="167"/>
      <c r="GV208" s="167"/>
      <c r="GW208" s="167"/>
      <c r="GX208" s="167"/>
      <c r="GY208" s="167"/>
      <c r="GZ208" s="167"/>
      <c r="HA208" s="167"/>
      <c r="HB208" s="167"/>
      <c r="HC208" s="167"/>
      <c r="HD208" s="167"/>
      <c r="HE208" s="167"/>
      <c r="HF208" s="167"/>
      <c r="HG208" s="167"/>
      <c r="HH208" s="167"/>
      <c r="HI208" s="167"/>
      <c r="HJ208" s="167"/>
      <c r="HK208" s="167"/>
      <c r="HL208" s="167"/>
      <c r="HM208" s="167"/>
      <c r="HN208" s="167"/>
      <c r="HO208" s="167"/>
      <c r="HP208" s="167"/>
      <c r="HQ208" s="167"/>
      <c r="HR208" s="167"/>
      <c r="HS208" s="167"/>
      <c r="HT208" s="167"/>
      <c r="HU208" s="167"/>
      <c r="HV208" s="167"/>
      <c r="HW208" s="167"/>
      <c r="HX208" s="167"/>
      <c r="HY208" s="167"/>
      <c r="HZ208" s="167"/>
      <c r="IA208" s="167"/>
      <c r="IB208" s="167"/>
      <c r="IC208" s="167"/>
    </row>
    <row r="209" s="10" customFormat="1" customHeight="1" spans="1:237">
      <c r="A209" s="179">
        <v>2340102</v>
      </c>
      <c r="B209" s="182" t="s">
        <v>1065</v>
      </c>
      <c r="C209" s="186"/>
      <c r="D209" s="181"/>
      <c r="E209" s="178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7"/>
      <c r="BQ209" s="167"/>
      <c r="BR209" s="167"/>
      <c r="BS209" s="167"/>
      <c r="BT209" s="167"/>
      <c r="BU209" s="167"/>
      <c r="BV209" s="167"/>
      <c r="BW209" s="167"/>
      <c r="BX209" s="167"/>
      <c r="BY209" s="167"/>
      <c r="BZ209" s="167"/>
      <c r="CA209" s="167"/>
      <c r="CB209" s="167"/>
      <c r="CC209" s="167"/>
      <c r="CD209" s="167"/>
      <c r="CE209" s="167"/>
      <c r="CF209" s="167"/>
      <c r="CG209" s="167"/>
      <c r="CH209" s="167"/>
      <c r="CI209" s="167"/>
      <c r="CJ209" s="167"/>
      <c r="CK209" s="167"/>
      <c r="CL209" s="167"/>
      <c r="CM209" s="167"/>
      <c r="CN209" s="167"/>
      <c r="CO209" s="167"/>
      <c r="CP209" s="167"/>
      <c r="CQ209" s="167"/>
      <c r="CR209" s="167"/>
      <c r="CS209" s="167"/>
      <c r="CT209" s="167"/>
      <c r="CU209" s="167"/>
      <c r="CV209" s="167"/>
      <c r="CW209" s="167"/>
      <c r="CX209" s="167"/>
      <c r="CY209" s="167"/>
      <c r="CZ209" s="167"/>
      <c r="DA209" s="167"/>
      <c r="DB209" s="167"/>
      <c r="DC209" s="167"/>
      <c r="DD209" s="167"/>
      <c r="DE209" s="167"/>
      <c r="DF209" s="167"/>
      <c r="DG209" s="167"/>
      <c r="DH209" s="167"/>
      <c r="DI209" s="167"/>
      <c r="DJ209" s="167"/>
      <c r="DK209" s="167"/>
      <c r="DL209" s="167"/>
      <c r="DM209" s="167"/>
      <c r="DN209" s="167"/>
      <c r="DO209" s="167"/>
      <c r="DP209" s="167"/>
      <c r="DQ209" s="167"/>
      <c r="DR209" s="167"/>
      <c r="DS209" s="167"/>
      <c r="DT209" s="167"/>
      <c r="DU209" s="167"/>
      <c r="DV209" s="167"/>
      <c r="DW209" s="167"/>
      <c r="DX209" s="167"/>
      <c r="DY209" s="167"/>
      <c r="DZ209" s="167"/>
      <c r="EA209" s="167"/>
      <c r="EB209" s="167"/>
      <c r="EC209" s="167"/>
      <c r="ED209" s="167"/>
      <c r="EE209" s="167"/>
      <c r="EF209" s="167"/>
      <c r="EG209" s="167"/>
      <c r="EH209" s="167"/>
      <c r="EI209" s="167"/>
      <c r="EJ209" s="167"/>
      <c r="EK209" s="167"/>
      <c r="EL209" s="167"/>
      <c r="EM209" s="167"/>
      <c r="EN209" s="167"/>
      <c r="EO209" s="167"/>
      <c r="EP209" s="167"/>
      <c r="EQ209" s="167"/>
      <c r="ER209" s="167"/>
      <c r="ES209" s="167"/>
      <c r="ET209" s="167"/>
      <c r="EU209" s="167"/>
      <c r="EV209" s="167"/>
      <c r="EW209" s="167"/>
      <c r="EX209" s="167"/>
      <c r="EY209" s="167"/>
      <c r="EZ209" s="167"/>
      <c r="FA209" s="167"/>
      <c r="FB209" s="167"/>
      <c r="FC209" s="167"/>
      <c r="FD209" s="167"/>
      <c r="FE209" s="167"/>
      <c r="FF209" s="167"/>
      <c r="FG209" s="167"/>
      <c r="FH209" s="167"/>
      <c r="FI209" s="167"/>
      <c r="FJ209" s="167"/>
      <c r="FK209" s="167"/>
      <c r="FL209" s="167"/>
      <c r="FM209" s="167"/>
      <c r="FN209" s="167"/>
      <c r="FO209" s="167"/>
      <c r="FP209" s="167"/>
      <c r="FQ209" s="167"/>
      <c r="FR209" s="167"/>
      <c r="FS209" s="167"/>
      <c r="FT209" s="167"/>
      <c r="FU209" s="167"/>
      <c r="FV209" s="167"/>
      <c r="FW209" s="167"/>
      <c r="FX209" s="167"/>
      <c r="FY209" s="167"/>
      <c r="FZ209" s="167"/>
      <c r="GA209" s="167"/>
      <c r="GB209" s="167"/>
      <c r="GC209" s="167"/>
      <c r="GD209" s="167"/>
      <c r="GE209" s="167"/>
      <c r="GF209" s="167"/>
      <c r="GG209" s="167"/>
      <c r="GH209" s="167"/>
      <c r="GI209" s="167"/>
      <c r="GJ209" s="167"/>
      <c r="GK209" s="167"/>
      <c r="GL209" s="167"/>
      <c r="GM209" s="167"/>
      <c r="GN209" s="167"/>
      <c r="GO209" s="167"/>
      <c r="GP209" s="167"/>
      <c r="GQ209" s="167"/>
      <c r="GR209" s="167"/>
      <c r="GS209" s="167"/>
      <c r="GT209" s="167"/>
      <c r="GU209" s="167"/>
      <c r="GV209" s="167"/>
      <c r="GW209" s="167"/>
      <c r="GX209" s="167"/>
      <c r="GY209" s="167"/>
      <c r="GZ209" s="167"/>
      <c r="HA209" s="167"/>
      <c r="HB209" s="167"/>
      <c r="HC209" s="167"/>
      <c r="HD209" s="167"/>
      <c r="HE209" s="167"/>
      <c r="HF209" s="167"/>
      <c r="HG209" s="167"/>
      <c r="HH209" s="167"/>
      <c r="HI209" s="167"/>
      <c r="HJ209" s="167"/>
      <c r="HK209" s="167"/>
      <c r="HL209" s="167"/>
      <c r="HM209" s="167"/>
      <c r="HN209" s="167"/>
      <c r="HO209" s="167"/>
      <c r="HP209" s="167"/>
      <c r="HQ209" s="167"/>
      <c r="HR209" s="167"/>
      <c r="HS209" s="167"/>
      <c r="HT209" s="167"/>
      <c r="HU209" s="167"/>
      <c r="HV209" s="167"/>
      <c r="HW209" s="167"/>
      <c r="HX209" s="167"/>
      <c r="HY209" s="167"/>
      <c r="HZ209" s="167"/>
      <c r="IA209" s="167"/>
      <c r="IB209" s="167"/>
      <c r="IC209" s="167"/>
    </row>
    <row r="210" s="10" customFormat="1" customHeight="1" spans="1:237">
      <c r="A210" s="179">
        <v>2340103</v>
      </c>
      <c r="B210" s="182" t="s">
        <v>1066</v>
      </c>
      <c r="C210" s="186"/>
      <c r="D210" s="181"/>
      <c r="E210" s="178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7"/>
      <c r="BQ210" s="167"/>
      <c r="BR210" s="167"/>
      <c r="BS210" s="167"/>
      <c r="BT210" s="167"/>
      <c r="BU210" s="167"/>
      <c r="BV210" s="167"/>
      <c r="BW210" s="167"/>
      <c r="BX210" s="167"/>
      <c r="BY210" s="167"/>
      <c r="BZ210" s="167"/>
      <c r="CA210" s="167"/>
      <c r="CB210" s="167"/>
      <c r="CC210" s="167"/>
      <c r="CD210" s="167"/>
      <c r="CE210" s="167"/>
      <c r="CF210" s="167"/>
      <c r="CG210" s="167"/>
      <c r="CH210" s="167"/>
      <c r="CI210" s="167"/>
      <c r="CJ210" s="167"/>
      <c r="CK210" s="167"/>
      <c r="CL210" s="167"/>
      <c r="CM210" s="167"/>
      <c r="CN210" s="167"/>
      <c r="CO210" s="167"/>
      <c r="CP210" s="167"/>
      <c r="CQ210" s="167"/>
      <c r="CR210" s="167"/>
      <c r="CS210" s="167"/>
      <c r="CT210" s="167"/>
      <c r="CU210" s="167"/>
      <c r="CV210" s="167"/>
      <c r="CW210" s="167"/>
      <c r="CX210" s="167"/>
      <c r="CY210" s="167"/>
      <c r="CZ210" s="167"/>
      <c r="DA210" s="167"/>
      <c r="DB210" s="167"/>
      <c r="DC210" s="167"/>
      <c r="DD210" s="167"/>
      <c r="DE210" s="167"/>
      <c r="DF210" s="167"/>
      <c r="DG210" s="167"/>
      <c r="DH210" s="167"/>
      <c r="DI210" s="167"/>
      <c r="DJ210" s="167"/>
      <c r="DK210" s="167"/>
      <c r="DL210" s="167"/>
      <c r="DM210" s="167"/>
      <c r="DN210" s="167"/>
      <c r="DO210" s="167"/>
      <c r="DP210" s="167"/>
      <c r="DQ210" s="167"/>
      <c r="DR210" s="167"/>
      <c r="DS210" s="167"/>
      <c r="DT210" s="167"/>
      <c r="DU210" s="167"/>
      <c r="DV210" s="167"/>
      <c r="DW210" s="167"/>
      <c r="DX210" s="167"/>
      <c r="DY210" s="167"/>
      <c r="DZ210" s="167"/>
      <c r="EA210" s="167"/>
      <c r="EB210" s="167"/>
      <c r="EC210" s="167"/>
      <c r="ED210" s="167"/>
      <c r="EE210" s="167"/>
      <c r="EF210" s="167"/>
      <c r="EG210" s="167"/>
      <c r="EH210" s="167"/>
      <c r="EI210" s="167"/>
      <c r="EJ210" s="167"/>
      <c r="EK210" s="167"/>
      <c r="EL210" s="167"/>
      <c r="EM210" s="167"/>
      <c r="EN210" s="167"/>
      <c r="EO210" s="167"/>
      <c r="EP210" s="167"/>
      <c r="EQ210" s="167"/>
      <c r="ER210" s="167"/>
      <c r="ES210" s="167"/>
      <c r="ET210" s="167"/>
      <c r="EU210" s="167"/>
      <c r="EV210" s="167"/>
      <c r="EW210" s="167"/>
      <c r="EX210" s="167"/>
      <c r="EY210" s="167"/>
      <c r="EZ210" s="167"/>
      <c r="FA210" s="167"/>
      <c r="FB210" s="167"/>
      <c r="FC210" s="167"/>
      <c r="FD210" s="167"/>
      <c r="FE210" s="167"/>
      <c r="FF210" s="167"/>
      <c r="FG210" s="167"/>
      <c r="FH210" s="167"/>
      <c r="FI210" s="167"/>
      <c r="FJ210" s="167"/>
      <c r="FK210" s="167"/>
      <c r="FL210" s="167"/>
      <c r="FM210" s="167"/>
      <c r="FN210" s="167"/>
      <c r="FO210" s="167"/>
      <c r="FP210" s="167"/>
      <c r="FQ210" s="167"/>
      <c r="FR210" s="167"/>
      <c r="FS210" s="167"/>
      <c r="FT210" s="167"/>
      <c r="FU210" s="167"/>
      <c r="FV210" s="167"/>
      <c r="FW210" s="167"/>
      <c r="FX210" s="167"/>
      <c r="FY210" s="167"/>
      <c r="FZ210" s="167"/>
      <c r="GA210" s="167"/>
      <c r="GB210" s="167"/>
      <c r="GC210" s="167"/>
      <c r="GD210" s="167"/>
      <c r="GE210" s="167"/>
      <c r="GF210" s="167"/>
      <c r="GG210" s="167"/>
      <c r="GH210" s="167"/>
      <c r="GI210" s="167"/>
      <c r="GJ210" s="167"/>
      <c r="GK210" s="167"/>
      <c r="GL210" s="167"/>
      <c r="GM210" s="167"/>
      <c r="GN210" s="167"/>
      <c r="GO210" s="167"/>
      <c r="GP210" s="167"/>
      <c r="GQ210" s="167"/>
      <c r="GR210" s="167"/>
      <c r="GS210" s="167"/>
      <c r="GT210" s="167"/>
      <c r="GU210" s="167"/>
      <c r="GV210" s="167"/>
      <c r="GW210" s="167"/>
      <c r="GX210" s="167"/>
      <c r="GY210" s="167"/>
      <c r="GZ210" s="167"/>
      <c r="HA210" s="167"/>
      <c r="HB210" s="167"/>
      <c r="HC210" s="167"/>
      <c r="HD210" s="167"/>
      <c r="HE210" s="167"/>
      <c r="HF210" s="167"/>
      <c r="HG210" s="167"/>
      <c r="HH210" s="167"/>
      <c r="HI210" s="167"/>
      <c r="HJ210" s="167"/>
      <c r="HK210" s="167"/>
      <c r="HL210" s="167"/>
      <c r="HM210" s="167"/>
      <c r="HN210" s="167"/>
      <c r="HO210" s="167"/>
      <c r="HP210" s="167"/>
      <c r="HQ210" s="167"/>
      <c r="HR210" s="167"/>
      <c r="HS210" s="167"/>
      <c r="HT210" s="167"/>
      <c r="HU210" s="167"/>
      <c r="HV210" s="167"/>
      <c r="HW210" s="167"/>
      <c r="HX210" s="167"/>
      <c r="HY210" s="167"/>
      <c r="HZ210" s="167"/>
      <c r="IA210" s="167"/>
      <c r="IB210" s="167"/>
      <c r="IC210" s="167"/>
    </row>
    <row r="211" s="10" customFormat="1" customHeight="1" spans="1:237">
      <c r="A211" s="179">
        <v>2340104</v>
      </c>
      <c r="B211" s="182" t="s">
        <v>1067</v>
      </c>
      <c r="C211" s="186"/>
      <c r="D211" s="181"/>
      <c r="E211" s="178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7"/>
      <c r="BQ211" s="167"/>
      <c r="BR211" s="167"/>
      <c r="BS211" s="167"/>
      <c r="BT211" s="167"/>
      <c r="BU211" s="167"/>
      <c r="BV211" s="167"/>
      <c r="BW211" s="167"/>
      <c r="BX211" s="167"/>
      <c r="BY211" s="167"/>
      <c r="BZ211" s="167"/>
      <c r="CA211" s="167"/>
      <c r="CB211" s="167"/>
      <c r="CC211" s="167"/>
      <c r="CD211" s="167"/>
      <c r="CE211" s="167"/>
      <c r="CF211" s="167"/>
      <c r="CG211" s="167"/>
      <c r="CH211" s="167"/>
      <c r="CI211" s="167"/>
      <c r="CJ211" s="167"/>
      <c r="CK211" s="167"/>
      <c r="CL211" s="167"/>
      <c r="CM211" s="167"/>
      <c r="CN211" s="167"/>
      <c r="CO211" s="167"/>
      <c r="CP211" s="167"/>
      <c r="CQ211" s="167"/>
      <c r="CR211" s="167"/>
      <c r="CS211" s="167"/>
      <c r="CT211" s="167"/>
      <c r="CU211" s="167"/>
      <c r="CV211" s="167"/>
      <c r="CW211" s="167"/>
      <c r="CX211" s="167"/>
      <c r="CY211" s="167"/>
      <c r="CZ211" s="167"/>
      <c r="DA211" s="167"/>
      <c r="DB211" s="167"/>
      <c r="DC211" s="167"/>
      <c r="DD211" s="167"/>
      <c r="DE211" s="167"/>
      <c r="DF211" s="167"/>
      <c r="DG211" s="167"/>
      <c r="DH211" s="167"/>
      <c r="DI211" s="167"/>
      <c r="DJ211" s="167"/>
      <c r="DK211" s="167"/>
      <c r="DL211" s="167"/>
      <c r="DM211" s="167"/>
      <c r="DN211" s="167"/>
      <c r="DO211" s="167"/>
      <c r="DP211" s="167"/>
      <c r="DQ211" s="167"/>
      <c r="DR211" s="167"/>
      <c r="DS211" s="167"/>
      <c r="DT211" s="167"/>
      <c r="DU211" s="167"/>
      <c r="DV211" s="167"/>
      <c r="DW211" s="167"/>
      <c r="DX211" s="167"/>
      <c r="DY211" s="167"/>
      <c r="DZ211" s="167"/>
      <c r="EA211" s="167"/>
      <c r="EB211" s="167"/>
      <c r="EC211" s="167"/>
      <c r="ED211" s="167"/>
      <c r="EE211" s="167"/>
      <c r="EF211" s="167"/>
      <c r="EG211" s="167"/>
      <c r="EH211" s="167"/>
      <c r="EI211" s="167"/>
      <c r="EJ211" s="167"/>
      <c r="EK211" s="167"/>
      <c r="EL211" s="167"/>
      <c r="EM211" s="167"/>
      <c r="EN211" s="167"/>
      <c r="EO211" s="167"/>
      <c r="EP211" s="167"/>
      <c r="EQ211" s="167"/>
      <c r="ER211" s="167"/>
      <c r="ES211" s="167"/>
      <c r="ET211" s="167"/>
      <c r="EU211" s="167"/>
      <c r="EV211" s="167"/>
      <c r="EW211" s="167"/>
      <c r="EX211" s="167"/>
      <c r="EY211" s="167"/>
      <c r="EZ211" s="167"/>
      <c r="FA211" s="167"/>
      <c r="FB211" s="167"/>
      <c r="FC211" s="167"/>
      <c r="FD211" s="167"/>
      <c r="FE211" s="167"/>
      <c r="FF211" s="167"/>
      <c r="FG211" s="167"/>
      <c r="FH211" s="167"/>
      <c r="FI211" s="167"/>
      <c r="FJ211" s="167"/>
      <c r="FK211" s="167"/>
      <c r="FL211" s="167"/>
      <c r="FM211" s="167"/>
      <c r="FN211" s="167"/>
      <c r="FO211" s="167"/>
      <c r="FP211" s="167"/>
      <c r="FQ211" s="167"/>
      <c r="FR211" s="167"/>
      <c r="FS211" s="167"/>
      <c r="FT211" s="167"/>
      <c r="FU211" s="167"/>
      <c r="FV211" s="167"/>
      <c r="FW211" s="167"/>
      <c r="FX211" s="167"/>
      <c r="FY211" s="167"/>
      <c r="FZ211" s="167"/>
      <c r="GA211" s="167"/>
      <c r="GB211" s="167"/>
      <c r="GC211" s="167"/>
      <c r="GD211" s="167"/>
      <c r="GE211" s="167"/>
      <c r="GF211" s="167"/>
      <c r="GG211" s="167"/>
      <c r="GH211" s="167"/>
      <c r="GI211" s="167"/>
      <c r="GJ211" s="167"/>
      <c r="GK211" s="167"/>
      <c r="GL211" s="167"/>
      <c r="GM211" s="167"/>
      <c r="GN211" s="167"/>
      <c r="GO211" s="167"/>
      <c r="GP211" s="167"/>
      <c r="GQ211" s="167"/>
      <c r="GR211" s="167"/>
      <c r="GS211" s="167"/>
      <c r="GT211" s="167"/>
      <c r="GU211" s="167"/>
      <c r="GV211" s="167"/>
      <c r="GW211" s="167"/>
      <c r="GX211" s="167"/>
      <c r="GY211" s="167"/>
      <c r="GZ211" s="167"/>
      <c r="HA211" s="167"/>
      <c r="HB211" s="167"/>
      <c r="HC211" s="167"/>
      <c r="HD211" s="167"/>
      <c r="HE211" s="167"/>
      <c r="HF211" s="167"/>
      <c r="HG211" s="167"/>
      <c r="HH211" s="167"/>
      <c r="HI211" s="167"/>
      <c r="HJ211" s="167"/>
      <c r="HK211" s="167"/>
      <c r="HL211" s="167"/>
      <c r="HM211" s="167"/>
      <c r="HN211" s="167"/>
      <c r="HO211" s="167"/>
      <c r="HP211" s="167"/>
      <c r="HQ211" s="167"/>
      <c r="HR211" s="167"/>
      <c r="HS211" s="167"/>
      <c r="HT211" s="167"/>
      <c r="HU211" s="167"/>
      <c r="HV211" s="167"/>
      <c r="HW211" s="167"/>
      <c r="HX211" s="167"/>
      <c r="HY211" s="167"/>
      <c r="HZ211" s="167"/>
      <c r="IA211" s="167"/>
      <c r="IB211" s="167"/>
      <c r="IC211" s="167"/>
    </row>
    <row r="212" s="10" customFormat="1" customHeight="1" spans="1:237">
      <c r="A212" s="179">
        <v>2340105</v>
      </c>
      <c r="B212" s="182" t="s">
        <v>1068</v>
      </c>
      <c r="C212" s="186"/>
      <c r="D212" s="181"/>
      <c r="E212" s="178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7"/>
      <c r="BQ212" s="167"/>
      <c r="BR212" s="167"/>
      <c r="BS212" s="167"/>
      <c r="BT212" s="167"/>
      <c r="BU212" s="167"/>
      <c r="BV212" s="167"/>
      <c r="BW212" s="167"/>
      <c r="BX212" s="167"/>
      <c r="BY212" s="167"/>
      <c r="BZ212" s="167"/>
      <c r="CA212" s="167"/>
      <c r="CB212" s="167"/>
      <c r="CC212" s="167"/>
      <c r="CD212" s="167"/>
      <c r="CE212" s="167"/>
      <c r="CF212" s="167"/>
      <c r="CG212" s="167"/>
      <c r="CH212" s="167"/>
      <c r="CI212" s="167"/>
      <c r="CJ212" s="167"/>
      <c r="CK212" s="167"/>
      <c r="CL212" s="167"/>
      <c r="CM212" s="167"/>
      <c r="CN212" s="167"/>
      <c r="CO212" s="167"/>
      <c r="CP212" s="167"/>
      <c r="CQ212" s="167"/>
      <c r="CR212" s="167"/>
      <c r="CS212" s="167"/>
      <c r="CT212" s="167"/>
      <c r="CU212" s="167"/>
      <c r="CV212" s="167"/>
      <c r="CW212" s="167"/>
      <c r="CX212" s="167"/>
      <c r="CY212" s="167"/>
      <c r="CZ212" s="167"/>
      <c r="DA212" s="167"/>
      <c r="DB212" s="167"/>
      <c r="DC212" s="167"/>
      <c r="DD212" s="167"/>
      <c r="DE212" s="167"/>
      <c r="DF212" s="167"/>
      <c r="DG212" s="167"/>
      <c r="DH212" s="167"/>
      <c r="DI212" s="167"/>
      <c r="DJ212" s="167"/>
      <c r="DK212" s="167"/>
      <c r="DL212" s="167"/>
      <c r="DM212" s="167"/>
      <c r="DN212" s="167"/>
      <c r="DO212" s="167"/>
      <c r="DP212" s="167"/>
      <c r="DQ212" s="167"/>
      <c r="DR212" s="167"/>
      <c r="DS212" s="167"/>
      <c r="DT212" s="167"/>
      <c r="DU212" s="167"/>
      <c r="DV212" s="167"/>
      <c r="DW212" s="167"/>
      <c r="DX212" s="167"/>
      <c r="DY212" s="167"/>
      <c r="DZ212" s="167"/>
      <c r="EA212" s="167"/>
      <c r="EB212" s="167"/>
      <c r="EC212" s="167"/>
      <c r="ED212" s="167"/>
      <c r="EE212" s="167"/>
      <c r="EF212" s="167"/>
      <c r="EG212" s="167"/>
      <c r="EH212" s="167"/>
      <c r="EI212" s="167"/>
      <c r="EJ212" s="167"/>
      <c r="EK212" s="167"/>
      <c r="EL212" s="167"/>
      <c r="EM212" s="167"/>
      <c r="EN212" s="167"/>
      <c r="EO212" s="167"/>
      <c r="EP212" s="167"/>
      <c r="EQ212" s="167"/>
      <c r="ER212" s="167"/>
      <c r="ES212" s="167"/>
      <c r="ET212" s="167"/>
      <c r="EU212" s="167"/>
      <c r="EV212" s="167"/>
      <c r="EW212" s="167"/>
      <c r="EX212" s="167"/>
      <c r="EY212" s="167"/>
      <c r="EZ212" s="167"/>
      <c r="FA212" s="167"/>
      <c r="FB212" s="167"/>
      <c r="FC212" s="167"/>
      <c r="FD212" s="167"/>
      <c r="FE212" s="167"/>
      <c r="FF212" s="167"/>
      <c r="FG212" s="167"/>
      <c r="FH212" s="167"/>
      <c r="FI212" s="167"/>
      <c r="FJ212" s="167"/>
      <c r="FK212" s="167"/>
      <c r="FL212" s="167"/>
      <c r="FM212" s="167"/>
      <c r="FN212" s="167"/>
      <c r="FO212" s="167"/>
      <c r="FP212" s="167"/>
      <c r="FQ212" s="167"/>
      <c r="FR212" s="167"/>
      <c r="FS212" s="167"/>
      <c r="FT212" s="167"/>
      <c r="FU212" s="167"/>
      <c r="FV212" s="167"/>
      <c r="FW212" s="167"/>
      <c r="FX212" s="167"/>
      <c r="FY212" s="167"/>
      <c r="FZ212" s="167"/>
      <c r="GA212" s="167"/>
      <c r="GB212" s="167"/>
      <c r="GC212" s="167"/>
      <c r="GD212" s="167"/>
      <c r="GE212" s="167"/>
      <c r="GF212" s="167"/>
      <c r="GG212" s="167"/>
      <c r="GH212" s="167"/>
      <c r="GI212" s="167"/>
      <c r="GJ212" s="167"/>
      <c r="GK212" s="167"/>
      <c r="GL212" s="167"/>
      <c r="GM212" s="167"/>
      <c r="GN212" s="167"/>
      <c r="GO212" s="167"/>
      <c r="GP212" s="167"/>
      <c r="GQ212" s="167"/>
      <c r="GR212" s="167"/>
      <c r="GS212" s="167"/>
      <c r="GT212" s="167"/>
      <c r="GU212" s="167"/>
      <c r="GV212" s="167"/>
      <c r="GW212" s="167"/>
      <c r="GX212" s="167"/>
      <c r="GY212" s="167"/>
      <c r="GZ212" s="167"/>
      <c r="HA212" s="167"/>
      <c r="HB212" s="167"/>
      <c r="HC212" s="167"/>
      <c r="HD212" s="167"/>
      <c r="HE212" s="167"/>
      <c r="HF212" s="167"/>
      <c r="HG212" s="167"/>
      <c r="HH212" s="167"/>
      <c r="HI212" s="167"/>
      <c r="HJ212" s="167"/>
      <c r="HK212" s="167"/>
      <c r="HL212" s="167"/>
      <c r="HM212" s="167"/>
      <c r="HN212" s="167"/>
      <c r="HO212" s="167"/>
      <c r="HP212" s="167"/>
      <c r="HQ212" s="167"/>
      <c r="HR212" s="167"/>
      <c r="HS212" s="167"/>
      <c r="HT212" s="167"/>
      <c r="HU212" s="167"/>
      <c r="HV212" s="167"/>
      <c r="HW212" s="167"/>
      <c r="HX212" s="167"/>
      <c r="HY212" s="167"/>
      <c r="HZ212" s="167"/>
      <c r="IA212" s="167"/>
      <c r="IB212" s="167"/>
      <c r="IC212" s="167"/>
    </row>
    <row r="213" s="10" customFormat="1" customHeight="1" spans="1:237">
      <c r="A213" s="179">
        <v>2340106</v>
      </c>
      <c r="B213" s="182" t="s">
        <v>1069</v>
      </c>
      <c r="C213" s="186"/>
      <c r="D213" s="181"/>
      <c r="E213" s="178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7"/>
      <c r="BQ213" s="167"/>
      <c r="BR213" s="167"/>
      <c r="BS213" s="167"/>
      <c r="BT213" s="167"/>
      <c r="BU213" s="167"/>
      <c r="BV213" s="167"/>
      <c r="BW213" s="167"/>
      <c r="BX213" s="167"/>
      <c r="BY213" s="167"/>
      <c r="BZ213" s="167"/>
      <c r="CA213" s="167"/>
      <c r="CB213" s="167"/>
      <c r="CC213" s="167"/>
      <c r="CD213" s="167"/>
      <c r="CE213" s="167"/>
      <c r="CF213" s="167"/>
      <c r="CG213" s="167"/>
      <c r="CH213" s="167"/>
      <c r="CI213" s="167"/>
      <c r="CJ213" s="167"/>
      <c r="CK213" s="167"/>
      <c r="CL213" s="167"/>
      <c r="CM213" s="167"/>
      <c r="CN213" s="167"/>
      <c r="CO213" s="167"/>
      <c r="CP213" s="167"/>
      <c r="CQ213" s="167"/>
      <c r="CR213" s="167"/>
      <c r="CS213" s="167"/>
      <c r="CT213" s="167"/>
      <c r="CU213" s="167"/>
      <c r="CV213" s="167"/>
      <c r="CW213" s="167"/>
      <c r="CX213" s="167"/>
      <c r="CY213" s="167"/>
      <c r="CZ213" s="167"/>
      <c r="DA213" s="167"/>
      <c r="DB213" s="167"/>
      <c r="DC213" s="167"/>
      <c r="DD213" s="167"/>
      <c r="DE213" s="167"/>
      <c r="DF213" s="167"/>
      <c r="DG213" s="167"/>
      <c r="DH213" s="167"/>
      <c r="DI213" s="167"/>
      <c r="DJ213" s="167"/>
      <c r="DK213" s="167"/>
      <c r="DL213" s="167"/>
      <c r="DM213" s="167"/>
      <c r="DN213" s="167"/>
      <c r="DO213" s="167"/>
      <c r="DP213" s="167"/>
      <c r="DQ213" s="167"/>
      <c r="DR213" s="167"/>
      <c r="DS213" s="167"/>
      <c r="DT213" s="167"/>
      <c r="DU213" s="167"/>
      <c r="DV213" s="167"/>
      <c r="DW213" s="167"/>
      <c r="DX213" s="167"/>
      <c r="DY213" s="167"/>
      <c r="DZ213" s="167"/>
      <c r="EA213" s="167"/>
      <c r="EB213" s="167"/>
      <c r="EC213" s="167"/>
      <c r="ED213" s="167"/>
      <c r="EE213" s="167"/>
      <c r="EF213" s="167"/>
      <c r="EG213" s="167"/>
      <c r="EH213" s="167"/>
      <c r="EI213" s="167"/>
      <c r="EJ213" s="167"/>
      <c r="EK213" s="167"/>
      <c r="EL213" s="167"/>
      <c r="EM213" s="167"/>
      <c r="EN213" s="167"/>
      <c r="EO213" s="167"/>
      <c r="EP213" s="167"/>
      <c r="EQ213" s="167"/>
      <c r="ER213" s="167"/>
      <c r="ES213" s="167"/>
      <c r="ET213" s="167"/>
      <c r="EU213" s="167"/>
      <c r="EV213" s="167"/>
      <c r="EW213" s="167"/>
      <c r="EX213" s="167"/>
      <c r="EY213" s="167"/>
      <c r="EZ213" s="167"/>
      <c r="FA213" s="167"/>
      <c r="FB213" s="167"/>
      <c r="FC213" s="167"/>
      <c r="FD213" s="167"/>
      <c r="FE213" s="167"/>
      <c r="FF213" s="167"/>
      <c r="FG213" s="167"/>
      <c r="FH213" s="167"/>
      <c r="FI213" s="167"/>
      <c r="FJ213" s="167"/>
      <c r="FK213" s="167"/>
      <c r="FL213" s="167"/>
      <c r="FM213" s="167"/>
      <c r="FN213" s="167"/>
      <c r="FO213" s="167"/>
      <c r="FP213" s="167"/>
      <c r="FQ213" s="167"/>
      <c r="FR213" s="167"/>
      <c r="FS213" s="167"/>
      <c r="FT213" s="167"/>
      <c r="FU213" s="167"/>
      <c r="FV213" s="167"/>
      <c r="FW213" s="167"/>
      <c r="FX213" s="167"/>
      <c r="FY213" s="167"/>
      <c r="FZ213" s="167"/>
      <c r="GA213" s="167"/>
      <c r="GB213" s="167"/>
      <c r="GC213" s="167"/>
      <c r="GD213" s="167"/>
      <c r="GE213" s="167"/>
      <c r="GF213" s="167"/>
      <c r="GG213" s="167"/>
      <c r="GH213" s="167"/>
      <c r="GI213" s="167"/>
      <c r="GJ213" s="167"/>
      <c r="GK213" s="167"/>
      <c r="GL213" s="167"/>
      <c r="GM213" s="167"/>
      <c r="GN213" s="167"/>
      <c r="GO213" s="167"/>
      <c r="GP213" s="167"/>
      <c r="GQ213" s="167"/>
      <c r="GR213" s="167"/>
      <c r="GS213" s="167"/>
      <c r="GT213" s="167"/>
      <c r="GU213" s="167"/>
      <c r="GV213" s="167"/>
      <c r="GW213" s="167"/>
      <c r="GX213" s="167"/>
      <c r="GY213" s="167"/>
      <c r="GZ213" s="167"/>
      <c r="HA213" s="167"/>
      <c r="HB213" s="167"/>
      <c r="HC213" s="167"/>
      <c r="HD213" s="167"/>
      <c r="HE213" s="167"/>
      <c r="HF213" s="167"/>
      <c r="HG213" s="167"/>
      <c r="HH213" s="167"/>
      <c r="HI213" s="167"/>
      <c r="HJ213" s="167"/>
      <c r="HK213" s="167"/>
      <c r="HL213" s="167"/>
      <c r="HM213" s="167"/>
      <c r="HN213" s="167"/>
      <c r="HO213" s="167"/>
      <c r="HP213" s="167"/>
      <c r="HQ213" s="167"/>
      <c r="HR213" s="167"/>
      <c r="HS213" s="167"/>
      <c r="HT213" s="167"/>
      <c r="HU213" s="167"/>
      <c r="HV213" s="167"/>
      <c r="HW213" s="167"/>
      <c r="HX213" s="167"/>
      <c r="HY213" s="167"/>
      <c r="HZ213" s="167"/>
      <c r="IA213" s="167"/>
      <c r="IB213" s="167"/>
      <c r="IC213" s="167"/>
    </row>
    <row r="214" s="10" customFormat="1" customHeight="1" spans="1:237">
      <c r="A214" s="179">
        <v>2340107</v>
      </c>
      <c r="B214" s="182" t="s">
        <v>1070</v>
      </c>
      <c r="C214" s="186"/>
      <c r="D214" s="181"/>
      <c r="E214" s="178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7"/>
      <c r="BQ214" s="167"/>
      <c r="BR214" s="167"/>
      <c r="BS214" s="167"/>
      <c r="BT214" s="167"/>
      <c r="BU214" s="167"/>
      <c r="BV214" s="167"/>
      <c r="BW214" s="167"/>
      <c r="BX214" s="167"/>
      <c r="BY214" s="167"/>
      <c r="BZ214" s="167"/>
      <c r="CA214" s="167"/>
      <c r="CB214" s="167"/>
      <c r="CC214" s="167"/>
      <c r="CD214" s="167"/>
      <c r="CE214" s="167"/>
      <c r="CF214" s="167"/>
      <c r="CG214" s="167"/>
      <c r="CH214" s="167"/>
      <c r="CI214" s="167"/>
      <c r="CJ214" s="167"/>
      <c r="CK214" s="167"/>
      <c r="CL214" s="167"/>
      <c r="CM214" s="167"/>
      <c r="CN214" s="167"/>
      <c r="CO214" s="167"/>
      <c r="CP214" s="167"/>
      <c r="CQ214" s="167"/>
      <c r="CR214" s="167"/>
      <c r="CS214" s="167"/>
      <c r="CT214" s="167"/>
      <c r="CU214" s="167"/>
      <c r="CV214" s="167"/>
      <c r="CW214" s="167"/>
      <c r="CX214" s="167"/>
      <c r="CY214" s="167"/>
      <c r="CZ214" s="167"/>
      <c r="DA214" s="167"/>
      <c r="DB214" s="167"/>
      <c r="DC214" s="167"/>
      <c r="DD214" s="167"/>
      <c r="DE214" s="167"/>
      <c r="DF214" s="167"/>
      <c r="DG214" s="167"/>
      <c r="DH214" s="167"/>
      <c r="DI214" s="167"/>
      <c r="DJ214" s="167"/>
      <c r="DK214" s="167"/>
      <c r="DL214" s="167"/>
      <c r="DM214" s="167"/>
      <c r="DN214" s="167"/>
      <c r="DO214" s="167"/>
      <c r="DP214" s="167"/>
      <c r="DQ214" s="167"/>
      <c r="DR214" s="167"/>
      <c r="DS214" s="167"/>
      <c r="DT214" s="167"/>
      <c r="DU214" s="167"/>
      <c r="DV214" s="167"/>
      <c r="DW214" s="167"/>
      <c r="DX214" s="167"/>
      <c r="DY214" s="167"/>
      <c r="DZ214" s="167"/>
      <c r="EA214" s="167"/>
      <c r="EB214" s="167"/>
      <c r="EC214" s="167"/>
      <c r="ED214" s="167"/>
      <c r="EE214" s="167"/>
      <c r="EF214" s="167"/>
      <c r="EG214" s="167"/>
      <c r="EH214" s="167"/>
      <c r="EI214" s="167"/>
      <c r="EJ214" s="167"/>
      <c r="EK214" s="167"/>
      <c r="EL214" s="167"/>
      <c r="EM214" s="167"/>
      <c r="EN214" s="167"/>
      <c r="EO214" s="167"/>
      <c r="EP214" s="167"/>
      <c r="EQ214" s="167"/>
      <c r="ER214" s="167"/>
      <c r="ES214" s="167"/>
      <c r="ET214" s="167"/>
      <c r="EU214" s="167"/>
      <c r="EV214" s="167"/>
      <c r="EW214" s="167"/>
      <c r="EX214" s="167"/>
      <c r="EY214" s="167"/>
      <c r="EZ214" s="167"/>
      <c r="FA214" s="167"/>
      <c r="FB214" s="167"/>
      <c r="FC214" s="167"/>
      <c r="FD214" s="167"/>
      <c r="FE214" s="167"/>
      <c r="FF214" s="167"/>
      <c r="FG214" s="167"/>
      <c r="FH214" s="167"/>
      <c r="FI214" s="167"/>
      <c r="FJ214" s="167"/>
      <c r="FK214" s="167"/>
      <c r="FL214" s="167"/>
      <c r="FM214" s="167"/>
      <c r="FN214" s="167"/>
      <c r="FO214" s="167"/>
      <c r="FP214" s="167"/>
      <c r="FQ214" s="167"/>
      <c r="FR214" s="167"/>
      <c r="FS214" s="167"/>
      <c r="FT214" s="167"/>
      <c r="FU214" s="167"/>
      <c r="FV214" s="167"/>
      <c r="FW214" s="167"/>
      <c r="FX214" s="167"/>
      <c r="FY214" s="167"/>
      <c r="FZ214" s="167"/>
      <c r="GA214" s="167"/>
      <c r="GB214" s="167"/>
      <c r="GC214" s="167"/>
      <c r="GD214" s="167"/>
      <c r="GE214" s="167"/>
      <c r="GF214" s="167"/>
      <c r="GG214" s="167"/>
      <c r="GH214" s="167"/>
      <c r="GI214" s="167"/>
      <c r="GJ214" s="167"/>
      <c r="GK214" s="167"/>
      <c r="GL214" s="167"/>
      <c r="GM214" s="167"/>
      <c r="GN214" s="167"/>
      <c r="GO214" s="167"/>
      <c r="GP214" s="167"/>
      <c r="GQ214" s="167"/>
      <c r="GR214" s="167"/>
      <c r="GS214" s="167"/>
      <c r="GT214" s="167"/>
      <c r="GU214" s="167"/>
      <c r="GV214" s="167"/>
      <c r="GW214" s="167"/>
      <c r="GX214" s="167"/>
      <c r="GY214" s="167"/>
      <c r="GZ214" s="167"/>
      <c r="HA214" s="167"/>
      <c r="HB214" s="167"/>
      <c r="HC214" s="167"/>
      <c r="HD214" s="167"/>
      <c r="HE214" s="167"/>
      <c r="HF214" s="167"/>
      <c r="HG214" s="167"/>
      <c r="HH214" s="167"/>
      <c r="HI214" s="167"/>
      <c r="HJ214" s="167"/>
      <c r="HK214" s="167"/>
      <c r="HL214" s="167"/>
      <c r="HM214" s="167"/>
      <c r="HN214" s="167"/>
      <c r="HO214" s="167"/>
      <c r="HP214" s="167"/>
      <c r="HQ214" s="167"/>
      <c r="HR214" s="167"/>
      <c r="HS214" s="167"/>
      <c r="HT214" s="167"/>
      <c r="HU214" s="167"/>
      <c r="HV214" s="167"/>
      <c r="HW214" s="167"/>
      <c r="HX214" s="167"/>
      <c r="HY214" s="167"/>
      <c r="HZ214" s="167"/>
      <c r="IA214" s="167"/>
      <c r="IB214" s="167"/>
      <c r="IC214" s="167"/>
    </row>
    <row r="215" s="10" customFormat="1" customHeight="1" spans="1:237">
      <c r="A215" s="179">
        <v>2340108</v>
      </c>
      <c r="B215" s="182" t="s">
        <v>1071</v>
      </c>
      <c r="C215" s="186"/>
      <c r="D215" s="181"/>
      <c r="E215" s="178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7"/>
      <c r="BQ215" s="167"/>
      <c r="BR215" s="167"/>
      <c r="BS215" s="167"/>
      <c r="BT215" s="167"/>
      <c r="BU215" s="167"/>
      <c r="BV215" s="167"/>
      <c r="BW215" s="167"/>
      <c r="BX215" s="167"/>
      <c r="BY215" s="167"/>
      <c r="BZ215" s="167"/>
      <c r="CA215" s="167"/>
      <c r="CB215" s="167"/>
      <c r="CC215" s="167"/>
      <c r="CD215" s="167"/>
      <c r="CE215" s="167"/>
      <c r="CF215" s="167"/>
      <c r="CG215" s="167"/>
      <c r="CH215" s="167"/>
      <c r="CI215" s="167"/>
      <c r="CJ215" s="167"/>
      <c r="CK215" s="167"/>
      <c r="CL215" s="167"/>
      <c r="CM215" s="167"/>
      <c r="CN215" s="167"/>
      <c r="CO215" s="167"/>
      <c r="CP215" s="167"/>
      <c r="CQ215" s="167"/>
      <c r="CR215" s="167"/>
      <c r="CS215" s="167"/>
      <c r="CT215" s="167"/>
      <c r="CU215" s="167"/>
      <c r="CV215" s="167"/>
      <c r="CW215" s="167"/>
      <c r="CX215" s="167"/>
      <c r="CY215" s="167"/>
      <c r="CZ215" s="167"/>
      <c r="DA215" s="167"/>
      <c r="DB215" s="167"/>
      <c r="DC215" s="167"/>
      <c r="DD215" s="167"/>
      <c r="DE215" s="167"/>
      <c r="DF215" s="167"/>
      <c r="DG215" s="167"/>
      <c r="DH215" s="167"/>
      <c r="DI215" s="167"/>
      <c r="DJ215" s="167"/>
      <c r="DK215" s="167"/>
      <c r="DL215" s="167"/>
      <c r="DM215" s="167"/>
      <c r="DN215" s="167"/>
      <c r="DO215" s="167"/>
      <c r="DP215" s="167"/>
      <c r="DQ215" s="167"/>
      <c r="DR215" s="167"/>
      <c r="DS215" s="167"/>
      <c r="DT215" s="167"/>
      <c r="DU215" s="167"/>
      <c r="DV215" s="167"/>
      <c r="DW215" s="167"/>
      <c r="DX215" s="167"/>
      <c r="DY215" s="167"/>
      <c r="DZ215" s="167"/>
      <c r="EA215" s="167"/>
      <c r="EB215" s="167"/>
      <c r="EC215" s="167"/>
      <c r="ED215" s="167"/>
      <c r="EE215" s="167"/>
      <c r="EF215" s="167"/>
      <c r="EG215" s="167"/>
      <c r="EH215" s="167"/>
      <c r="EI215" s="167"/>
      <c r="EJ215" s="167"/>
      <c r="EK215" s="167"/>
      <c r="EL215" s="167"/>
      <c r="EM215" s="167"/>
      <c r="EN215" s="167"/>
      <c r="EO215" s="167"/>
      <c r="EP215" s="167"/>
      <c r="EQ215" s="167"/>
      <c r="ER215" s="167"/>
      <c r="ES215" s="167"/>
      <c r="ET215" s="167"/>
      <c r="EU215" s="167"/>
      <c r="EV215" s="167"/>
      <c r="EW215" s="167"/>
      <c r="EX215" s="167"/>
      <c r="EY215" s="167"/>
      <c r="EZ215" s="167"/>
      <c r="FA215" s="167"/>
      <c r="FB215" s="167"/>
      <c r="FC215" s="167"/>
      <c r="FD215" s="167"/>
      <c r="FE215" s="167"/>
      <c r="FF215" s="167"/>
      <c r="FG215" s="167"/>
      <c r="FH215" s="167"/>
      <c r="FI215" s="167"/>
      <c r="FJ215" s="167"/>
      <c r="FK215" s="167"/>
      <c r="FL215" s="167"/>
      <c r="FM215" s="167"/>
      <c r="FN215" s="167"/>
      <c r="FO215" s="167"/>
      <c r="FP215" s="167"/>
      <c r="FQ215" s="167"/>
      <c r="FR215" s="167"/>
      <c r="FS215" s="167"/>
      <c r="FT215" s="167"/>
      <c r="FU215" s="167"/>
      <c r="FV215" s="167"/>
      <c r="FW215" s="167"/>
      <c r="FX215" s="167"/>
      <c r="FY215" s="167"/>
      <c r="FZ215" s="167"/>
      <c r="GA215" s="167"/>
      <c r="GB215" s="167"/>
      <c r="GC215" s="167"/>
      <c r="GD215" s="167"/>
      <c r="GE215" s="167"/>
      <c r="GF215" s="167"/>
      <c r="GG215" s="167"/>
      <c r="GH215" s="167"/>
      <c r="GI215" s="167"/>
      <c r="GJ215" s="167"/>
      <c r="GK215" s="167"/>
      <c r="GL215" s="167"/>
      <c r="GM215" s="167"/>
      <c r="GN215" s="167"/>
      <c r="GO215" s="167"/>
      <c r="GP215" s="167"/>
      <c r="GQ215" s="167"/>
      <c r="GR215" s="167"/>
      <c r="GS215" s="167"/>
      <c r="GT215" s="167"/>
      <c r="GU215" s="167"/>
      <c r="GV215" s="167"/>
      <c r="GW215" s="167"/>
      <c r="GX215" s="167"/>
      <c r="GY215" s="167"/>
      <c r="GZ215" s="167"/>
      <c r="HA215" s="167"/>
      <c r="HB215" s="167"/>
      <c r="HC215" s="167"/>
      <c r="HD215" s="167"/>
      <c r="HE215" s="167"/>
      <c r="HF215" s="167"/>
      <c r="HG215" s="167"/>
      <c r="HH215" s="167"/>
      <c r="HI215" s="167"/>
      <c r="HJ215" s="167"/>
      <c r="HK215" s="167"/>
      <c r="HL215" s="167"/>
      <c r="HM215" s="167"/>
      <c r="HN215" s="167"/>
      <c r="HO215" s="167"/>
      <c r="HP215" s="167"/>
      <c r="HQ215" s="167"/>
      <c r="HR215" s="167"/>
      <c r="HS215" s="167"/>
      <c r="HT215" s="167"/>
      <c r="HU215" s="167"/>
      <c r="HV215" s="167"/>
      <c r="HW215" s="167"/>
      <c r="HX215" s="167"/>
      <c r="HY215" s="167"/>
      <c r="HZ215" s="167"/>
      <c r="IA215" s="167"/>
      <c r="IB215" s="167"/>
      <c r="IC215" s="167"/>
    </row>
    <row r="216" s="10" customFormat="1" customHeight="1" spans="1:237">
      <c r="A216" s="179">
        <v>2340109</v>
      </c>
      <c r="B216" s="182" t="s">
        <v>1072</v>
      </c>
      <c r="C216" s="186"/>
      <c r="D216" s="181"/>
      <c r="E216" s="178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7"/>
      <c r="BQ216" s="167"/>
      <c r="BR216" s="167"/>
      <c r="BS216" s="167"/>
      <c r="BT216" s="167"/>
      <c r="BU216" s="167"/>
      <c r="BV216" s="167"/>
      <c r="BW216" s="167"/>
      <c r="BX216" s="167"/>
      <c r="BY216" s="167"/>
      <c r="BZ216" s="167"/>
      <c r="CA216" s="167"/>
      <c r="CB216" s="167"/>
      <c r="CC216" s="167"/>
      <c r="CD216" s="167"/>
      <c r="CE216" s="167"/>
      <c r="CF216" s="167"/>
      <c r="CG216" s="167"/>
      <c r="CH216" s="167"/>
      <c r="CI216" s="167"/>
      <c r="CJ216" s="167"/>
      <c r="CK216" s="167"/>
      <c r="CL216" s="167"/>
      <c r="CM216" s="167"/>
      <c r="CN216" s="167"/>
      <c r="CO216" s="167"/>
      <c r="CP216" s="167"/>
      <c r="CQ216" s="167"/>
      <c r="CR216" s="167"/>
      <c r="CS216" s="167"/>
      <c r="CT216" s="167"/>
      <c r="CU216" s="167"/>
      <c r="CV216" s="167"/>
      <c r="CW216" s="167"/>
      <c r="CX216" s="167"/>
      <c r="CY216" s="167"/>
      <c r="CZ216" s="167"/>
      <c r="DA216" s="167"/>
      <c r="DB216" s="167"/>
      <c r="DC216" s="167"/>
      <c r="DD216" s="167"/>
      <c r="DE216" s="167"/>
      <c r="DF216" s="167"/>
      <c r="DG216" s="167"/>
      <c r="DH216" s="167"/>
      <c r="DI216" s="167"/>
      <c r="DJ216" s="167"/>
      <c r="DK216" s="167"/>
      <c r="DL216" s="167"/>
      <c r="DM216" s="167"/>
      <c r="DN216" s="167"/>
      <c r="DO216" s="167"/>
      <c r="DP216" s="167"/>
      <c r="DQ216" s="167"/>
      <c r="DR216" s="167"/>
      <c r="DS216" s="167"/>
      <c r="DT216" s="167"/>
      <c r="DU216" s="167"/>
      <c r="DV216" s="167"/>
      <c r="DW216" s="167"/>
      <c r="DX216" s="167"/>
      <c r="DY216" s="167"/>
      <c r="DZ216" s="167"/>
      <c r="EA216" s="167"/>
      <c r="EB216" s="167"/>
      <c r="EC216" s="167"/>
      <c r="ED216" s="167"/>
      <c r="EE216" s="167"/>
      <c r="EF216" s="167"/>
      <c r="EG216" s="167"/>
      <c r="EH216" s="167"/>
      <c r="EI216" s="167"/>
      <c r="EJ216" s="167"/>
      <c r="EK216" s="167"/>
      <c r="EL216" s="167"/>
      <c r="EM216" s="167"/>
      <c r="EN216" s="167"/>
      <c r="EO216" s="167"/>
      <c r="EP216" s="167"/>
      <c r="EQ216" s="167"/>
      <c r="ER216" s="167"/>
      <c r="ES216" s="167"/>
      <c r="ET216" s="167"/>
      <c r="EU216" s="167"/>
      <c r="EV216" s="167"/>
      <c r="EW216" s="167"/>
      <c r="EX216" s="167"/>
      <c r="EY216" s="167"/>
      <c r="EZ216" s="167"/>
      <c r="FA216" s="167"/>
      <c r="FB216" s="167"/>
      <c r="FC216" s="167"/>
      <c r="FD216" s="167"/>
      <c r="FE216" s="167"/>
      <c r="FF216" s="167"/>
      <c r="FG216" s="167"/>
      <c r="FH216" s="167"/>
      <c r="FI216" s="167"/>
      <c r="FJ216" s="167"/>
      <c r="FK216" s="167"/>
      <c r="FL216" s="167"/>
      <c r="FM216" s="167"/>
      <c r="FN216" s="167"/>
      <c r="FO216" s="167"/>
      <c r="FP216" s="167"/>
      <c r="FQ216" s="167"/>
      <c r="FR216" s="167"/>
      <c r="FS216" s="167"/>
      <c r="FT216" s="167"/>
      <c r="FU216" s="167"/>
      <c r="FV216" s="167"/>
      <c r="FW216" s="167"/>
      <c r="FX216" s="167"/>
      <c r="FY216" s="167"/>
      <c r="FZ216" s="167"/>
      <c r="GA216" s="167"/>
      <c r="GB216" s="167"/>
      <c r="GC216" s="167"/>
      <c r="GD216" s="167"/>
      <c r="GE216" s="167"/>
      <c r="GF216" s="167"/>
      <c r="GG216" s="167"/>
      <c r="GH216" s="167"/>
      <c r="GI216" s="167"/>
      <c r="GJ216" s="167"/>
      <c r="GK216" s="167"/>
      <c r="GL216" s="167"/>
      <c r="GM216" s="167"/>
      <c r="GN216" s="167"/>
      <c r="GO216" s="167"/>
      <c r="GP216" s="167"/>
      <c r="GQ216" s="167"/>
      <c r="GR216" s="167"/>
      <c r="GS216" s="167"/>
      <c r="GT216" s="167"/>
      <c r="GU216" s="167"/>
      <c r="GV216" s="167"/>
      <c r="GW216" s="167"/>
      <c r="GX216" s="167"/>
      <c r="GY216" s="167"/>
      <c r="GZ216" s="167"/>
      <c r="HA216" s="167"/>
      <c r="HB216" s="167"/>
      <c r="HC216" s="167"/>
      <c r="HD216" s="167"/>
      <c r="HE216" s="167"/>
      <c r="HF216" s="167"/>
      <c r="HG216" s="167"/>
      <c r="HH216" s="167"/>
      <c r="HI216" s="167"/>
      <c r="HJ216" s="167"/>
      <c r="HK216" s="167"/>
      <c r="HL216" s="167"/>
      <c r="HM216" s="167"/>
      <c r="HN216" s="167"/>
      <c r="HO216" s="167"/>
      <c r="HP216" s="167"/>
      <c r="HQ216" s="167"/>
      <c r="HR216" s="167"/>
      <c r="HS216" s="167"/>
      <c r="HT216" s="167"/>
      <c r="HU216" s="167"/>
      <c r="HV216" s="167"/>
      <c r="HW216" s="167"/>
      <c r="HX216" s="167"/>
      <c r="HY216" s="167"/>
      <c r="HZ216" s="167"/>
      <c r="IA216" s="167"/>
      <c r="IB216" s="167"/>
      <c r="IC216" s="167"/>
    </row>
    <row r="217" s="10" customFormat="1" customHeight="1" spans="1:237">
      <c r="A217" s="179">
        <v>2340110</v>
      </c>
      <c r="B217" s="182" t="s">
        <v>1073</v>
      </c>
      <c r="C217" s="186"/>
      <c r="D217" s="181"/>
      <c r="E217" s="178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7"/>
      <c r="BQ217" s="167"/>
      <c r="BR217" s="167"/>
      <c r="BS217" s="167"/>
      <c r="BT217" s="167"/>
      <c r="BU217" s="167"/>
      <c r="BV217" s="167"/>
      <c r="BW217" s="167"/>
      <c r="BX217" s="167"/>
      <c r="BY217" s="167"/>
      <c r="BZ217" s="167"/>
      <c r="CA217" s="167"/>
      <c r="CB217" s="167"/>
      <c r="CC217" s="167"/>
      <c r="CD217" s="167"/>
      <c r="CE217" s="167"/>
      <c r="CF217" s="167"/>
      <c r="CG217" s="167"/>
      <c r="CH217" s="167"/>
      <c r="CI217" s="167"/>
      <c r="CJ217" s="167"/>
      <c r="CK217" s="167"/>
      <c r="CL217" s="167"/>
      <c r="CM217" s="167"/>
      <c r="CN217" s="167"/>
      <c r="CO217" s="167"/>
      <c r="CP217" s="167"/>
      <c r="CQ217" s="167"/>
      <c r="CR217" s="167"/>
      <c r="CS217" s="167"/>
      <c r="CT217" s="167"/>
      <c r="CU217" s="167"/>
      <c r="CV217" s="167"/>
      <c r="CW217" s="167"/>
      <c r="CX217" s="167"/>
      <c r="CY217" s="167"/>
      <c r="CZ217" s="167"/>
      <c r="DA217" s="167"/>
      <c r="DB217" s="167"/>
      <c r="DC217" s="167"/>
      <c r="DD217" s="167"/>
      <c r="DE217" s="167"/>
      <c r="DF217" s="167"/>
      <c r="DG217" s="167"/>
      <c r="DH217" s="167"/>
      <c r="DI217" s="167"/>
      <c r="DJ217" s="167"/>
      <c r="DK217" s="167"/>
      <c r="DL217" s="167"/>
      <c r="DM217" s="167"/>
      <c r="DN217" s="167"/>
      <c r="DO217" s="167"/>
      <c r="DP217" s="167"/>
      <c r="DQ217" s="167"/>
      <c r="DR217" s="167"/>
      <c r="DS217" s="167"/>
      <c r="DT217" s="167"/>
      <c r="DU217" s="167"/>
      <c r="DV217" s="167"/>
      <c r="DW217" s="167"/>
      <c r="DX217" s="167"/>
      <c r="DY217" s="167"/>
      <c r="DZ217" s="167"/>
      <c r="EA217" s="167"/>
      <c r="EB217" s="167"/>
      <c r="EC217" s="167"/>
      <c r="ED217" s="167"/>
      <c r="EE217" s="167"/>
      <c r="EF217" s="167"/>
      <c r="EG217" s="167"/>
      <c r="EH217" s="167"/>
      <c r="EI217" s="167"/>
      <c r="EJ217" s="167"/>
      <c r="EK217" s="167"/>
      <c r="EL217" s="167"/>
      <c r="EM217" s="167"/>
      <c r="EN217" s="167"/>
      <c r="EO217" s="167"/>
      <c r="EP217" s="167"/>
      <c r="EQ217" s="167"/>
      <c r="ER217" s="167"/>
      <c r="ES217" s="167"/>
      <c r="ET217" s="167"/>
      <c r="EU217" s="167"/>
      <c r="EV217" s="167"/>
      <c r="EW217" s="167"/>
      <c r="EX217" s="167"/>
      <c r="EY217" s="167"/>
      <c r="EZ217" s="167"/>
      <c r="FA217" s="167"/>
      <c r="FB217" s="167"/>
      <c r="FC217" s="167"/>
      <c r="FD217" s="167"/>
      <c r="FE217" s="167"/>
      <c r="FF217" s="167"/>
      <c r="FG217" s="167"/>
      <c r="FH217" s="167"/>
      <c r="FI217" s="167"/>
      <c r="FJ217" s="167"/>
      <c r="FK217" s="167"/>
      <c r="FL217" s="167"/>
      <c r="FM217" s="167"/>
      <c r="FN217" s="167"/>
      <c r="FO217" s="167"/>
      <c r="FP217" s="167"/>
      <c r="FQ217" s="167"/>
      <c r="FR217" s="167"/>
      <c r="FS217" s="167"/>
      <c r="FT217" s="167"/>
      <c r="FU217" s="167"/>
      <c r="FV217" s="167"/>
      <c r="FW217" s="167"/>
      <c r="FX217" s="167"/>
      <c r="FY217" s="167"/>
      <c r="FZ217" s="167"/>
      <c r="GA217" s="167"/>
      <c r="GB217" s="167"/>
      <c r="GC217" s="167"/>
      <c r="GD217" s="167"/>
      <c r="GE217" s="167"/>
      <c r="GF217" s="167"/>
      <c r="GG217" s="167"/>
      <c r="GH217" s="167"/>
      <c r="GI217" s="167"/>
      <c r="GJ217" s="167"/>
      <c r="GK217" s="167"/>
      <c r="GL217" s="167"/>
      <c r="GM217" s="167"/>
      <c r="GN217" s="167"/>
      <c r="GO217" s="167"/>
      <c r="GP217" s="167"/>
      <c r="GQ217" s="167"/>
      <c r="GR217" s="167"/>
      <c r="GS217" s="167"/>
      <c r="GT217" s="167"/>
      <c r="GU217" s="167"/>
      <c r="GV217" s="167"/>
      <c r="GW217" s="167"/>
      <c r="GX217" s="167"/>
      <c r="GY217" s="167"/>
      <c r="GZ217" s="167"/>
      <c r="HA217" s="167"/>
      <c r="HB217" s="167"/>
      <c r="HC217" s="167"/>
      <c r="HD217" s="167"/>
      <c r="HE217" s="167"/>
      <c r="HF217" s="167"/>
      <c r="HG217" s="167"/>
      <c r="HH217" s="167"/>
      <c r="HI217" s="167"/>
      <c r="HJ217" s="167"/>
      <c r="HK217" s="167"/>
      <c r="HL217" s="167"/>
      <c r="HM217" s="167"/>
      <c r="HN217" s="167"/>
      <c r="HO217" s="167"/>
      <c r="HP217" s="167"/>
      <c r="HQ217" s="167"/>
      <c r="HR217" s="167"/>
      <c r="HS217" s="167"/>
      <c r="HT217" s="167"/>
      <c r="HU217" s="167"/>
      <c r="HV217" s="167"/>
      <c r="HW217" s="167"/>
      <c r="HX217" s="167"/>
      <c r="HY217" s="167"/>
      <c r="HZ217" s="167"/>
      <c r="IA217" s="167"/>
      <c r="IB217" s="167"/>
      <c r="IC217" s="167"/>
    </row>
    <row r="218" s="10" customFormat="1" customHeight="1" spans="1:237">
      <c r="A218" s="179">
        <v>2340111</v>
      </c>
      <c r="B218" s="182" t="s">
        <v>1074</v>
      </c>
      <c r="C218" s="186"/>
      <c r="D218" s="181"/>
      <c r="E218" s="178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7"/>
      <c r="BQ218" s="167"/>
      <c r="BR218" s="167"/>
      <c r="BS218" s="167"/>
      <c r="BT218" s="167"/>
      <c r="BU218" s="167"/>
      <c r="BV218" s="167"/>
      <c r="BW218" s="167"/>
      <c r="BX218" s="167"/>
      <c r="BY218" s="167"/>
      <c r="BZ218" s="167"/>
      <c r="CA218" s="167"/>
      <c r="CB218" s="167"/>
      <c r="CC218" s="167"/>
      <c r="CD218" s="167"/>
      <c r="CE218" s="167"/>
      <c r="CF218" s="167"/>
      <c r="CG218" s="167"/>
      <c r="CH218" s="167"/>
      <c r="CI218" s="167"/>
      <c r="CJ218" s="167"/>
      <c r="CK218" s="167"/>
      <c r="CL218" s="167"/>
      <c r="CM218" s="167"/>
      <c r="CN218" s="167"/>
      <c r="CO218" s="167"/>
      <c r="CP218" s="167"/>
      <c r="CQ218" s="167"/>
      <c r="CR218" s="167"/>
      <c r="CS218" s="167"/>
      <c r="CT218" s="167"/>
      <c r="CU218" s="167"/>
      <c r="CV218" s="167"/>
      <c r="CW218" s="167"/>
      <c r="CX218" s="167"/>
      <c r="CY218" s="167"/>
      <c r="CZ218" s="167"/>
      <c r="DA218" s="167"/>
      <c r="DB218" s="167"/>
      <c r="DC218" s="167"/>
      <c r="DD218" s="167"/>
      <c r="DE218" s="167"/>
      <c r="DF218" s="167"/>
      <c r="DG218" s="167"/>
      <c r="DH218" s="167"/>
      <c r="DI218" s="167"/>
      <c r="DJ218" s="167"/>
      <c r="DK218" s="167"/>
      <c r="DL218" s="167"/>
      <c r="DM218" s="167"/>
      <c r="DN218" s="167"/>
      <c r="DO218" s="167"/>
      <c r="DP218" s="167"/>
      <c r="DQ218" s="167"/>
      <c r="DR218" s="167"/>
      <c r="DS218" s="167"/>
      <c r="DT218" s="167"/>
      <c r="DU218" s="167"/>
      <c r="DV218" s="167"/>
      <c r="DW218" s="167"/>
      <c r="DX218" s="167"/>
      <c r="DY218" s="167"/>
      <c r="DZ218" s="167"/>
      <c r="EA218" s="167"/>
      <c r="EB218" s="167"/>
      <c r="EC218" s="167"/>
      <c r="ED218" s="167"/>
      <c r="EE218" s="167"/>
      <c r="EF218" s="167"/>
      <c r="EG218" s="167"/>
      <c r="EH218" s="167"/>
      <c r="EI218" s="167"/>
      <c r="EJ218" s="167"/>
      <c r="EK218" s="167"/>
      <c r="EL218" s="167"/>
      <c r="EM218" s="167"/>
      <c r="EN218" s="167"/>
      <c r="EO218" s="167"/>
      <c r="EP218" s="167"/>
      <c r="EQ218" s="167"/>
      <c r="ER218" s="167"/>
      <c r="ES218" s="167"/>
      <c r="ET218" s="167"/>
      <c r="EU218" s="167"/>
      <c r="EV218" s="167"/>
      <c r="EW218" s="167"/>
      <c r="EX218" s="167"/>
      <c r="EY218" s="167"/>
      <c r="EZ218" s="167"/>
      <c r="FA218" s="167"/>
      <c r="FB218" s="167"/>
      <c r="FC218" s="167"/>
      <c r="FD218" s="167"/>
      <c r="FE218" s="167"/>
      <c r="FF218" s="167"/>
      <c r="FG218" s="167"/>
      <c r="FH218" s="167"/>
      <c r="FI218" s="167"/>
      <c r="FJ218" s="167"/>
      <c r="FK218" s="167"/>
      <c r="FL218" s="167"/>
      <c r="FM218" s="167"/>
      <c r="FN218" s="167"/>
      <c r="FO218" s="167"/>
      <c r="FP218" s="167"/>
      <c r="FQ218" s="167"/>
      <c r="FR218" s="167"/>
      <c r="FS218" s="167"/>
      <c r="FT218" s="167"/>
      <c r="FU218" s="167"/>
      <c r="FV218" s="167"/>
      <c r="FW218" s="167"/>
      <c r="FX218" s="167"/>
      <c r="FY218" s="167"/>
      <c r="FZ218" s="167"/>
      <c r="GA218" s="167"/>
      <c r="GB218" s="167"/>
      <c r="GC218" s="167"/>
      <c r="GD218" s="167"/>
      <c r="GE218" s="167"/>
      <c r="GF218" s="167"/>
      <c r="GG218" s="167"/>
      <c r="GH218" s="167"/>
      <c r="GI218" s="167"/>
      <c r="GJ218" s="167"/>
      <c r="GK218" s="167"/>
      <c r="GL218" s="167"/>
      <c r="GM218" s="167"/>
      <c r="GN218" s="167"/>
      <c r="GO218" s="167"/>
      <c r="GP218" s="167"/>
      <c r="GQ218" s="167"/>
      <c r="GR218" s="167"/>
      <c r="GS218" s="167"/>
      <c r="GT218" s="167"/>
      <c r="GU218" s="167"/>
      <c r="GV218" s="167"/>
      <c r="GW218" s="167"/>
      <c r="GX218" s="167"/>
      <c r="GY218" s="167"/>
      <c r="GZ218" s="167"/>
      <c r="HA218" s="167"/>
      <c r="HB218" s="167"/>
      <c r="HC218" s="167"/>
      <c r="HD218" s="167"/>
      <c r="HE218" s="167"/>
      <c r="HF218" s="167"/>
      <c r="HG218" s="167"/>
      <c r="HH218" s="167"/>
      <c r="HI218" s="167"/>
      <c r="HJ218" s="167"/>
      <c r="HK218" s="167"/>
      <c r="HL218" s="167"/>
      <c r="HM218" s="167"/>
      <c r="HN218" s="167"/>
      <c r="HO218" s="167"/>
      <c r="HP218" s="167"/>
      <c r="HQ218" s="167"/>
      <c r="HR218" s="167"/>
      <c r="HS218" s="167"/>
      <c r="HT218" s="167"/>
      <c r="HU218" s="167"/>
      <c r="HV218" s="167"/>
      <c r="HW218" s="167"/>
      <c r="HX218" s="167"/>
      <c r="HY218" s="167"/>
      <c r="HZ218" s="167"/>
      <c r="IA218" s="167"/>
      <c r="IB218" s="167"/>
      <c r="IC218" s="167"/>
    </row>
    <row r="219" s="10" customFormat="1" customHeight="1" spans="1:237">
      <c r="A219" s="179">
        <v>2340199</v>
      </c>
      <c r="B219" s="182" t="s">
        <v>1075</v>
      </c>
      <c r="C219" s="186">
        <v>0</v>
      </c>
      <c r="D219" s="181"/>
      <c r="E219" s="178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7"/>
      <c r="BQ219" s="167"/>
      <c r="BR219" s="167"/>
      <c r="BS219" s="167"/>
      <c r="BT219" s="167"/>
      <c r="BU219" s="167"/>
      <c r="BV219" s="167"/>
      <c r="BW219" s="167"/>
      <c r="BX219" s="167"/>
      <c r="BY219" s="167"/>
      <c r="BZ219" s="167"/>
      <c r="CA219" s="167"/>
      <c r="CB219" s="167"/>
      <c r="CC219" s="167"/>
      <c r="CD219" s="167"/>
      <c r="CE219" s="167"/>
      <c r="CF219" s="167"/>
      <c r="CG219" s="167"/>
      <c r="CH219" s="167"/>
      <c r="CI219" s="167"/>
      <c r="CJ219" s="167"/>
      <c r="CK219" s="167"/>
      <c r="CL219" s="167"/>
      <c r="CM219" s="167"/>
      <c r="CN219" s="167"/>
      <c r="CO219" s="167"/>
      <c r="CP219" s="167"/>
      <c r="CQ219" s="167"/>
      <c r="CR219" s="167"/>
      <c r="CS219" s="167"/>
      <c r="CT219" s="167"/>
      <c r="CU219" s="167"/>
      <c r="CV219" s="167"/>
      <c r="CW219" s="167"/>
      <c r="CX219" s="167"/>
      <c r="CY219" s="167"/>
      <c r="CZ219" s="167"/>
      <c r="DA219" s="167"/>
      <c r="DB219" s="167"/>
      <c r="DC219" s="167"/>
      <c r="DD219" s="167"/>
      <c r="DE219" s="167"/>
      <c r="DF219" s="167"/>
      <c r="DG219" s="167"/>
      <c r="DH219" s="167"/>
      <c r="DI219" s="167"/>
      <c r="DJ219" s="167"/>
      <c r="DK219" s="167"/>
      <c r="DL219" s="167"/>
      <c r="DM219" s="167"/>
      <c r="DN219" s="167"/>
      <c r="DO219" s="167"/>
      <c r="DP219" s="167"/>
      <c r="DQ219" s="167"/>
      <c r="DR219" s="167"/>
      <c r="DS219" s="167"/>
      <c r="DT219" s="167"/>
      <c r="DU219" s="167"/>
      <c r="DV219" s="167"/>
      <c r="DW219" s="167"/>
      <c r="DX219" s="167"/>
      <c r="DY219" s="167"/>
      <c r="DZ219" s="167"/>
      <c r="EA219" s="167"/>
      <c r="EB219" s="167"/>
      <c r="EC219" s="167"/>
      <c r="ED219" s="167"/>
      <c r="EE219" s="167"/>
      <c r="EF219" s="167"/>
      <c r="EG219" s="167"/>
      <c r="EH219" s="167"/>
      <c r="EI219" s="167"/>
      <c r="EJ219" s="167"/>
      <c r="EK219" s="167"/>
      <c r="EL219" s="167"/>
      <c r="EM219" s="167"/>
      <c r="EN219" s="167"/>
      <c r="EO219" s="167"/>
      <c r="EP219" s="167"/>
      <c r="EQ219" s="167"/>
      <c r="ER219" s="167"/>
      <c r="ES219" s="167"/>
      <c r="ET219" s="167"/>
      <c r="EU219" s="167"/>
      <c r="EV219" s="167"/>
      <c r="EW219" s="167"/>
      <c r="EX219" s="167"/>
      <c r="EY219" s="167"/>
      <c r="EZ219" s="167"/>
      <c r="FA219" s="167"/>
      <c r="FB219" s="167"/>
      <c r="FC219" s="167"/>
      <c r="FD219" s="167"/>
      <c r="FE219" s="167"/>
      <c r="FF219" s="167"/>
      <c r="FG219" s="167"/>
      <c r="FH219" s="167"/>
      <c r="FI219" s="167"/>
      <c r="FJ219" s="167"/>
      <c r="FK219" s="167"/>
      <c r="FL219" s="167"/>
      <c r="FM219" s="167"/>
      <c r="FN219" s="167"/>
      <c r="FO219" s="167"/>
      <c r="FP219" s="167"/>
      <c r="FQ219" s="167"/>
      <c r="FR219" s="167"/>
      <c r="FS219" s="167"/>
      <c r="FT219" s="167"/>
      <c r="FU219" s="167"/>
      <c r="FV219" s="167"/>
      <c r="FW219" s="167"/>
      <c r="FX219" s="167"/>
      <c r="FY219" s="167"/>
      <c r="FZ219" s="167"/>
      <c r="GA219" s="167"/>
      <c r="GB219" s="167"/>
      <c r="GC219" s="167"/>
      <c r="GD219" s="167"/>
      <c r="GE219" s="167"/>
      <c r="GF219" s="167"/>
      <c r="GG219" s="167"/>
      <c r="GH219" s="167"/>
      <c r="GI219" s="167"/>
      <c r="GJ219" s="167"/>
      <c r="GK219" s="167"/>
      <c r="GL219" s="167"/>
      <c r="GM219" s="167"/>
      <c r="GN219" s="167"/>
      <c r="GO219" s="167"/>
      <c r="GP219" s="167"/>
      <c r="GQ219" s="167"/>
      <c r="GR219" s="167"/>
      <c r="GS219" s="167"/>
      <c r="GT219" s="167"/>
      <c r="GU219" s="167"/>
      <c r="GV219" s="167"/>
      <c r="GW219" s="167"/>
      <c r="GX219" s="167"/>
      <c r="GY219" s="167"/>
      <c r="GZ219" s="167"/>
      <c r="HA219" s="167"/>
      <c r="HB219" s="167"/>
      <c r="HC219" s="167"/>
      <c r="HD219" s="167"/>
      <c r="HE219" s="167"/>
      <c r="HF219" s="167"/>
      <c r="HG219" s="167"/>
      <c r="HH219" s="167"/>
      <c r="HI219" s="167"/>
      <c r="HJ219" s="167"/>
      <c r="HK219" s="167"/>
      <c r="HL219" s="167"/>
      <c r="HM219" s="167"/>
      <c r="HN219" s="167"/>
      <c r="HO219" s="167"/>
      <c r="HP219" s="167"/>
      <c r="HQ219" s="167"/>
      <c r="HR219" s="167"/>
      <c r="HS219" s="167"/>
      <c r="HT219" s="167"/>
      <c r="HU219" s="167"/>
      <c r="HV219" s="167"/>
      <c r="HW219" s="167"/>
      <c r="HX219" s="167"/>
      <c r="HY219" s="167"/>
      <c r="HZ219" s="167"/>
      <c r="IA219" s="167"/>
      <c r="IB219" s="167"/>
      <c r="IC219" s="167"/>
    </row>
    <row r="220" s="10" customFormat="1" customHeight="1" spans="1:237">
      <c r="A220" s="179">
        <v>23402</v>
      </c>
      <c r="B220" s="180" t="s">
        <v>1076</v>
      </c>
      <c r="C220" s="186"/>
      <c r="D220" s="181"/>
      <c r="E220" s="178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7"/>
      <c r="BQ220" s="167"/>
      <c r="BR220" s="167"/>
      <c r="BS220" s="167"/>
      <c r="BT220" s="167"/>
      <c r="BU220" s="167"/>
      <c r="BV220" s="167"/>
      <c r="BW220" s="167"/>
      <c r="BX220" s="167"/>
      <c r="BY220" s="167"/>
      <c r="BZ220" s="167"/>
      <c r="CA220" s="167"/>
      <c r="CB220" s="167"/>
      <c r="CC220" s="167"/>
      <c r="CD220" s="167"/>
      <c r="CE220" s="167"/>
      <c r="CF220" s="167"/>
      <c r="CG220" s="167"/>
      <c r="CH220" s="167"/>
      <c r="CI220" s="167"/>
      <c r="CJ220" s="167"/>
      <c r="CK220" s="167"/>
      <c r="CL220" s="167"/>
      <c r="CM220" s="167"/>
      <c r="CN220" s="167"/>
      <c r="CO220" s="167"/>
      <c r="CP220" s="167"/>
      <c r="CQ220" s="167"/>
      <c r="CR220" s="167"/>
      <c r="CS220" s="167"/>
      <c r="CT220" s="167"/>
      <c r="CU220" s="167"/>
      <c r="CV220" s="167"/>
      <c r="CW220" s="167"/>
      <c r="CX220" s="167"/>
      <c r="CY220" s="167"/>
      <c r="CZ220" s="167"/>
      <c r="DA220" s="167"/>
      <c r="DB220" s="167"/>
      <c r="DC220" s="167"/>
      <c r="DD220" s="167"/>
      <c r="DE220" s="167"/>
      <c r="DF220" s="167"/>
      <c r="DG220" s="167"/>
      <c r="DH220" s="167"/>
      <c r="DI220" s="167"/>
      <c r="DJ220" s="167"/>
      <c r="DK220" s="167"/>
      <c r="DL220" s="167"/>
      <c r="DM220" s="167"/>
      <c r="DN220" s="167"/>
      <c r="DO220" s="167"/>
      <c r="DP220" s="167"/>
      <c r="DQ220" s="167"/>
      <c r="DR220" s="167"/>
      <c r="DS220" s="167"/>
      <c r="DT220" s="167"/>
      <c r="DU220" s="167"/>
      <c r="DV220" s="167"/>
      <c r="DW220" s="167"/>
      <c r="DX220" s="167"/>
      <c r="DY220" s="167"/>
      <c r="DZ220" s="167"/>
      <c r="EA220" s="167"/>
      <c r="EB220" s="167"/>
      <c r="EC220" s="167"/>
      <c r="ED220" s="167"/>
      <c r="EE220" s="167"/>
      <c r="EF220" s="167"/>
      <c r="EG220" s="167"/>
      <c r="EH220" s="167"/>
      <c r="EI220" s="167"/>
      <c r="EJ220" s="167"/>
      <c r="EK220" s="167"/>
      <c r="EL220" s="167"/>
      <c r="EM220" s="167"/>
      <c r="EN220" s="167"/>
      <c r="EO220" s="167"/>
      <c r="EP220" s="167"/>
      <c r="EQ220" s="167"/>
      <c r="ER220" s="167"/>
      <c r="ES220" s="167"/>
      <c r="ET220" s="167"/>
      <c r="EU220" s="167"/>
      <c r="EV220" s="167"/>
      <c r="EW220" s="167"/>
      <c r="EX220" s="167"/>
      <c r="EY220" s="167"/>
      <c r="EZ220" s="167"/>
      <c r="FA220" s="167"/>
      <c r="FB220" s="167"/>
      <c r="FC220" s="167"/>
      <c r="FD220" s="167"/>
      <c r="FE220" s="167"/>
      <c r="FF220" s="167"/>
      <c r="FG220" s="167"/>
      <c r="FH220" s="167"/>
      <c r="FI220" s="167"/>
      <c r="FJ220" s="167"/>
      <c r="FK220" s="167"/>
      <c r="FL220" s="167"/>
      <c r="FM220" s="167"/>
      <c r="FN220" s="167"/>
      <c r="FO220" s="167"/>
      <c r="FP220" s="167"/>
      <c r="FQ220" s="167"/>
      <c r="FR220" s="167"/>
      <c r="FS220" s="167"/>
      <c r="FT220" s="167"/>
      <c r="FU220" s="167"/>
      <c r="FV220" s="167"/>
      <c r="FW220" s="167"/>
      <c r="FX220" s="167"/>
      <c r="FY220" s="167"/>
      <c r="FZ220" s="167"/>
      <c r="GA220" s="167"/>
      <c r="GB220" s="167"/>
      <c r="GC220" s="167"/>
      <c r="GD220" s="167"/>
      <c r="GE220" s="167"/>
      <c r="GF220" s="167"/>
      <c r="GG220" s="167"/>
      <c r="GH220" s="167"/>
      <c r="GI220" s="167"/>
      <c r="GJ220" s="167"/>
      <c r="GK220" s="167"/>
      <c r="GL220" s="167"/>
      <c r="GM220" s="167"/>
      <c r="GN220" s="167"/>
      <c r="GO220" s="167"/>
      <c r="GP220" s="167"/>
      <c r="GQ220" s="167"/>
      <c r="GR220" s="167"/>
      <c r="GS220" s="167"/>
      <c r="GT220" s="167"/>
      <c r="GU220" s="167"/>
      <c r="GV220" s="167"/>
      <c r="GW220" s="167"/>
      <c r="GX220" s="167"/>
      <c r="GY220" s="167"/>
      <c r="GZ220" s="167"/>
      <c r="HA220" s="167"/>
      <c r="HB220" s="167"/>
      <c r="HC220" s="167"/>
      <c r="HD220" s="167"/>
      <c r="HE220" s="167"/>
      <c r="HF220" s="167"/>
      <c r="HG220" s="167"/>
      <c r="HH220" s="167"/>
      <c r="HI220" s="167"/>
      <c r="HJ220" s="167"/>
      <c r="HK220" s="167"/>
      <c r="HL220" s="167"/>
      <c r="HM220" s="167"/>
      <c r="HN220" s="167"/>
      <c r="HO220" s="167"/>
      <c r="HP220" s="167"/>
      <c r="HQ220" s="167"/>
      <c r="HR220" s="167"/>
      <c r="HS220" s="167"/>
      <c r="HT220" s="167"/>
      <c r="HU220" s="167"/>
      <c r="HV220" s="167"/>
      <c r="HW220" s="167"/>
      <c r="HX220" s="167"/>
      <c r="HY220" s="167"/>
      <c r="HZ220" s="167"/>
      <c r="IA220" s="167"/>
      <c r="IB220" s="167"/>
      <c r="IC220" s="167"/>
    </row>
    <row r="221" s="10" customFormat="1" customHeight="1" spans="1:237">
      <c r="A221" s="179">
        <v>2340201</v>
      </c>
      <c r="B221" s="182" t="s">
        <v>1077</v>
      </c>
      <c r="C221" s="186"/>
      <c r="D221" s="181"/>
      <c r="E221" s="178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7"/>
      <c r="BQ221" s="167"/>
      <c r="BR221" s="167"/>
      <c r="BS221" s="167"/>
      <c r="BT221" s="167"/>
      <c r="BU221" s="167"/>
      <c r="BV221" s="167"/>
      <c r="BW221" s="167"/>
      <c r="BX221" s="167"/>
      <c r="BY221" s="167"/>
      <c r="BZ221" s="167"/>
      <c r="CA221" s="167"/>
      <c r="CB221" s="167"/>
      <c r="CC221" s="167"/>
      <c r="CD221" s="167"/>
      <c r="CE221" s="167"/>
      <c r="CF221" s="167"/>
      <c r="CG221" s="167"/>
      <c r="CH221" s="167"/>
      <c r="CI221" s="167"/>
      <c r="CJ221" s="167"/>
      <c r="CK221" s="167"/>
      <c r="CL221" s="167"/>
      <c r="CM221" s="167"/>
      <c r="CN221" s="167"/>
      <c r="CO221" s="167"/>
      <c r="CP221" s="167"/>
      <c r="CQ221" s="167"/>
      <c r="CR221" s="167"/>
      <c r="CS221" s="167"/>
      <c r="CT221" s="167"/>
      <c r="CU221" s="167"/>
      <c r="CV221" s="167"/>
      <c r="CW221" s="167"/>
      <c r="CX221" s="167"/>
      <c r="CY221" s="167"/>
      <c r="CZ221" s="167"/>
      <c r="DA221" s="167"/>
      <c r="DB221" s="167"/>
      <c r="DC221" s="167"/>
      <c r="DD221" s="167"/>
      <c r="DE221" s="167"/>
      <c r="DF221" s="167"/>
      <c r="DG221" s="167"/>
      <c r="DH221" s="167"/>
      <c r="DI221" s="167"/>
      <c r="DJ221" s="167"/>
      <c r="DK221" s="167"/>
      <c r="DL221" s="167"/>
      <c r="DM221" s="167"/>
      <c r="DN221" s="167"/>
      <c r="DO221" s="167"/>
      <c r="DP221" s="167"/>
      <c r="DQ221" s="167"/>
      <c r="DR221" s="167"/>
      <c r="DS221" s="167"/>
      <c r="DT221" s="167"/>
      <c r="DU221" s="167"/>
      <c r="DV221" s="167"/>
      <c r="DW221" s="167"/>
      <c r="DX221" s="167"/>
      <c r="DY221" s="167"/>
      <c r="DZ221" s="167"/>
      <c r="EA221" s="167"/>
      <c r="EB221" s="167"/>
      <c r="EC221" s="167"/>
      <c r="ED221" s="167"/>
      <c r="EE221" s="167"/>
      <c r="EF221" s="167"/>
      <c r="EG221" s="167"/>
      <c r="EH221" s="167"/>
      <c r="EI221" s="167"/>
      <c r="EJ221" s="167"/>
      <c r="EK221" s="167"/>
      <c r="EL221" s="167"/>
      <c r="EM221" s="167"/>
      <c r="EN221" s="167"/>
      <c r="EO221" s="167"/>
      <c r="EP221" s="167"/>
      <c r="EQ221" s="167"/>
      <c r="ER221" s="167"/>
      <c r="ES221" s="167"/>
      <c r="ET221" s="167"/>
      <c r="EU221" s="167"/>
      <c r="EV221" s="167"/>
      <c r="EW221" s="167"/>
      <c r="EX221" s="167"/>
      <c r="EY221" s="167"/>
      <c r="EZ221" s="167"/>
      <c r="FA221" s="167"/>
      <c r="FB221" s="167"/>
      <c r="FC221" s="167"/>
      <c r="FD221" s="167"/>
      <c r="FE221" s="167"/>
      <c r="FF221" s="167"/>
      <c r="FG221" s="167"/>
      <c r="FH221" s="167"/>
      <c r="FI221" s="167"/>
      <c r="FJ221" s="167"/>
      <c r="FK221" s="167"/>
      <c r="FL221" s="167"/>
      <c r="FM221" s="167"/>
      <c r="FN221" s="167"/>
      <c r="FO221" s="167"/>
      <c r="FP221" s="167"/>
      <c r="FQ221" s="167"/>
      <c r="FR221" s="167"/>
      <c r="FS221" s="167"/>
      <c r="FT221" s="167"/>
      <c r="FU221" s="167"/>
      <c r="FV221" s="167"/>
      <c r="FW221" s="167"/>
      <c r="FX221" s="167"/>
      <c r="FY221" s="167"/>
      <c r="FZ221" s="167"/>
      <c r="GA221" s="167"/>
      <c r="GB221" s="167"/>
      <c r="GC221" s="167"/>
      <c r="GD221" s="167"/>
      <c r="GE221" s="167"/>
      <c r="GF221" s="167"/>
      <c r="GG221" s="167"/>
      <c r="GH221" s="167"/>
      <c r="GI221" s="167"/>
      <c r="GJ221" s="167"/>
      <c r="GK221" s="167"/>
      <c r="GL221" s="167"/>
      <c r="GM221" s="167"/>
      <c r="GN221" s="167"/>
      <c r="GO221" s="167"/>
      <c r="GP221" s="167"/>
      <c r="GQ221" s="167"/>
      <c r="GR221" s="167"/>
      <c r="GS221" s="167"/>
      <c r="GT221" s="167"/>
      <c r="GU221" s="167"/>
      <c r="GV221" s="167"/>
      <c r="GW221" s="167"/>
      <c r="GX221" s="167"/>
      <c r="GY221" s="167"/>
      <c r="GZ221" s="167"/>
      <c r="HA221" s="167"/>
      <c r="HB221" s="167"/>
      <c r="HC221" s="167"/>
      <c r="HD221" s="167"/>
      <c r="HE221" s="167"/>
      <c r="HF221" s="167"/>
      <c r="HG221" s="167"/>
      <c r="HH221" s="167"/>
      <c r="HI221" s="167"/>
      <c r="HJ221" s="167"/>
      <c r="HK221" s="167"/>
      <c r="HL221" s="167"/>
      <c r="HM221" s="167"/>
      <c r="HN221" s="167"/>
      <c r="HO221" s="167"/>
      <c r="HP221" s="167"/>
      <c r="HQ221" s="167"/>
      <c r="HR221" s="167"/>
      <c r="HS221" s="167"/>
      <c r="HT221" s="167"/>
      <c r="HU221" s="167"/>
      <c r="HV221" s="167"/>
      <c r="HW221" s="167"/>
      <c r="HX221" s="167"/>
      <c r="HY221" s="167"/>
      <c r="HZ221" s="167"/>
      <c r="IA221" s="167"/>
      <c r="IB221" s="167"/>
      <c r="IC221" s="167"/>
    </row>
    <row r="222" s="10" customFormat="1" customHeight="1" spans="1:237">
      <c r="A222" s="179">
        <v>2340202</v>
      </c>
      <c r="B222" s="182" t="s">
        <v>1078</v>
      </c>
      <c r="C222" s="186"/>
      <c r="D222" s="181"/>
      <c r="E222" s="178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7"/>
      <c r="BQ222" s="167"/>
      <c r="BR222" s="167"/>
      <c r="BS222" s="167"/>
      <c r="BT222" s="167"/>
      <c r="BU222" s="167"/>
      <c r="BV222" s="167"/>
      <c r="BW222" s="167"/>
      <c r="BX222" s="167"/>
      <c r="BY222" s="167"/>
      <c r="BZ222" s="167"/>
      <c r="CA222" s="167"/>
      <c r="CB222" s="167"/>
      <c r="CC222" s="167"/>
      <c r="CD222" s="167"/>
      <c r="CE222" s="167"/>
      <c r="CF222" s="167"/>
      <c r="CG222" s="167"/>
      <c r="CH222" s="167"/>
      <c r="CI222" s="167"/>
      <c r="CJ222" s="167"/>
      <c r="CK222" s="167"/>
      <c r="CL222" s="167"/>
      <c r="CM222" s="167"/>
      <c r="CN222" s="167"/>
      <c r="CO222" s="167"/>
      <c r="CP222" s="167"/>
      <c r="CQ222" s="167"/>
      <c r="CR222" s="167"/>
      <c r="CS222" s="167"/>
      <c r="CT222" s="167"/>
      <c r="CU222" s="167"/>
      <c r="CV222" s="167"/>
      <c r="CW222" s="167"/>
      <c r="CX222" s="167"/>
      <c r="CY222" s="167"/>
      <c r="CZ222" s="167"/>
      <c r="DA222" s="167"/>
      <c r="DB222" s="167"/>
      <c r="DC222" s="167"/>
      <c r="DD222" s="167"/>
      <c r="DE222" s="167"/>
      <c r="DF222" s="167"/>
      <c r="DG222" s="167"/>
      <c r="DH222" s="167"/>
      <c r="DI222" s="167"/>
      <c r="DJ222" s="167"/>
      <c r="DK222" s="167"/>
      <c r="DL222" s="167"/>
      <c r="DM222" s="167"/>
      <c r="DN222" s="167"/>
      <c r="DO222" s="167"/>
      <c r="DP222" s="167"/>
      <c r="DQ222" s="167"/>
      <c r="DR222" s="167"/>
      <c r="DS222" s="167"/>
      <c r="DT222" s="167"/>
      <c r="DU222" s="167"/>
      <c r="DV222" s="167"/>
      <c r="DW222" s="167"/>
      <c r="DX222" s="167"/>
      <c r="DY222" s="167"/>
      <c r="DZ222" s="167"/>
      <c r="EA222" s="167"/>
      <c r="EB222" s="167"/>
      <c r="EC222" s="167"/>
      <c r="ED222" s="167"/>
      <c r="EE222" s="167"/>
      <c r="EF222" s="167"/>
      <c r="EG222" s="167"/>
      <c r="EH222" s="167"/>
      <c r="EI222" s="167"/>
      <c r="EJ222" s="167"/>
      <c r="EK222" s="167"/>
      <c r="EL222" s="167"/>
      <c r="EM222" s="167"/>
      <c r="EN222" s="167"/>
      <c r="EO222" s="167"/>
      <c r="EP222" s="167"/>
      <c r="EQ222" s="167"/>
      <c r="ER222" s="167"/>
      <c r="ES222" s="167"/>
      <c r="ET222" s="167"/>
      <c r="EU222" s="167"/>
      <c r="EV222" s="167"/>
      <c r="EW222" s="167"/>
      <c r="EX222" s="167"/>
      <c r="EY222" s="167"/>
      <c r="EZ222" s="167"/>
      <c r="FA222" s="167"/>
      <c r="FB222" s="167"/>
      <c r="FC222" s="167"/>
      <c r="FD222" s="167"/>
      <c r="FE222" s="167"/>
      <c r="FF222" s="167"/>
      <c r="FG222" s="167"/>
      <c r="FH222" s="167"/>
      <c r="FI222" s="167"/>
      <c r="FJ222" s="167"/>
      <c r="FK222" s="167"/>
      <c r="FL222" s="167"/>
      <c r="FM222" s="167"/>
      <c r="FN222" s="167"/>
      <c r="FO222" s="167"/>
      <c r="FP222" s="167"/>
      <c r="FQ222" s="167"/>
      <c r="FR222" s="167"/>
      <c r="FS222" s="167"/>
      <c r="FT222" s="167"/>
      <c r="FU222" s="167"/>
      <c r="FV222" s="167"/>
      <c r="FW222" s="167"/>
      <c r="FX222" s="167"/>
      <c r="FY222" s="167"/>
      <c r="FZ222" s="167"/>
      <c r="GA222" s="167"/>
      <c r="GB222" s="167"/>
      <c r="GC222" s="167"/>
      <c r="GD222" s="167"/>
      <c r="GE222" s="167"/>
      <c r="GF222" s="167"/>
      <c r="GG222" s="167"/>
      <c r="GH222" s="167"/>
      <c r="GI222" s="167"/>
      <c r="GJ222" s="167"/>
      <c r="GK222" s="167"/>
      <c r="GL222" s="167"/>
      <c r="GM222" s="167"/>
      <c r="GN222" s="167"/>
      <c r="GO222" s="167"/>
      <c r="GP222" s="167"/>
      <c r="GQ222" s="167"/>
      <c r="GR222" s="167"/>
      <c r="GS222" s="167"/>
      <c r="GT222" s="167"/>
      <c r="GU222" s="167"/>
      <c r="GV222" s="167"/>
      <c r="GW222" s="167"/>
      <c r="GX222" s="167"/>
      <c r="GY222" s="167"/>
      <c r="GZ222" s="167"/>
      <c r="HA222" s="167"/>
      <c r="HB222" s="167"/>
      <c r="HC222" s="167"/>
      <c r="HD222" s="167"/>
      <c r="HE222" s="167"/>
      <c r="HF222" s="167"/>
      <c r="HG222" s="167"/>
      <c r="HH222" s="167"/>
      <c r="HI222" s="167"/>
      <c r="HJ222" s="167"/>
      <c r="HK222" s="167"/>
      <c r="HL222" s="167"/>
      <c r="HM222" s="167"/>
      <c r="HN222" s="167"/>
      <c r="HO222" s="167"/>
      <c r="HP222" s="167"/>
      <c r="HQ222" s="167"/>
      <c r="HR222" s="167"/>
      <c r="HS222" s="167"/>
      <c r="HT222" s="167"/>
      <c r="HU222" s="167"/>
      <c r="HV222" s="167"/>
      <c r="HW222" s="167"/>
      <c r="HX222" s="167"/>
      <c r="HY222" s="167"/>
      <c r="HZ222" s="167"/>
      <c r="IA222" s="167"/>
      <c r="IB222" s="167"/>
      <c r="IC222" s="167"/>
    </row>
    <row r="223" s="10" customFormat="1" customHeight="1" spans="1:237">
      <c r="A223" s="179">
        <v>2340203</v>
      </c>
      <c r="B223" s="182" t="s">
        <v>1079</v>
      </c>
      <c r="C223" s="186"/>
      <c r="D223" s="181"/>
      <c r="E223" s="178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7"/>
      <c r="BQ223" s="167"/>
      <c r="BR223" s="167"/>
      <c r="BS223" s="167"/>
      <c r="BT223" s="167"/>
      <c r="BU223" s="167"/>
      <c r="BV223" s="167"/>
      <c r="BW223" s="167"/>
      <c r="BX223" s="167"/>
      <c r="BY223" s="167"/>
      <c r="BZ223" s="167"/>
      <c r="CA223" s="167"/>
      <c r="CB223" s="167"/>
      <c r="CC223" s="167"/>
      <c r="CD223" s="167"/>
      <c r="CE223" s="167"/>
      <c r="CF223" s="167"/>
      <c r="CG223" s="167"/>
      <c r="CH223" s="167"/>
      <c r="CI223" s="167"/>
      <c r="CJ223" s="167"/>
      <c r="CK223" s="167"/>
      <c r="CL223" s="167"/>
      <c r="CM223" s="167"/>
      <c r="CN223" s="167"/>
      <c r="CO223" s="167"/>
      <c r="CP223" s="167"/>
      <c r="CQ223" s="167"/>
      <c r="CR223" s="167"/>
      <c r="CS223" s="167"/>
      <c r="CT223" s="167"/>
      <c r="CU223" s="167"/>
      <c r="CV223" s="167"/>
      <c r="CW223" s="167"/>
      <c r="CX223" s="167"/>
      <c r="CY223" s="167"/>
      <c r="CZ223" s="167"/>
      <c r="DA223" s="167"/>
      <c r="DB223" s="167"/>
      <c r="DC223" s="167"/>
      <c r="DD223" s="167"/>
      <c r="DE223" s="167"/>
      <c r="DF223" s="167"/>
      <c r="DG223" s="167"/>
      <c r="DH223" s="167"/>
      <c r="DI223" s="167"/>
      <c r="DJ223" s="167"/>
      <c r="DK223" s="167"/>
      <c r="DL223" s="167"/>
      <c r="DM223" s="167"/>
      <c r="DN223" s="167"/>
      <c r="DO223" s="167"/>
      <c r="DP223" s="167"/>
      <c r="DQ223" s="167"/>
      <c r="DR223" s="167"/>
      <c r="DS223" s="167"/>
      <c r="DT223" s="167"/>
      <c r="DU223" s="167"/>
      <c r="DV223" s="167"/>
      <c r="DW223" s="167"/>
      <c r="DX223" s="167"/>
      <c r="DY223" s="167"/>
      <c r="DZ223" s="167"/>
      <c r="EA223" s="167"/>
      <c r="EB223" s="167"/>
      <c r="EC223" s="167"/>
      <c r="ED223" s="167"/>
      <c r="EE223" s="167"/>
      <c r="EF223" s="167"/>
      <c r="EG223" s="167"/>
      <c r="EH223" s="167"/>
      <c r="EI223" s="167"/>
      <c r="EJ223" s="167"/>
      <c r="EK223" s="167"/>
      <c r="EL223" s="167"/>
      <c r="EM223" s="167"/>
      <c r="EN223" s="167"/>
      <c r="EO223" s="167"/>
      <c r="EP223" s="167"/>
      <c r="EQ223" s="167"/>
      <c r="ER223" s="167"/>
      <c r="ES223" s="167"/>
      <c r="ET223" s="167"/>
      <c r="EU223" s="167"/>
      <c r="EV223" s="167"/>
      <c r="EW223" s="167"/>
      <c r="EX223" s="167"/>
      <c r="EY223" s="167"/>
      <c r="EZ223" s="167"/>
      <c r="FA223" s="167"/>
      <c r="FB223" s="167"/>
      <c r="FC223" s="167"/>
      <c r="FD223" s="167"/>
      <c r="FE223" s="167"/>
      <c r="FF223" s="167"/>
      <c r="FG223" s="167"/>
      <c r="FH223" s="167"/>
      <c r="FI223" s="167"/>
      <c r="FJ223" s="167"/>
      <c r="FK223" s="167"/>
      <c r="FL223" s="167"/>
      <c r="FM223" s="167"/>
      <c r="FN223" s="167"/>
      <c r="FO223" s="167"/>
      <c r="FP223" s="167"/>
      <c r="FQ223" s="167"/>
      <c r="FR223" s="167"/>
      <c r="FS223" s="167"/>
      <c r="FT223" s="167"/>
      <c r="FU223" s="167"/>
      <c r="FV223" s="167"/>
      <c r="FW223" s="167"/>
      <c r="FX223" s="167"/>
      <c r="FY223" s="167"/>
      <c r="FZ223" s="167"/>
      <c r="GA223" s="167"/>
      <c r="GB223" s="167"/>
      <c r="GC223" s="167"/>
      <c r="GD223" s="167"/>
      <c r="GE223" s="167"/>
      <c r="GF223" s="167"/>
      <c r="GG223" s="167"/>
      <c r="GH223" s="167"/>
      <c r="GI223" s="167"/>
      <c r="GJ223" s="167"/>
      <c r="GK223" s="167"/>
      <c r="GL223" s="167"/>
      <c r="GM223" s="167"/>
      <c r="GN223" s="167"/>
      <c r="GO223" s="167"/>
      <c r="GP223" s="167"/>
      <c r="GQ223" s="167"/>
      <c r="GR223" s="167"/>
      <c r="GS223" s="167"/>
      <c r="GT223" s="167"/>
      <c r="GU223" s="167"/>
      <c r="GV223" s="167"/>
      <c r="GW223" s="167"/>
      <c r="GX223" s="167"/>
      <c r="GY223" s="167"/>
      <c r="GZ223" s="167"/>
      <c r="HA223" s="167"/>
      <c r="HB223" s="167"/>
      <c r="HC223" s="167"/>
      <c r="HD223" s="167"/>
      <c r="HE223" s="167"/>
      <c r="HF223" s="167"/>
      <c r="HG223" s="167"/>
      <c r="HH223" s="167"/>
      <c r="HI223" s="167"/>
      <c r="HJ223" s="167"/>
      <c r="HK223" s="167"/>
      <c r="HL223" s="167"/>
      <c r="HM223" s="167"/>
      <c r="HN223" s="167"/>
      <c r="HO223" s="167"/>
      <c r="HP223" s="167"/>
      <c r="HQ223" s="167"/>
      <c r="HR223" s="167"/>
      <c r="HS223" s="167"/>
      <c r="HT223" s="167"/>
      <c r="HU223" s="167"/>
      <c r="HV223" s="167"/>
      <c r="HW223" s="167"/>
      <c r="HX223" s="167"/>
      <c r="HY223" s="167"/>
      <c r="HZ223" s="167"/>
      <c r="IA223" s="167"/>
      <c r="IB223" s="167"/>
      <c r="IC223" s="167"/>
    </row>
    <row r="224" s="10" customFormat="1" customHeight="1" spans="1:237">
      <c r="A224" s="179">
        <v>2340204</v>
      </c>
      <c r="B224" s="182" t="s">
        <v>1080</v>
      </c>
      <c r="C224" s="186"/>
      <c r="D224" s="181"/>
      <c r="E224" s="178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7"/>
      <c r="BQ224" s="167"/>
      <c r="BR224" s="167"/>
      <c r="BS224" s="167"/>
      <c r="BT224" s="167"/>
      <c r="BU224" s="167"/>
      <c r="BV224" s="167"/>
      <c r="BW224" s="167"/>
      <c r="BX224" s="167"/>
      <c r="BY224" s="167"/>
      <c r="BZ224" s="167"/>
      <c r="CA224" s="167"/>
      <c r="CB224" s="167"/>
      <c r="CC224" s="167"/>
      <c r="CD224" s="167"/>
      <c r="CE224" s="167"/>
      <c r="CF224" s="167"/>
      <c r="CG224" s="167"/>
      <c r="CH224" s="167"/>
      <c r="CI224" s="167"/>
      <c r="CJ224" s="167"/>
      <c r="CK224" s="167"/>
      <c r="CL224" s="167"/>
      <c r="CM224" s="167"/>
      <c r="CN224" s="167"/>
      <c r="CO224" s="167"/>
      <c r="CP224" s="167"/>
      <c r="CQ224" s="167"/>
      <c r="CR224" s="167"/>
      <c r="CS224" s="167"/>
      <c r="CT224" s="167"/>
      <c r="CU224" s="167"/>
      <c r="CV224" s="167"/>
      <c r="CW224" s="167"/>
      <c r="CX224" s="167"/>
      <c r="CY224" s="167"/>
      <c r="CZ224" s="167"/>
      <c r="DA224" s="167"/>
      <c r="DB224" s="167"/>
      <c r="DC224" s="167"/>
      <c r="DD224" s="167"/>
      <c r="DE224" s="167"/>
      <c r="DF224" s="167"/>
      <c r="DG224" s="167"/>
      <c r="DH224" s="167"/>
      <c r="DI224" s="167"/>
      <c r="DJ224" s="167"/>
      <c r="DK224" s="167"/>
      <c r="DL224" s="167"/>
      <c r="DM224" s="167"/>
      <c r="DN224" s="167"/>
      <c r="DO224" s="167"/>
      <c r="DP224" s="167"/>
      <c r="DQ224" s="167"/>
      <c r="DR224" s="167"/>
      <c r="DS224" s="167"/>
      <c r="DT224" s="167"/>
      <c r="DU224" s="167"/>
      <c r="DV224" s="167"/>
      <c r="DW224" s="167"/>
      <c r="DX224" s="167"/>
      <c r="DY224" s="167"/>
      <c r="DZ224" s="167"/>
      <c r="EA224" s="167"/>
      <c r="EB224" s="167"/>
      <c r="EC224" s="167"/>
      <c r="ED224" s="167"/>
      <c r="EE224" s="167"/>
      <c r="EF224" s="167"/>
      <c r="EG224" s="167"/>
      <c r="EH224" s="167"/>
      <c r="EI224" s="167"/>
      <c r="EJ224" s="167"/>
      <c r="EK224" s="167"/>
      <c r="EL224" s="167"/>
      <c r="EM224" s="167"/>
      <c r="EN224" s="167"/>
      <c r="EO224" s="167"/>
      <c r="EP224" s="167"/>
      <c r="EQ224" s="167"/>
      <c r="ER224" s="167"/>
      <c r="ES224" s="167"/>
      <c r="ET224" s="167"/>
      <c r="EU224" s="167"/>
      <c r="EV224" s="167"/>
      <c r="EW224" s="167"/>
      <c r="EX224" s="167"/>
      <c r="EY224" s="167"/>
      <c r="EZ224" s="167"/>
      <c r="FA224" s="167"/>
      <c r="FB224" s="167"/>
      <c r="FC224" s="167"/>
      <c r="FD224" s="167"/>
      <c r="FE224" s="167"/>
      <c r="FF224" s="167"/>
      <c r="FG224" s="167"/>
      <c r="FH224" s="167"/>
      <c r="FI224" s="167"/>
      <c r="FJ224" s="167"/>
      <c r="FK224" s="167"/>
      <c r="FL224" s="167"/>
      <c r="FM224" s="167"/>
      <c r="FN224" s="167"/>
      <c r="FO224" s="167"/>
      <c r="FP224" s="167"/>
      <c r="FQ224" s="167"/>
      <c r="FR224" s="167"/>
      <c r="FS224" s="167"/>
      <c r="FT224" s="167"/>
      <c r="FU224" s="167"/>
      <c r="FV224" s="167"/>
      <c r="FW224" s="167"/>
      <c r="FX224" s="167"/>
      <c r="FY224" s="167"/>
      <c r="FZ224" s="167"/>
      <c r="GA224" s="167"/>
      <c r="GB224" s="167"/>
      <c r="GC224" s="167"/>
      <c r="GD224" s="167"/>
      <c r="GE224" s="167"/>
      <c r="GF224" s="167"/>
      <c r="GG224" s="167"/>
      <c r="GH224" s="167"/>
      <c r="GI224" s="167"/>
      <c r="GJ224" s="167"/>
      <c r="GK224" s="167"/>
      <c r="GL224" s="167"/>
      <c r="GM224" s="167"/>
      <c r="GN224" s="167"/>
      <c r="GO224" s="167"/>
      <c r="GP224" s="167"/>
      <c r="GQ224" s="167"/>
      <c r="GR224" s="167"/>
      <c r="GS224" s="167"/>
      <c r="GT224" s="167"/>
      <c r="GU224" s="167"/>
      <c r="GV224" s="167"/>
      <c r="GW224" s="167"/>
      <c r="GX224" s="167"/>
      <c r="GY224" s="167"/>
      <c r="GZ224" s="167"/>
      <c r="HA224" s="167"/>
      <c r="HB224" s="167"/>
      <c r="HC224" s="167"/>
      <c r="HD224" s="167"/>
      <c r="HE224" s="167"/>
      <c r="HF224" s="167"/>
      <c r="HG224" s="167"/>
      <c r="HH224" s="167"/>
      <c r="HI224" s="167"/>
      <c r="HJ224" s="167"/>
      <c r="HK224" s="167"/>
      <c r="HL224" s="167"/>
      <c r="HM224" s="167"/>
      <c r="HN224" s="167"/>
      <c r="HO224" s="167"/>
      <c r="HP224" s="167"/>
      <c r="HQ224" s="167"/>
      <c r="HR224" s="167"/>
      <c r="HS224" s="167"/>
      <c r="HT224" s="167"/>
      <c r="HU224" s="167"/>
      <c r="HV224" s="167"/>
      <c r="HW224" s="167"/>
      <c r="HX224" s="167"/>
      <c r="HY224" s="167"/>
      <c r="HZ224" s="167"/>
      <c r="IA224" s="167"/>
      <c r="IB224" s="167"/>
      <c r="IC224" s="167"/>
    </row>
    <row r="225" s="10" customFormat="1" customHeight="1" spans="1:237">
      <c r="A225" s="179">
        <v>2340205</v>
      </c>
      <c r="B225" s="182" t="s">
        <v>1081</v>
      </c>
      <c r="C225" s="186"/>
      <c r="D225" s="181"/>
      <c r="E225" s="178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7"/>
      <c r="BQ225" s="167"/>
      <c r="BR225" s="167"/>
      <c r="BS225" s="167"/>
      <c r="BT225" s="167"/>
      <c r="BU225" s="167"/>
      <c r="BV225" s="167"/>
      <c r="BW225" s="167"/>
      <c r="BX225" s="167"/>
      <c r="BY225" s="167"/>
      <c r="BZ225" s="167"/>
      <c r="CA225" s="167"/>
      <c r="CB225" s="167"/>
      <c r="CC225" s="167"/>
      <c r="CD225" s="167"/>
      <c r="CE225" s="167"/>
      <c r="CF225" s="167"/>
      <c r="CG225" s="167"/>
      <c r="CH225" s="167"/>
      <c r="CI225" s="167"/>
      <c r="CJ225" s="167"/>
      <c r="CK225" s="167"/>
      <c r="CL225" s="167"/>
      <c r="CM225" s="167"/>
      <c r="CN225" s="167"/>
      <c r="CO225" s="167"/>
      <c r="CP225" s="167"/>
      <c r="CQ225" s="167"/>
      <c r="CR225" s="167"/>
      <c r="CS225" s="167"/>
      <c r="CT225" s="167"/>
      <c r="CU225" s="167"/>
      <c r="CV225" s="167"/>
      <c r="CW225" s="167"/>
      <c r="CX225" s="167"/>
      <c r="CY225" s="167"/>
      <c r="CZ225" s="167"/>
      <c r="DA225" s="167"/>
      <c r="DB225" s="167"/>
      <c r="DC225" s="167"/>
      <c r="DD225" s="167"/>
      <c r="DE225" s="167"/>
      <c r="DF225" s="167"/>
      <c r="DG225" s="167"/>
      <c r="DH225" s="167"/>
      <c r="DI225" s="167"/>
      <c r="DJ225" s="167"/>
      <c r="DK225" s="167"/>
      <c r="DL225" s="167"/>
      <c r="DM225" s="167"/>
      <c r="DN225" s="167"/>
      <c r="DO225" s="167"/>
      <c r="DP225" s="167"/>
      <c r="DQ225" s="167"/>
      <c r="DR225" s="167"/>
      <c r="DS225" s="167"/>
      <c r="DT225" s="167"/>
      <c r="DU225" s="167"/>
      <c r="DV225" s="167"/>
      <c r="DW225" s="167"/>
      <c r="DX225" s="167"/>
      <c r="DY225" s="167"/>
      <c r="DZ225" s="167"/>
      <c r="EA225" s="167"/>
      <c r="EB225" s="167"/>
      <c r="EC225" s="167"/>
      <c r="ED225" s="167"/>
      <c r="EE225" s="167"/>
      <c r="EF225" s="167"/>
      <c r="EG225" s="167"/>
      <c r="EH225" s="167"/>
      <c r="EI225" s="167"/>
      <c r="EJ225" s="167"/>
      <c r="EK225" s="167"/>
      <c r="EL225" s="167"/>
      <c r="EM225" s="167"/>
      <c r="EN225" s="167"/>
      <c r="EO225" s="167"/>
      <c r="EP225" s="167"/>
      <c r="EQ225" s="167"/>
      <c r="ER225" s="167"/>
      <c r="ES225" s="167"/>
      <c r="ET225" s="167"/>
      <c r="EU225" s="167"/>
      <c r="EV225" s="167"/>
      <c r="EW225" s="167"/>
      <c r="EX225" s="167"/>
      <c r="EY225" s="167"/>
      <c r="EZ225" s="167"/>
      <c r="FA225" s="167"/>
      <c r="FB225" s="167"/>
      <c r="FC225" s="167"/>
      <c r="FD225" s="167"/>
      <c r="FE225" s="167"/>
      <c r="FF225" s="167"/>
      <c r="FG225" s="167"/>
      <c r="FH225" s="167"/>
      <c r="FI225" s="167"/>
      <c r="FJ225" s="167"/>
      <c r="FK225" s="167"/>
      <c r="FL225" s="167"/>
      <c r="FM225" s="167"/>
      <c r="FN225" s="167"/>
      <c r="FO225" s="167"/>
      <c r="FP225" s="167"/>
      <c r="FQ225" s="167"/>
      <c r="FR225" s="167"/>
      <c r="FS225" s="167"/>
      <c r="FT225" s="167"/>
      <c r="FU225" s="167"/>
      <c r="FV225" s="167"/>
      <c r="FW225" s="167"/>
      <c r="FX225" s="167"/>
      <c r="FY225" s="167"/>
      <c r="FZ225" s="167"/>
      <c r="GA225" s="167"/>
      <c r="GB225" s="167"/>
      <c r="GC225" s="167"/>
      <c r="GD225" s="167"/>
      <c r="GE225" s="167"/>
      <c r="GF225" s="167"/>
      <c r="GG225" s="167"/>
      <c r="GH225" s="167"/>
      <c r="GI225" s="167"/>
      <c r="GJ225" s="167"/>
      <c r="GK225" s="167"/>
      <c r="GL225" s="167"/>
      <c r="GM225" s="167"/>
      <c r="GN225" s="167"/>
      <c r="GO225" s="167"/>
      <c r="GP225" s="167"/>
      <c r="GQ225" s="167"/>
      <c r="GR225" s="167"/>
      <c r="GS225" s="167"/>
      <c r="GT225" s="167"/>
      <c r="GU225" s="167"/>
      <c r="GV225" s="167"/>
      <c r="GW225" s="167"/>
      <c r="GX225" s="167"/>
      <c r="GY225" s="167"/>
      <c r="GZ225" s="167"/>
      <c r="HA225" s="167"/>
      <c r="HB225" s="167"/>
      <c r="HC225" s="167"/>
      <c r="HD225" s="167"/>
      <c r="HE225" s="167"/>
      <c r="HF225" s="167"/>
      <c r="HG225" s="167"/>
      <c r="HH225" s="167"/>
      <c r="HI225" s="167"/>
      <c r="HJ225" s="167"/>
      <c r="HK225" s="167"/>
      <c r="HL225" s="167"/>
      <c r="HM225" s="167"/>
      <c r="HN225" s="167"/>
      <c r="HO225" s="167"/>
      <c r="HP225" s="167"/>
      <c r="HQ225" s="167"/>
      <c r="HR225" s="167"/>
      <c r="HS225" s="167"/>
      <c r="HT225" s="167"/>
      <c r="HU225" s="167"/>
      <c r="HV225" s="167"/>
      <c r="HW225" s="167"/>
      <c r="HX225" s="167"/>
      <c r="HY225" s="167"/>
      <c r="HZ225" s="167"/>
      <c r="IA225" s="167"/>
      <c r="IB225" s="167"/>
      <c r="IC225" s="167"/>
    </row>
    <row r="226" s="10" customFormat="1" customHeight="1" spans="1:237">
      <c r="A226" s="179">
        <v>2340299</v>
      </c>
      <c r="B226" s="182" t="s">
        <v>1082</v>
      </c>
      <c r="C226" s="186"/>
      <c r="D226" s="181"/>
      <c r="E226" s="178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7"/>
      <c r="BQ226" s="167"/>
      <c r="BR226" s="167"/>
      <c r="BS226" s="167"/>
      <c r="BT226" s="167"/>
      <c r="BU226" s="167"/>
      <c r="BV226" s="167"/>
      <c r="BW226" s="167"/>
      <c r="BX226" s="167"/>
      <c r="BY226" s="167"/>
      <c r="BZ226" s="167"/>
      <c r="CA226" s="167"/>
      <c r="CB226" s="167"/>
      <c r="CC226" s="167"/>
      <c r="CD226" s="167"/>
      <c r="CE226" s="167"/>
      <c r="CF226" s="167"/>
      <c r="CG226" s="167"/>
      <c r="CH226" s="167"/>
      <c r="CI226" s="167"/>
      <c r="CJ226" s="167"/>
      <c r="CK226" s="167"/>
      <c r="CL226" s="167"/>
      <c r="CM226" s="167"/>
      <c r="CN226" s="167"/>
      <c r="CO226" s="167"/>
      <c r="CP226" s="167"/>
      <c r="CQ226" s="167"/>
      <c r="CR226" s="167"/>
      <c r="CS226" s="167"/>
      <c r="CT226" s="167"/>
      <c r="CU226" s="167"/>
      <c r="CV226" s="167"/>
      <c r="CW226" s="167"/>
      <c r="CX226" s="167"/>
      <c r="CY226" s="167"/>
      <c r="CZ226" s="167"/>
      <c r="DA226" s="167"/>
      <c r="DB226" s="167"/>
      <c r="DC226" s="167"/>
      <c r="DD226" s="167"/>
      <c r="DE226" s="167"/>
      <c r="DF226" s="167"/>
      <c r="DG226" s="167"/>
      <c r="DH226" s="167"/>
      <c r="DI226" s="167"/>
      <c r="DJ226" s="167"/>
      <c r="DK226" s="167"/>
      <c r="DL226" s="167"/>
      <c r="DM226" s="167"/>
      <c r="DN226" s="167"/>
      <c r="DO226" s="167"/>
      <c r="DP226" s="167"/>
      <c r="DQ226" s="167"/>
      <c r="DR226" s="167"/>
      <c r="DS226" s="167"/>
      <c r="DT226" s="167"/>
      <c r="DU226" s="167"/>
      <c r="DV226" s="167"/>
      <c r="DW226" s="167"/>
      <c r="DX226" s="167"/>
      <c r="DY226" s="167"/>
      <c r="DZ226" s="167"/>
      <c r="EA226" s="167"/>
      <c r="EB226" s="167"/>
      <c r="EC226" s="167"/>
      <c r="ED226" s="167"/>
      <c r="EE226" s="167"/>
      <c r="EF226" s="167"/>
      <c r="EG226" s="167"/>
      <c r="EH226" s="167"/>
      <c r="EI226" s="167"/>
      <c r="EJ226" s="167"/>
      <c r="EK226" s="167"/>
      <c r="EL226" s="167"/>
      <c r="EM226" s="167"/>
      <c r="EN226" s="167"/>
      <c r="EO226" s="167"/>
      <c r="EP226" s="167"/>
      <c r="EQ226" s="167"/>
      <c r="ER226" s="167"/>
      <c r="ES226" s="167"/>
      <c r="ET226" s="167"/>
      <c r="EU226" s="167"/>
      <c r="EV226" s="167"/>
      <c r="EW226" s="167"/>
      <c r="EX226" s="167"/>
      <c r="EY226" s="167"/>
      <c r="EZ226" s="167"/>
      <c r="FA226" s="167"/>
      <c r="FB226" s="167"/>
      <c r="FC226" s="167"/>
      <c r="FD226" s="167"/>
      <c r="FE226" s="167"/>
      <c r="FF226" s="167"/>
      <c r="FG226" s="167"/>
      <c r="FH226" s="167"/>
      <c r="FI226" s="167"/>
      <c r="FJ226" s="167"/>
      <c r="FK226" s="167"/>
      <c r="FL226" s="167"/>
      <c r="FM226" s="167"/>
      <c r="FN226" s="167"/>
      <c r="FO226" s="167"/>
      <c r="FP226" s="167"/>
      <c r="FQ226" s="167"/>
      <c r="FR226" s="167"/>
      <c r="FS226" s="167"/>
      <c r="FT226" s="167"/>
      <c r="FU226" s="167"/>
      <c r="FV226" s="167"/>
      <c r="FW226" s="167"/>
      <c r="FX226" s="167"/>
      <c r="FY226" s="167"/>
      <c r="FZ226" s="167"/>
      <c r="GA226" s="167"/>
      <c r="GB226" s="167"/>
      <c r="GC226" s="167"/>
      <c r="GD226" s="167"/>
      <c r="GE226" s="167"/>
      <c r="GF226" s="167"/>
      <c r="GG226" s="167"/>
      <c r="GH226" s="167"/>
      <c r="GI226" s="167"/>
      <c r="GJ226" s="167"/>
      <c r="GK226" s="167"/>
      <c r="GL226" s="167"/>
      <c r="GM226" s="167"/>
      <c r="GN226" s="167"/>
      <c r="GO226" s="167"/>
      <c r="GP226" s="167"/>
      <c r="GQ226" s="167"/>
      <c r="GR226" s="167"/>
      <c r="GS226" s="167"/>
      <c r="GT226" s="167"/>
      <c r="GU226" s="167"/>
      <c r="GV226" s="167"/>
      <c r="GW226" s="167"/>
      <c r="GX226" s="167"/>
      <c r="GY226" s="167"/>
      <c r="GZ226" s="167"/>
      <c r="HA226" s="167"/>
      <c r="HB226" s="167"/>
      <c r="HC226" s="167"/>
      <c r="HD226" s="167"/>
      <c r="HE226" s="167"/>
      <c r="HF226" s="167"/>
      <c r="HG226" s="167"/>
      <c r="HH226" s="167"/>
      <c r="HI226" s="167"/>
      <c r="HJ226" s="167"/>
      <c r="HK226" s="167"/>
      <c r="HL226" s="167"/>
      <c r="HM226" s="167"/>
      <c r="HN226" s="167"/>
      <c r="HO226" s="167"/>
      <c r="HP226" s="167"/>
      <c r="HQ226" s="167"/>
      <c r="HR226" s="167"/>
      <c r="HS226" s="167"/>
      <c r="HT226" s="167"/>
      <c r="HU226" s="167"/>
      <c r="HV226" s="167"/>
      <c r="HW226" s="167"/>
      <c r="HX226" s="167"/>
      <c r="HY226" s="167"/>
      <c r="HZ226" s="167"/>
      <c r="IA226" s="167"/>
      <c r="IB226" s="167"/>
      <c r="IC226" s="167"/>
    </row>
    <row r="227" s="10" customFormat="1" customHeight="1" spans="1:237">
      <c r="A227" s="167"/>
      <c r="B227" s="167"/>
      <c r="C227" s="167"/>
      <c r="D227" s="168"/>
      <c r="E227" s="169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7"/>
      <c r="BQ227" s="167"/>
      <c r="BR227" s="167"/>
      <c r="BS227" s="167"/>
      <c r="BT227" s="167"/>
      <c r="BU227" s="167"/>
      <c r="BV227" s="167"/>
      <c r="BW227" s="167"/>
      <c r="BX227" s="167"/>
      <c r="BY227" s="167"/>
      <c r="BZ227" s="167"/>
      <c r="CA227" s="167"/>
      <c r="CB227" s="167"/>
      <c r="CC227" s="167"/>
      <c r="CD227" s="167"/>
      <c r="CE227" s="167"/>
      <c r="CF227" s="167"/>
      <c r="CG227" s="167"/>
      <c r="CH227" s="167"/>
      <c r="CI227" s="167"/>
      <c r="CJ227" s="167"/>
      <c r="CK227" s="167"/>
      <c r="CL227" s="167"/>
      <c r="CM227" s="167"/>
      <c r="CN227" s="167"/>
      <c r="CO227" s="167"/>
      <c r="CP227" s="167"/>
      <c r="CQ227" s="167"/>
      <c r="CR227" s="167"/>
      <c r="CS227" s="167"/>
      <c r="CT227" s="167"/>
      <c r="CU227" s="167"/>
      <c r="CV227" s="167"/>
      <c r="CW227" s="167"/>
      <c r="CX227" s="167"/>
      <c r="CY227" s="167"/>
      <c r="CZ227" s="167"/>
      <c r="DA227" s="167"/>
      <c r="DB227" s="167"/>
      <c r="DC227" s="167"/>
      <c r="DD227" s="167"/>
      <c r="DE227" s="167"/>
      <c r="DF227" s="167"/>
      <c r="DG227" s="167"/>
      <c r="DH227" s="167"/>
      <c r="DI227" s="167"/>
      <c r="DJ227" s="167"/>
      <c r="DK227" s="167"/>
      <c r="DL227" s="167"/>
      <c r="DM227" s="167"/>
      <c r="DN227" s="167"/>
      <c r="DO227" s="167"/>
      <c r="DP227" s="167"/>
      <c r="DQ227" s="167"/>
      <c r="DR227" s="167"/>
      <c r="DS227" s="167"/>
      <c r="DT227" s="167"/>
      <c r="DU227" s="167"/>
      <c r="DV227" s="167"/>
      <c r="DW227" s="167"/>
      <c r="DX227" s="167"/>
      <c r="DY227" s="167"/>
      <c r="DZ227" s="167"/>
      <c r="EA227" s="167"/>
      <c r="EB227" s="167"/>
      <c r="EC227" s="167"/>
      <c r="ED227" s="167"/>
      <c r="EE227" s="167"/>
      <c r="EF227" s="167"/>
      <c r="EG227" s="167"/>
      <c r="EH227" s="167"/>
      <c r="EI227" s="167"/>
      <c r="EJ227" s="167"/>
      <c r="EK227" s="167"/>
      <c r="EL227" s="167"/>
      <c r="EM227" s="167"/>
      <c r="EN227" s="167"/>
      <c r="EO227" s="167"/>
      <c r="EP227" s="167"/>
      <c r="EQ227" s="167"/>
      <c r="ER227" s="167"/>
      <c r="ES227" s="167"/>
      <c r="ET227" s="167"/>
      <c r="EU227" s="167"/>
      <c r="EV227" s="167"/>
      <c r="EW227" s="167"/>
      <c r="EX227" s="167"/>
      <c r="EY227" s="167"/>
      <c r="EZ227" s="167"/>
      <c r="FA227" s="167"/>
      <c r="FB227" s="167"/>
      <c r="FC227" s="167"/>
      <c r="FD227" s="167"/>
      <c r="FE227" s="167"/>
      <c r="FF227" s="167"/>
      <c r="FG227" s="167"/>
      <c r="FH227" s="167"/>
      <c r="FI227" s="167"/>
      <c r="FJ227" s="167"/>
      <c r="FK227" s="167"/>
      <c r="FL227" s="167"/>
      <c r="FM227" s="167"/>
      <c r="FN227" s="167"/>
      <c r="FO227" s="167"/>
      <c r="FP227" s="167"/>
      <c r="FQ227" s="167"/>
      <c r="FR227" s="167"/>
      <c r="FS227" s="167"/>
      <c r="FT227" s="167"/>
      <c r="FU227" s="167"/>
      <c r="FV227" s="167"/>
      <c r="FW227" s="167"/>
      <c r="FX227" s="167"/>
      <c r="FY227" s="167"/>
      <c r="FZ227" s="167"/>
      <c r="GA227" s="167"/>
      <c r="GB227" s="167"/>
      <c r="GC227" s="167"/>
      <c r="GD227" s="167"/>
      <c r="GE227" s="167"/>
      <c r="GF227" s="167"/>
      <c r="GG227" s="167"/>
      <c r="GH227" s="167"/>
      <c r="GI227" s="167"/>
      <c r="GJ227" s="167"/>
      <c r="GK227" s="167"/>
      <c r="GL227" s="167"/>
      <c r="GM227" s="167"/>
      <c r="GN227" s="167"/>
      <c r="GO227" s="167"/>
      <c r="GP227" s="167"/>
      <c r="GQ227" s="167"/>
      <c r="GR227" s="167"/>
      <c r="GS227" s="167"/>
      <c r="GT227" s="167"/>
      <c r="GU227" s="167"/>
      <c r="GV227" s="167"/>
      <c r="GW227" s="167"/>
      <c r="GX227" s="167"/>
      <c r="GY227" s="167"/>
      <c r="GZ227" s="167"/>
      <c r="HA227" s="167"/>
      <c r="HB227" s="167"/>
      <c r="HC227" s="167"/>
      <c r="HD227" s="167"/>
      <c r="HE227" s="167"/>
      <c r="HF227" s="167"/>
      <c r="HG227" s="167"/>
      <c r="HH227" s="167"/>
      <c r="HI227" s="167"/>
      <c r="HJ227" s="167"/>
      <c r="HK227" s="167"/>
      <c r="HL227" s="167"/>
      <c r="HM227" s="167"/>
      <c r="HN227" s="167"/>
      <c r="HO227" s="167"/>
      <c r="HP227" s="167"/>
      <c r="HQ227" s="167"/>
      <c r="HR227" s="167"/>
      <c r="HS227" s="167"/>
      <c r="HT227" s="167"/>
      <c r="HU227" s="167"/>
      <c r="HV227" s="167"/>
      <c r="HW227" s="167"/>
      <c r="HX227" s="167"/>
      <c r="HY227" s="167"/>
      <c r="HZ227" s="167"/>
      <c r="IA227" s="167"/>
      <c r="IB227" s="167"/>
      <c r="IC227" s="167"/>
    </row>
    <row r="228" s="10" customFormat="1" customHeight="1" spans="1:237">
      <c r="A228" s="167"/>
      <c r="B228" s="167"/>
      <c r="C228" s="167"/>
      <c r="D228" s="168"/>
      <c r="E228" s="169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7"/>
      <c r="BQ228" s="167"/>
      <c r="BR228" s="167"/>
      <c r="BS228" s="167"/>
      <c r="BT228" s="167"/>
      <c r="BU228" s="167"/>
      <c r="BV228" s="167"/>
      <c r="BW228" s="167"/>
      <c r="BX228" s="167"/>
      <c r="BY228" s="167"/>
      <c r="BZ228" s="167"/>
      <c r="CA228" s="167"/>
      <c r="CB228" s="167"/>
      <c r="CC228" s="167"/>
      <c r="CD228" s="167"/>
      <c r="CE228" s="167"/>
      <c r="CF228" s="167"/>
      <c r="CG228" s="167"/>
      <c r="CH228" s="167"/>
      <c r="CI228" s="167"/>
      <c r="CJ228" s="167"/>
      <c r="CK228" s="167"/>
      <c r="CL228" s="167"/>
      <c r="CM228" s="167"/>
      <c r="CN228" s="167"/>
      <c r="CO228" s="167"/>
      <c r="CP228" s="167"/>
      <c r="CQ228" s="167"/>
      <c r="CR228" s="167"/>
      <c r="CS228" s="167"/>
      <c r="CT228" s="167"/>
      <c r="CU228" s="167"/>
      <c r="CV228" s="167"/>
      <c r="CW228" s="167"/>
      <c r="CX228" s="167"/>
      <c r="CY228" s="167"/>
      <c r="CZ228" s="167"/>
      <c r="DA228" s="167"/>
      <c r="DB228" s="167"/>
      <c r="DC228" s="167"/>
      <c r="DD228" s="167"/>
      <c r="DE228" s="167"/>
      <c r="DF228" s="167"/>
      <c r="DG228" s="167"/>
      <c r="DH228" s="167"/>
      <c r="DI228" s="167"/>
      <c r="DJ228" s="167"/>
      <c r="DK228" s="167"/>
      <c r="DL228" s="167"/>
      <c r="DM228" s="167"/>
      <c r="DN228" s="167"/>
      <c r="DO228" s="167"/>
      <c r="DP228" s="167"/>
      <c r="DQ228" s="167"/>
      <c r="DR228" s="167"/>
      <c r="DS228" s="167"/>
      <c r="DT228" s="167"/>
      <c r="DU228" s="167"/>
      <c r="DV228" s="167"/>
      <c r="DW228" s="167"/>
      <c r="DX228" s="167"/>
      <c r="DY228" s="167"/>
      <c r="DZ228" s="167"/>
      <c r="EA228" s="167"/>
      <c r="EB228" s="167"/>
      <c r="EC228" s="167"/>
      <c r="ED228" s="167"/>
      <c r="EE228" s="167"/>
      <c r="EF228" s="167"/>
      <c r="EG228" s="167"/>
      <c r="EH228" s="167"/>
      <c r="EI228" s="167"/>
      <c r="EJ228" s="167"/>
      <c r="EK228" s="167"/>
      <c r="EL228" s="167"/>
      <c r="EM228" s="167"/>
      <c r="EN228" s="167"/>
      <c r="EO228" s="167"/>
      <c r="EP228" s="167"/>
      <c r="EQ228" s="167"/>
      <c r="ER228" s="167"/>
      <c r="ES228" s="167"/>
      <c r="ET228" s="167"/>
      <c r="EU228" s="167"/>
      <c r="EV228" s="167"/>
      <c r="EW228" s="167"/>
      <c r="EX228" s="167"/>
      <c r="EY228" s="167"/>
      <c r="EZ228" s="167"/>
      <c r="FA228" s="167"/>
      <c r="FB228" s="167"/>
      <c r="FC228" s="167"/>
      <c r="FD228" s="167"/>
      <c r="FE228" s="167"/>
      <c r="FF228" s="167"/>
      <c r="FG228" s="167"/>
      <c r="FH228" s="167"/>
      <c r="FI228" s="167"/>
      <c r="FJ228" s="167"/>
      <c r="FK228" s="167"/>
      <c r="FL228" s="167"/>
      <c r="FM228" s="167"/>
      <c r="FN228" s="167"/>
      <c r="FO228" s="167"/>
      <c r="FP228" s="167"/>
      <c r="FQ228" s="167"/>
      <c r="FR228" s="167"/>
      <c r="FS228" s="167"/>
      <c r="FT228" s="167"/>
      <c r="FU228" s="167"/>
      <c r="FV228" s="167"/>
      <c r="FW228" s="167"/>
      <c r="FX228" s="167"/>
      <c r="FY228" s="167"/>
      <c r="FZ228" s="167"/>
      <c r="GA228" s="167"/>
      <c r="GB228" s="167"/>
      <c r="GC228" s="167"/>
      <c r="GD228" s="167"/>
      <c r="GE228" s="167"/>
      <c r="GF228" s="167"/>
      <c r="GG228" s="167"/>
      <c r="GH228" s="167"/>
      <c r="GI228" s="167"/>
      <c r="GJ228" s="167"/>
      <c r="GK228" s="167"/>
      <c r="GL228" s="167"/>
      <c r="GM228" s="167"/>
      <c r="GN228" s="167"/>
      <c r="GO228" s="167"/>
      <c r="GP228" s="167"/>
      <c r="GQ228" s="167"/>
      <c r="GR228" s="167"/>
      <c r="GS228" s="167"/>
      <c r="GT228" s="167"/>
      <c r="GU228" s="167"/>
      <c r="GV228" s="167"/>
      <c r="GW228" s="167"/>
      <c r="GX228" s="167"/>
      <c r="GY228" s="167"/>
      <c r="GZ228" s="167"/>
      <c r="HA228" s="167"/>
      <c r="HB228" s="167"/>
      <c r="HC228" s="167"/>
      <c r="HD228" s="167"/>
      <c r="HE228" s="167"/>
      <c r="HF228" s="167"/>
      <c r="HG228" s="167"/>
      <c r="HH228" s="167"/>
      <c r="HI228" s="167"/>
      <c r="HJ228" s="167"/>
      <c r="HK228" s="167"/>
      <c r="HL228" s="167"/>
      <c r="HM228" s="167"/>
      <c r="HN228" s="167"/>
      <c r="HO228" s="167"/>
      <c r="HP228" s="167"/>
      <c r="HQ228" s="167"/>
      <c r="HR228" s="167"/>
      <c r="HS228" s="167"/>
      <c r="HT228" s="167"/>
      <c r="HU228" s="167"/>
      <c r="HV228" s="167"/>
      <c r="HW228" s="167"/>
      <c r="HX228" s="167"/>
      <c r="HY228" s="167"/>
      <c r="HZ228" s="167"/>
      <c r="IA228" s="167"/>
      <c r="IB228" s="167"/>
      <c r="IC228" s="167"/>
    </row>
    <row r="229" s="10" customFormat="1" customHeight="1" spans="1:237">
      <c r="A229" s="167"/>
      <c r="B229" s="167"/>
      <c r="C229" s="167"/>
      <c r="D229" s="168"/>
      <c r="E229" s="169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7"/>
      <c r="BQ229" s="167"/>
      <c r="BR229" s="167"/>
      <c r="BS229" s="167"/>
      <c r="BT229" s="167"/>
      <c r="BU229" s="167"/>
      <c r="BV229" s="167"/>
      <c r="BW229" s="167"/>
      <c r="BX229" s="167"/>
      <c r="BY229" s="167"/>
      <c r="BZ229" s="167"/>
      <c r="CA229" s="167"/>
      <c r="CB229" s="167"/>
      <c r="CC229" s="167"/>
      <c r="CD229" s="167"/>
      <c r="CE229" s="167"/>
      <c r="CF229" s="167"/>
      <c r="CG229" s="167"/>
      <c r="CH229" s="167"/>
      <c r="CI229" s="167"/>
      <c r="CJ229" s="167"/>
      <c r="CK229" s="167"/>
      <c r="CL229" s="167"/>
      <c r="CM229" s="167"/>
      <c r="CN229" s="167"/>
      <c r="CO229" s="167"/>
      <c r="CP229" s="167"/>
      <c r="CQ229" s="167"/>
      <c r="CR229" s="167"/>
      <c r="CS229" s="167"/>
      <c r="CT229" s="167"/>
      <c r="CU229" s="167"/>
      <c r="CV229" s="167"/>
      <c r="CW229" s="167"/>
      <c r="CX229" s="167"/>
      <c r="CY229" s="167"/>
      <c r="CZ229" s="167"/>
      <c r="DA229" s="167"/>
      <c r="DB229" s="167"/>
      <c r="DC229" s="167"/>
      <c r="DD229" s="167"/>
      <c r="DE229" s="167"/>
      <c r="DF229" s="167"/>
      <c r="DG229" s="167"/>
      <c r="DH229" s="167"/>
      <c r="DI229" s="167"/>
      <c r="DJ229" s="167"/>
      <c r="DK229" s="167"/>
      <c r="DL229" s="167"/>
      <c r="DM229" s="167"/>
      <c r="DN229" s="167"/>
      <c r="DO229" s="167"/>
      <c r="DP229" s="167"/>
      <c r="DQ229" s="167"/>
      <c r="DR229" s="167"/>
      <c r="DS229" s="167"/>
      <c r="DT229" s="167"/>
      <c r="DU229" s="167"/>
      <c r="DV229" s="167"/>
      <c r="DW229" s="167"/>
      <c r="DX229" s="167"/>
      <c r="DY229" s="167"/>
      <c r="DZ229" s="167"/>
      <c r="EA229" s="167"/>
      <c r="EB229" s="167"/>
      <c r="EC229" s="167"/>
      <c r="ED229" s="167"/>
      <c r="EE229" s="167"/>
      <c r="EF229" s="167"/>
      <c r="EG229" s="167"/>
      <c r="EH229" s="167"/>
      <c r="EI229" s="167"/>
      <c r="EJ229" s="167"/>
      <c r="EK229" s="167"/>
      <c r="EL229" s="167"/>
      <c r="EM229" s="167"/>
      <c r="EN229" s="167"/>
      <c r="EO229" s="167"/>
      <c r="EP229" s="167"/>
      <c r="EQ229" s="167"/>
      <c r="ER229" s="167"/>
      <c r="ES229" s="167"/>
      <c r="ET229" s="167"/>
      <c r="EU229" s="167"/>
      <c r="EV229" s="167"/>
      <c r="EW229" s="167"/>
      <c r="EX229" s="167"/>
      <c r="EY229" s="167"/>
      <c r="EZ229" s="167"/>
      <c r="FA229" s="167"/>
      <c r="FB229" s="167"/>
      <c r="FC229" s="167"/>
      <c r="FD229" s="167"/>
      <c r="FE229" s="167"/>
      <c r="FF229" s="167"/>
      <c r="FG229" s="167"/>
      <c r="FH229" s="167"/>
      <c r="FI229" s="167"/>
      <c r="FJ229" s="167"/>
      <c r="FK229" s="167"/>
      <c r="FL229" s="167"/>
      <c r="FM229" s="167"/>
      <c r="FN229" s="167"/>
      <c r="FO229" s="167"/>
      <c r="FP229" s="167"/>
      <c r="FQ229" s="167"/>
      <c r="FR229" s="167"/>
      <c r="FS229" s="167"/>
      <c r="FT229" s="167"/>
      <c r="FU229" s="167"/>
      <c r="FV229" s="167"/>
      <c r="FW229" s="167"/>
      <c r="FX229" s="167"/>
      <c r="FY229" s="167"/>
      <c r="FZ229" s="167"/>
      <c r="GA229" s="167"/>
      <c r="GB229" s="167"/>
      <c r="GC229" s="167"/>
      <c r="GD229" s="167"/>
      <c r="GE229" s="167"/>
      <c r="GF229" s="167"/>
      <c r="GG229" s="167"/>
      <c r="GH229" s="167"/>
      <c r="GI229" s="167"/>
      <c r="GJ229" s="167"/>
      <c r="GK229" s="167"/>
      <c r="GL229" s="167"/>
      <c r="GM229" s="167"/>
      <c r="GN229" s="167"/>
      <c r="GO229" s="167"/>
      <c r="GP229" s="167"/>
      <c r="GQ229" s="167"/>
      <c r="GR229" s="167"/>
      <c r="GS229" s="167"/>
      <c r="GT229" s="167"/>
      <c r="GU229" s="167"/>
      <c r="GV229" s="167"/>
      <c r="GW229" s="167"/>
      <c r="GX229" s="167"/>
      <c r="GY229" s="167"/>
      <c r="GZ229" s="167"/>
      <c r="HA229" s="167"/>
      <c r="HB229" s="167"/>
      <c r="HC229" s="167"/>
      <c r="HD229" s="167"/>
      <c r="HE229" s="167"/>
      <c r="HF229" s="167"/>
      <c r="HG229" s="167"/>
      <c r="HH229" s="167"/>
      <c r="HI229" s="167"/>
      <c r="HJ229" s="167"/>
      <c r="HK229" s="167"/>
      <c r="HL229" s="167"/>
      <c r="HM229" s="167"/>
      <c r="HN229" s="167"/>
      <c r="HO229" s="167"/>
      <c r="HP229" s="167"/>
      <c r="HQ229" s="167"/>
      <c r="HR229" s="167"/>
      <c r="HS229" s="167"/>
      <c r="HT229" s="167"/>
      <c r="HU229" s="167"/>
      <c r="HV229" s="167"/>
      <c r="HW229" s="167"/>
      <c r="HX229" s="167"/>
      <c r="HY229" s="167"/>
      <c r="HZ229" s="167"/>
      <c r="IA229" s="167"/>
      <c r="IB229" s="167"/>
      <c r="IC229" s="167"/>
    </row>
    <row r="230" s="10" customFormat="1" customHeight="1" spans="1:237">
      <c r="A230" s="167"/>
      <c r="B230" s="167"/>
      <c r="C230" s="167"/>
      <c r="D230" s="168"/>
      <c r="E230" s="169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7"/>
      <c r="BQ230" s="167"/>
      <c r="BR230" s="167"/>
      <c r="BS230" s="167"/>
      <c r="BT230" s="167"/>
      <c r="BU230" s="167"/>
      <c r="BV230" s="167"/>
      <c r="BW230" s="167"/>
      <c r="BX230" s="167"/>
      <c r="BY230" s="167"/>
      <c r="BZ230" s="167"/>
      <c r="CA230" s="167"/>
      <c r="CB230" s="167"/>
      <c r="CC230" s="167"/>
      <c r="CD230" s="167"/>
      <c r="CE230" s="167"/>
      <c r="CF230" s="167"/>
      <c r="CG230" s="167"/>
      <c r="CH230" s="167"/>
      <c r="CI230" s="167"/>
      <c r="CJ230" s="167"/>
      <c r="CK230" s="167"/>
      <c r="CL230" s="167"/>
      <c r="CM230" s="167"/>
      <c r="CN230" s="167"/>
      <c r="CO230" s="167"/>
      <c r="CP230" s="167"/>
      <c r="CQ230" s="167"/>
      <c r="CR230" s="167"/>
      <c r="CS230" s="167"/>
      <c r="CT230" s="167"/>
      <c r="CU230" s="167"/>
      <c r="CV230" s="167"/>
      <c r="CW230" s="167"/>
      <c r="CX230" s="167"/>
      <c r="CY230" s="167"/>
      <c r="CZ230" s="167"/>
      <c r="DA230" s="167"/>
      <c r="DB230" s="167"/>
      <c r="DC230" s="167"/>
      <c r="DD230" s="167"/>
      <c r="DE230" s="167"/>
      <c r="DF230" s="167"/>
      <c r="DG230" s="167"/>
      <c r="DH230" s="167"/>
      <c r="DI230" s="167"/>
      <c r="DJ230" s="167"/>
      <c r="DK230" s="167"/>
      <c r="DL230" s="167"/>
      <c r="DM230" s="167"/>
      <c r="DN230" s="167"/>
      <c r="DO230" s="167"/>
      <c r="DP230" s="167"/>
      <c r="DQ230" s="167"/>
      <c r="DR230" s="167"/>
      <c r="DS230" s="167"/>
      <c r="DT230" s="167"/>
      <c r="DU230" s="167"/>
      <c r="DV230" s="167"/>
      <c r="DW230" s="167"/>
      <c r="DX230" s="167"/>
      <c r="DY230" s="167"/>
      <c r="DZ230" s="167"/>
      <c r="EA230" s="167"/>
      <c r="EB230" s="167"/>
      <c r="EC230" s="167"/>
      <c r="ED230" s="167"/>
      <c r="EE230" s="167"/>
      <c r="EF230" s="167"/>
      <c r="EG230" s="167"/>
      <c r="EH230" s="167"/>
      <c r="EI230" s="167"/>
      <c r="EJ230" s="167"/>
      <c r="EK230" s="167"/>
      <c r="EL230" s="167"/>
      <c r="EM230" s="167"/>
      <c r="EN230" s="167"/>
      <c r="EO230" s="167"/>
      <c r="EP230" s="167"/>
      <c r="EQ230" s="167"/>
      <c r="ER230" s="167"/>
      <c r="ES230" s="167"/>
      <c r="ET230" s="167"/>
      <c r="EU230" s="167"/>
      <c r="EV230" s="167"/>
      <c r="EW230" s="167"/>
      <c r="EX230" s="167"/>
      <c r="EY230" s="167"/>
      <c r="EZ230" s="167"/>
      <c r="FA230" s="167"/>
      <c r="FB230" s="167"/>
      <c r="FC230" s="167"/>
      <c r="FD230" s="167"/>
      <c r="FE230" s="167"/>
      <c r="FF230" s="167"/>
      <c r="FG230" s="167"/>
      <c r="FH230" s="167"/>
      <c r="FI230" s="167"/>
      <c r="FJ230" s="167"/>
      <c r="FK230" s="167"/>
      <c r="FL230" s="167"/>
      <c r="FM230" s="167"/>
      <c r="FN230" s="167"/>
      <c r="FO230" s="167"/>
      <c r="FP230" s="167"/>
      <c r="FQ230" s="167"/>
      <c r="FR230" s="167"/>
      <c r="FS230" s="167"/>
      <c r="FT230" s="167"/>
      <c r="FU230" s="167"/>
      <c r="FV230" s="167"/>
      <c r="FW230" s="167"/>
      <c r="FX230" s="167"/>
      <c r="FY230" s="167"/>
      <c r="FZ230" s="167"/>
      <c r="GA230" s="167"/>
      <c r="GB230" s="167"/>
      <c r="GC230" s="167"/>
      <c r="GD230" s="167"/>
      <c r="GE230" s="167"/>
      <c r="GF230" s="167"/>
      <c r="GG230" s="167"/>
      <c r="GH230" s="167"/>
      <c r="GI230" s="167"/>
      <c r="GJ230" s="167"/>
      <c r="GK230" s="167"/>
      <c r="GL230" s="167"/>
      <c r="GM230" s="167"/>
      <c r="GN230" s="167"/>
      <c r="GO230" s="167"/>
      <c r="GP230" s="167"/>
      <c r="GQ230" s="167"/>
      <c r="GR230" s="167"/>
      <c r="GS230" s="167"/>
      <c r="GT230" s="167"/>
      <c r="GU230" s="167"/>
      <c r="GV230" s="167"/>
      <c r="GW230" s="167"/>
      <c r="GX230" s="167"/>
      <c r="GY230" s="167"/>
      <c r="GZ230" s="167"/>
      <c r="HA230" s="167"/>
      <c r="HB230" s="167"/>
      <c r="HC230" s="167"/>
      <c r="HD230" s="167"/>
      <c r="HE230" s="167"/>
      <c r="HF230" s="167"/>
      <c r="HG230" s="167"/>
      <c r="HH230" s="167"/>
      <c r="HI230" s="167"/>
      <c r="HJ230" s="167"/>
      <c r="HK230" s="167"/>
      <c r="HL230" s="167"/>
      <c r="HM230" s="167"/>
      <c r="HN230" s="167"/>
      <c r="HO230" s="167"/>
      <c r="HP230" s="167"/>
      <c r="HQ230" s="167"/>
      <c r="HR230" s="167"/>
      <c r="HS230" s="167"/>
      <c r="HT230" s="167"/>
      <c r="HU230" s="167"/>
      <c r="HV230" s="167"/>
      <c r="HW230" s="167"/>
      <c r="HX230" s="167"/>
      <c r="HY230" s="167"/>
      <c r="HZ230" s="167"/>
      <c r="IA230" s="167"/>
      <c r="IB230" s="167"/>
      <c r="IC230" s="167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G26" sqref="G26"/>
    </sheetView>
  </sheetViews>
  <sheetFormatPr defaultColWidth="9.13333333333333" defaultRowHeight="14.25" outlineLevelCol="4"/>
  <cols>
    <col min="1" max="1" width="56.25" style="133" customWidth="1"/>
    <col min="2" max="3" width="22.3833333333333" style="133" customWidth="1"/>
    <col min="4" max="4" width="19.1333333333333" style="150" customWidth="1"/>
    <col min="5" max="232" width="9.13333333333333" style="133"/>
    <col min="233" max="233" width="29.6333333333333" style="133" customWidth="1"/>
    <col min="234" max="247" width="9.13333333333333" style="133"/>
    <col min="248" max="256" width="9.13333333333333" style="151"/>
    <col min="257" max="257" width="56.25" style="151" customWidth="1"/>
    <col min="258" max="259" width="22.3833333333333" style="151" customWidth="1"/>
    <col min="260" max="260" width="19.1333333333333" style="151" customWidth="1"/>
    <col min="261" max="488" width="9.13333333333333" style="151"/>
    <col min="489" max="489" width="29.6333333333333" style="151" customWidth="1"/>
    <col min="490" max="512" width="9.13333333333333" style="151"/>
    <col min="513" max="513" width="56.25" style="151" customWidth="1"/>
    <col min="514" max="515" width="22.3833333333333" style="151" customWidth="1"/>
    <col min="516" max="516" width="19.1333333333333" style="151" customWidth="1"/>
    <col min="517" max="744" width="9.13333333333333" style="151"/>
    <col min="745" max="745" width="29.6333333333333" style="151" customWidth="1"/>
    <col min="746" max="768" width="9.13333333333333" style="151"/>
    <col min="769" max="769" width="56.25" style="151" customWidth="1"/>
    <col min="770" max="771" width="22.3833333333333" style="151" customWidth="1"/>
    <col min="772" max="772" width="19.1333333333333" style="151" customWidth="1"/>
    <col min="773" max="1000" width="9.13333333333333" style="151"/>
    <col min="1001" max="1001" width="29.6333333333333" style="151" customWidth="1"/>
    <col min="1002" max="1024" width="9.13333333333333" style="151"/>
    <col min="1025" max="1025" width="56.25" style="151" customWidth="1"/>
    <col min="1026" max="1027" width="22.3833333333333" style="151" customWidth="1"/>
    <col min="1028" max="1028" width="19.1333333333333" style="151" customWidth="1"/>
    <col min="1029" max="1256" width="9.13333333333333" style="151"/>
    <col min="1257" max="1257" width="29.6333333333333" style="151" customWidth="1"/>
    <col min="1258" max="1280" width="9.13333333333333" style="151"/>
    <col min="1281" max="1281" width="56.25" style="151" customWidth="1"/>
    <col min="1282" max="1283" width="22.3833333333333" style="151" customWidth="1"/>
    <col min="1284" max="1284" width="19.1333333333333" style="151" customWidth="1"/>
    <col min="1285" max="1512" width="9.13333333333333" style="151"/>
    <col min="1513" max="1513" width="29.6333333333333" style="151" customWidth="1"/>
    <col min="1514" max="1536" width="9.13333333333333" style="151"/>
    <col min="1537" max="1537" width="56.25" style="151" customWidth="1"/>
    <col min="1538" max="1539" width="22.3833333333333" style="151" customWidth="1"/>
    <col min="1540" max="1540" width="19.1333333333333" style="151" customWidth="1"/>
    <col min="1541" max="1768" width="9.13333333333333" style="151"/>
    <col min="1769" max="1769" width="29.6333333333333" style="151" customWidth="1"/>
    <col min="1770" max="1792" width="9.13333333333333" style="151"/>
    <col min="1793" max="1793" width="56.25" style="151" customWidth="1"/>
    <col min="1794" max="1795" width="22.3833333333333" style="151" customWidth="1"/>
    <col min="1796" max="1796" width="19.1333333333333" style="151" customWidth="1"/>
    <col min="1797" max="2024" width="9.13333333333333" style="151"/>
    <col min="2025" max="2025" width="29.6333333333333" style="151" customWidth="1"/>
    <col min="2026" max="2048" width="9.13333333333333" style="151"/>
    <col min="2049" max="2049" width="56.25" style="151" customWidth="1"/>
    <col min="2050" max="2051" width="22.3833333333333" style="151" customWidth="1"/>
    <col min="2052" max="2052" width="19.1333333333333" style="151" customWidth="1"/>
    <col min="2053" max="2280" width="9.13333333333333" style="151"/>
    <col min="2281" max="2281" width="29.6333333333333" style="151" customWidth="1"/>
    <col min="2282" max="2304" width="9.13333333333333" style="151"/>
    <col min="2305" max="2305" width="56.25" style="151" customWidth="1"/>
    <col min="2306" max="2307" width="22.3833333333333" style="151" customWidth="1"/>
    <col min="2308" max="2308" width="19.1333333333333" style="151" customWidth="1"/>
    <col min="2309" max="2536" width="9.13333333333333" style="151"/>
    <col min="2537" max="2537" width="29.6333333333333" style="151" customWidth="1"/>
    <col min="2538" max="2560" width="9.13333333333333" style="151"/>
    <col min="2561" max="2561" width="56.25" style="151" customWidth="1"/>
    <col min="2562" max="2563" width="22.3833333333333" style="151" customWidth="1"/>
    <col min="2564" max="2564" width="19.1333333333333" style="151" customWidth="1"/>
    <col min="2565" max="2792" width="9.13333333333333" style="151"/>
    <col min="2793" max="2793" width="29.6333333333333" style="151" customWidth="1"/>
    <col min="2794" max="2816" width="9.13333333333333" style="151"/>
    <col min="2817" max="2817" width="56.25" style="151" customWidth="1"/>
    <col min="2818" max="2819" width="22.3833333333333" style="151" customWidth="1"/>
    <col min="2820" max="2820" width="19.1333333333333" style="151" customWidth="1"/>
    <col min="2821" max="3048" width="9.13333333333333" style="151"/>
    <col min="3049" max="3049" width="29.6333333333333" style="151" customWidth="1"/>
    <col min="3050" max="3072" width="9.13333333333333" style="151"/>
    <col min="3073" max="3073" width="56.25" style="151" customWidth="1"/>
    <col min="3074" max="3075" width="22.3833333333333" style="151" customWidth="1"/>
    <col min="3076" max="3076" width="19.1333333333333" style="151" customWidth="1"/>
    <col min="3077" max="3304" width="9.13333333333333" style="151"/>
    <col min="3305" max="3305" width="29.6333333333333" style="151" customWidth="1"/>
    <col min="3306" max="3328" width="9.13333333333333" style="151"/>
    <col min="3329" max="3329" width="56.25" style="151" customWidth="1"/>
    <col min="3330" max="3331" width="22.3833333333333" style="151" customWidth="1"/>
    <col min="3332" max="3332" width="19.1333333333333" style="151" customWidth="1"/>
    <col min="3333" max="3560" width="9.13333333333333" style="151"/>
    <col min="3561" max="3561" width="29.6333333333333" style="151" customWidth="1"/>
    <col min="3562" max="3584" width="9.13333333333333" style="151"/>
    <col min="3585" max="3585" width="56.25" style="151" customWidth="1"/>
    <col min="3586" max="3587" width="22.3833333333333" style="151" customWidth="1"/>
    <col min="3588" max="3588" width="19.1333333333333" style="151" customWidth="1"/>
    <col min="3589" max="3816" width="9.13333333333333" style="151"/>
    <col min="3817" max="3817" width="29.6333333333333" style="151" customWidth="1"/>
    <col min="3818" max="3840" width="9.13333333333333" style="151"/>
    <col min="3841" max="3841" width="56.25" style="151" customWidth="1"/>
    <col min="3842" max="3843" width="22.3833333333333" style="151" customWidth="1"/>
    <col min="3844" max="3844" width="19.1333333333333" style="151" customWidth="1"/>
    <col min="3845" max="4072" width="9.13333333333333" style="151"/>
    <col min="4073" max="4073" width="29.6333333333333" style="151" customWidth="1"/>
    <col min="4074" max="4096" width="9.13333333333333" style="151"/>
    <col min="4097" max="4097" width="56.25" style="151" customWidth="1"/>
    <col min="4098" max="4099" width="22.3833333333333" style="151" customWidth="1"/>
    <col min="4100" max="4100" width="19.1333333333333" style="151" customWidth="1"/>
    <col min="4101" max="4328" width="9.13333333333333" style="151"/>
    <col min="4329" max="4329" width="29.6333333333333" style="151" customWidth="1"/>
    <col min="4330" max="4352" width="9.13333333333333" style="151"/>
    <col min="4353" max="4353" width="56.25" style="151" customWidth="1"/>
    <col min="4354" max="4355" width="22.3833333333333" style="151" customWidth="1"/>
    <col min="4356" max="4356" width="19.1333333333333" style="151" customWidth="1"/>
    <col min="4357" max="4584" width="9.13333333333333" style="151"/>
    <col min="4585" max="4585" width="29.6333333333333" style="151" customWidth="1"/>
    <col min="4586" max="4608" width="9.13333333333333" style="151"/>
    <col min="4609" max="4609" width="56.25" style="151" customWidth="1"/>
    <col min="4610" max="4611" width="22.3833333333333" style="151" customWidth="1"/>
    <col min="4612" max="4612" width="19.1333333333333" style="151" customWidth="1"/>
    <col min="4613" max="4840" width="9.13333333333333" style="151"/>
    <col min="4841" max="4841" width="29.6333333333333" style="151" customWidth="1"/>
    <col min="4842" max="4864" width="9.13333333333333" style="151"/>
    <col min="4865" max="4865" width="56.25" style="151" customWidth="1"/>
    <col min="4866" max="4867" width="22.3833333333333" style="151" customWidth="1"/>
    <col min="4868" max="4868" width="19.1333333333333" style="151" customWidth="1"/>
    <col min="4869" max="5096" width="9.13333333333333" style="151"/>
    <col min="5097" max="5097" width="29.6333333333333" style="151" customWidth="1"/>
    <col min="5098" max="5120" width="9.13333333333333" style="151"/>
    <col min="5121" max="5121" width="56.25" style="151" customWidth="1"/>
    <col min="5122" max="5123" width="22.3833333333333" style="151" customWidth="1"/>
    <col min="5124" max="5124" width="19.1333333333333" style="151" customWidth="1"/>
    <col min="5125" max="5352" width="9.13333333333333" style="151"/>
    <col min="5353" max="5353" width="29.6333333333333" style="151" customWidth="1"/>
    <col min="5354" max="5376" width="9.13333333333333" style="151"/>
    <col min="5377" max="5377" width="56.25" style="151" customWidth="1"/>
    <col min="5378" max="5379" width="22.3833333333333" style="151" customWidth="1"/>
    <col min="5380" max="5380" width="19.1333333333333" style="151" customWidth="1"/>
    <col min="5381" max="5608" width="9.13333333333333" style="151"/>
    <col min="5609" max="5609" width="29.6333333333333" style="151" customWidth="1"/>
    <col min="5610" max="5632" width="9.13333333333333" style="151"/>
    <col min="5633" max="5633" width="56.25" style="151" customWidth="1"/>
    <col min="5634" max="5635" width="22.3833333333333" style="151" customWidth="1"/>
    <col min="5636" max="5636" width="19.1333333333333" style="151" customWidth="1"/>
    <col min="5637" max="5864" width="9.13333333333333" style="151"/>
    <col min="5865" max="5865" width="29.6333333333333" style="151" customWidth="1"/>
    <col min="5866" max="5888" width="9.13333333333333" style="151"/>
    <col min="5889" max="5889" width="56.25" style="151" customWidth="1"/>
    <col min="5890" max="5891" width="22.3833333333333" style="151" customWidth="1"/>
    <col min="5892" max="5892" width="19.1333333333333" style="151" customWidth="1"/>
    <col min="5893" max="6120" width="9.13333333333333" style="151"/>
    <col min="6121" max="6121" width="29.6333333333333" style="151" customWidth="1"/>
    <col min="6122" max="6144" width="9.13333333333333" style="151"/>
    <col min="6145" max="6145" width="56.25" style="151" customWidth="1"/>
    <col min="6146" max="6147" width="22.3833333333333" style="151" customWidth="1"/>
    <col min="6148" max="6148" width="19.1333333333333" style="151" customWidth="1"/>
    <col min="6149" max="6376" width="9.13333333333333" style="151"/>
    <col min="6377" max="6377" width="29.6333333333333" style="151" customWidth="1"/>
    <col min="6378" max="6400" width="9.13333333333333" style="151"/>
    <col min="6401" max="6401" width="56.25" style="151" customWidth="1"/>
    <col min="6402" max="6403" width="22.3833333333333" style="151" customWidth="1"/>
    <col min="6404" max="6404" width="19.1333333333333" style="151" customWidth="1"/>
    <col min="6405" max="6632" width="9.13333333333333" style="151"/>
    <col min="6633" max="6633" width="29.6333333333333" style="151" customWidth="1"/>
    <col min="6634" max="6656" width="9.13333333333333" style="151"/>
    <col min="6657" max="6657" width="56.25" style="151" customWidth="1"/>
    <col min="6658" max="6659" width="22.3833333333333" style="151" customWidth="1"/>
    <col min="6660" max="6660" width="19.1333333333333" style="151" customWidth="1"/>
    <col min="6661" max="6888" width="9.13333333333333" style="151"/>
    <col min="6889" max="6889" width="29.6333333333333" style="151" customWidth="1"/>
    <col min="6890" max="6912" width="9.13333333333333" style="151"/>
    <col min="6913" max="6913" width="56.25" style="151" customWidth="1"/>
    <col min="6914" max="6915" width="22.3833333333333" style="151" customWidth="1"/>
    <col min="6916" max="6916" width="19.1333333333333" style="151" customWidth="1"/>
    <col min="6917" max="7144" width="9.13333333333333" style="151"/>
    <col min="7145" max="7145" width="29.6333333333333" style="151" customWidth="1"/>
    <col min="7146" max="7168" width="9.13333333333333" style="151"/>
    <col min="7169" max="7169" width="56.25" style="151" customWidth="1"/>
    <col min="7170" max="7171" width="22.3833333333333" style="151" customWidth="1"/>
    <col min="7172" max="7172" width="19.1333333333333" style="151" customWidth="1"/>
    <col min="7173" max="7400" width="9.13333333333333" style="151"/>
    <col min="7401" max="7401" width="29.6333333333333" style="151" customWidth="1"/>
    <col min="7402" max="7424" width="9.13333333333333" style="151"/>
    <col min="7425" max="7425" width="56.25" style="151" customWidth="1"/>
    <col min="7426" max="7427" width="22.3833333333333" style="151" customWidth="1"/>
    <col min="7428" max="7428" width="19.1333333333333" style="151" customWidth="1"/>
    <col min="7429" max="7656" width="9.13333333333333" style="151"/>
    <col min="7657" max="7657" width="29.6333333333333" style="151" customWidth="1"/>
    <col min="7658" max="7680" width="9.13333333333333" style="151"/>
    <col min="7681" max="7681" width="56.25" style="151" customWidth="1"/>
    <col min="7682" max="7683" width="22.3833333333333" style="151" customWidth="1"/>
    <col min="7684" max="7684" width="19.1333333333333" style="151" customWidth="1"/>
    <col min="7685" max="7912" width="9.13333333333333" style="151"/>
    <col min="7913" max="7913" width="29.6333333333333" style="151" customWidth="1"/>
    <col min="7914" max="7936" width="9.13333333333333" style="151"/>
    <col min="7937" max="7937" width="56.25" style="151" customWidth="1"/>
    <col min="7938" max="7939" width="22.3833333333333" style="151" customWidth="1"/>
    <col min="7940" max="7940" width="19.1333333333333" style="151" customWidth="1"/>
    <col min="7941" max="8168" width="9.13333333333333" style="151"/>
    <col min="8169" max="8169" width="29.6333333333333" style="151" customWidth="1"/>
    <col min="8170" max="8192" width="9.13333333333333" style="151"/>
    <col min="8193" max="8193" width="56.25" style="151" customWidth="1"/>
    <col min="8194" max="8195" width="22.3833333333333" style="151" customWidth="1"/>
    <col min="8196" max="8196" width="19.1333333333333" style="151" customWidth="1"/>
    <col min="8197" max="8424" width="9.13333333333333" style="151"/>
    <col min="8425" max="8425" width="29.6333333333333" style="151" customWidth="1"/>
    <col min="8426" max="8448" width="9.13333333333333" style="151"/>
    <col min="8449" max="8449" width="56.25" style="151" customWidth="1"/>
    <col min="8450" max="8451" width="22.3833333333333" style="151" customWidth="1"/>
    <col min="8452" max="8452" width="19.1333333333333" style="151" customWidth="1"/>
    <col min="8453" max="8680" width="9.13333333333333" style="151"/>
    <col min="8681" max="8681" width="29.6333333333333" style="151" customWidth="1"/>
    <col min="8682" max="8704" width="9.13333333333333" style="151"/>
    <col min="8705" max="8705" width="56.25" style="151" customWidth="1"/>
    <col min="8706" max="8707" width="22.3833333333333" style="151" customWidth="1"/>
    <col min="8708" max="8708" width="19.1333333333333" style="151" customWidth="1"/>
    <col min="8709" max="8936" width="9.13333333333333" style="151"/>
    <col min="8937" max="8937" width="29.6333333333333" style="151" customWidth="1"/>
    <col min="8938" max="8960" width="9.13333333333333" style="151"/>
    <col min="8961" max="8961" width="56.25" style="151" customWidth="1"/>
    <col min="8962" max="8963" width="22.3833333333333" style="151" customWidth="1"/>
    <col min="8964" max="8964" width="19.1333333333333" style="151" customWidth="1"/>
    <col min="8965" max="9192" width="9.13333333333333" style="151"/>
    <col min="9193" max="9193" width="29.6333333333333" style="151" customWidth="1"/>
    <col min="9194" max="9216" width="9.13333333333333" style="151"/>
    <col min="9217" max="9217" width="56.25" style="151" customWidth="1"/>
    <col min="9218" max="9219" width="22.3833333333333" style="151" customWidth="1"/>
    <col min="9220" max="9220" width="19.1333333333333" style="151" customWidth="1"/>
    <col min="9221" max="9448" width="9.13333333333333" style="151"/>
    <col min="9449" max="9449" width="29.6333333333333" style="151" customWidth="1"/>
    <col min="9450" max="9472" width="9.13333333333333" style="151"/>
    <col min="9473" max="9473" width="56.25" style="151" customWidth="1"/>
    <col min="9474" max="9475" width="22.3833333333333" style="151" customWidth="1"/>
    <col min="9476" max="9476" width="19.1333333333333" style="151" customWidth="1"/>
    <col min="9477" max="9704" width="9.13333333333333" style="151"/>
    <col min="9705" max="9705" width="29.6333333333333" style="151" customWidth="1"/>
    <col min="9706" max="9728" width="9.13333333333333" style="151"/>
    <col min="9729" max="9729" width="56.25" style="151" customWidth="1"/>
    <col min="9730" max="9731" width="22.3833333333333" style="151" customWidth="1"/>
    <col min="9732" max="9732" width="19.1333333333333" style="151" customWidth="1"/>
    <col min="9733" max="9960" width="9.13333333333333" style="151"/>
    <col min="9961" max="9961" width="29.6333333333333" style="151" customWidth="1"/>
    <col min="9962" max="9984" width="9.13333333333333" style="151"/>
    <col min="9985" max="9985" width="56.25" style="151" customWidth="1"/>
    <col min="9986" max="9987" width="22.3833333333333" style="151" customWidth="1"/>
    <col min="9988" max="9988" width="19.1333333333333" style="151" customWidth="1"/>
    <col min="9989" max="10216" width="9.13333333333333" style="151"/>
    <col min="10217" max="10217" width="29.6333333333333" style="151" customWidth="1"/>
    <col min="10218" max="10240" width="9.13333333333333" style="151"/>
    <col min="10241" max="10241" width="56.25" style="151" customWidth="1"/>
    <col min="10242" max="10243" width="22.3833333333333" style="151" customWidth="1"/>
    <col min="10244" max="10244" width="19.1333333333333" style="151" customWidth="1"/>
    <col min="10245" max="10472" width="9.13333333333333" style="151"/>
    <col min="10473" max="10473" width="29.6333333333333" style="151" customWidth="1"/>
    <col min="10474" max="10496" width="9.13333333333333" style="151"/>
    <col min="10497" max="10497" width="56.25" style="151" customWidth="1"/>
    <col min="10498" max="10499" width="22.3833333333333" style="151" customWidth="1"/>
    <col min="10500" max="10500" width="19.1333333333333" style="151" customWidth="1"/>
    <col min="10501" max="10728" width="9.13333333333333" style="151"/>
    <col min="10729" max="10729" width="29.6333333333333" style="151" customWidth="1"/>
    <col min="10730" max="10752" width="9.13333333333333" style="151"/>
    <col min="10753" max="10753" width="56.25" style="151" customWidth="1"/>
    <col min="10754" max="10755" width="22.3833333333333" style="151" customWidth="1"/>
    <col min="10756" max="10756" width="19.1333333333333" style="151" customWidth="1"/>
    <col min="10757" max="10984" width="9.13333333333333" style="151"/>
    <col min="10985" max="10985" width="29.6333333333333" style="151" customWidth="1"/>
    <col min="10986" max="11008" width="9.13333333333333" style="151"/>
    <col min="11009" max="11009" width="56.25" style="151" customWidth="1"/>
    <col min="11010" max="11011" width="22.3833333333333" style="151" customWidth="1"/>
    <col min="11012" max="11012" width="19.1333333333333" style="151" customWidth="1"/>
    <col min="11013" max="11240" width="9.13333333333333" style="151"/>
    <col min="11241" max="11241" width="29.6333333333333" style="151" customWidth="1"/>
    <col min="11242" max="11264" width="9.13333333333333" style="151"/>
    <col min="11265" max="11265" width="56.25" style="151" customWidth="1"/>
    <col min="11266" max="11267" width="22.3833333333333" style="151" customWidth="1"/>
    <col min="11268" max="11268" width="19.1333333333333" style="151" customWidth="1"/>
    <col min="11269" max="11496" width="9.13333333333333" style="151"/>
    <col min="11497" max="11497" width="29.6333333333333" style="151" customWidth="1"/>
    <col min="11498" max="11520" width="9.13333333333333" style="151"/>
    <col min="11521" max="11521" width="56.25" style="151" customWidth="1"/>
    <col min="11522" max="11523" width="22.3833333333333" style="151" customWidth="1"/>
    <col min="11524" max="11524" width="19.1333333333333" style="151" customWidth="1"/>
    <col min="11525" max="11752" width="9.13333333333333" style="151"/>
    <col min="11753" max="11753" width="29.6333333333333" style="151" customWidth="1"/>
    <col min="11754" max="11776" width="9.13333333333333" style="151"/>
    <col min="11777" max="11777" width="56.25" style="151" customWidth="1"/>
    <col min="11778" max="11779" width="22.3833333333333" style="151" customWidth="1"/>
    <col min="11780" max="11780" width="19.1333333333333" style="151" customWidth="1"/>
    <col min="11781" max="12008" width="9.13333333333333" style="151"/>
    <col min="12009" max="12009" width="29.6333333333333" style="151" customWidth="1"/>
    <col min="12010" max="12032" width="9.13333333333333" style="151"/>
    <col min="12033" max="12033" width="56.25" style="151" customWidth="1"/>
    <col min="12034" max="12035" width="22.3833333333333" style="151" customWidth="1"/>
    <col min="12036" max="12036" width="19.1333333333333" style="151" customWidth="1"/>
    <col min="12037" max="12264" width="9.13333333333333" style="151"/>
    <col min="12265" max="12265" width="29.6333333333333" style="151" customWidth="1"/>
    <col min="12266" max="12288" width="9.13333333333333" style="151"/>
    <col min="12289" max="12289" width="56.25" style="151" customWidth="1"/>
    <col min="12290" max="12291" width="22.3833333333333" style="151" customWidth="1"/>
    <col min="12292" max="12292" width="19.1333333333333" style="151" customWidth="1"/>
    <col min="12293" max="12520" width="9.13333333333333" style="151"/>
    <col min="12521" max="12521" width="29.6333333333333" style="151" customWidth="1"/>
    <col min="12522" max="12544" width="9.13333333333333" style="151"/>
    <col min="12545" max="12545" width="56.25" style="151" customWidth="1"/>
    <col min="12546" max="12547" width="22.3833333333333" style="151" customWidth="1"/>
    <col min="12548" max="12548" width="19.1333333333333" style="151" customWidth="1"/>
    <col min="12549" max="12776" width="9.13333333333333" style="151"/>
    <col min="12777" max="12777" width="29.6333333333333" style="151" customWidth="1"/>
    <col min="12778" max="12800" width="9.13333333333333" style="151"/>
    <col min="12801" max="12801" width="56.25" style="151" customWidth="1"/>
    <col min="12802" max="12803" width="22.3833333333333" style="151" customWidth="1"/>
    <col min="12804" max="12804" width="19.1333333333333" style="151" customWidth="1"/>
    <col min="12805" max="13032" width="9.13333333333333" style="151"/>
    <col min="13033" max="13033" width="29.6333333333333" style="151" customWidth="1"/>
    <col min="13034" max="13056" width="9.13333333333333" style="151"/>
    <col min="13057" max="13057" width="56.25" style="151" customWidth="1"/>
    <col min="13058" max="13059" width="22.3833333333333" style="151" customWidth="1"/>
    <col min="13060" max="13060" width="19.1333333333333" style="151" customWidth="1"/>
    <col min="13061" max="13288" width="9.13333333333333" style="151"/>
    <col min="13289" max="13289" width="29.6333333333333" style="151" customWidth="1"/>
    <col min="13290" max="13312" width="9.13333333333333" style="151"/>
    <col min="13313" max="13313" width="56.25" style="151" customWidth="1"/>
    <col min="13314" max="13315" width="22.3833333333333" style="151" customWidth="1"/>
    <col min="13316" max="13316" width="19.1333333333333" style="151" customWidth="1"/>
    <col min="13317" max="13544" width="9.13333333333333" style="151"/>
    <col min="13545" max="13545" width="29.6333333333333" style="151" customWidth="1"/>
    <col min="13546" max="13568" width="9.13333333333333" style="151"/>
    <col min="13569" max="13569" width="56.25" style="151" customWidth="1"/>
    <col min="13570" max="13571" width="22.3833333333333" style="151" customWidth="1"/>
    <col min="13572" max="13572" width="19.1333333333333" style="151" customWidth="1"/>
    <col min="13573" max="13800" width="9.13333333333333" style="151"/>
    <col min="13801" max="13801" width="29.6333333333333" style="151" customWidth="1"/>
    <col min="13802" max="13824" width="9.13333333333333" style="151"/>
    <col min="13825" max="13825" width="56.25" style="151" customWidth="1"/>
    <col min="13826" max="13827" width="22.3833333333333" style="151" customWidth="1"/>
    <col min="13828" max="13828" width="19.1333333333333" style="151" customWidth="1"/>
    <col min="13829" max="14056" width="9.13333333333333" style="151"/>
    <col min="14057" max="14057" width="29.6333333333333" style="151" customWidth="1"/>
    <col min="14058" max="14080" width="9.13333333333333" style="151"/>
    <col min="14081" max="14081" width="56.25" style="151" customWidth="1"/>
    <col min="14082" max="14083" width="22.3833333333333" style="151" customWidth="1"/>
    <col min="14084" max="14084" width="19.1333333333333" style="151" customWidth="1"/>
    <col min="14085" max="14312" width="9.13333333333333" style="151"/>
    <col min="14313" max="14313" width="29.6333333333333" style="151" customWidth="1"/>
    <col min="14314" max="14336" width="9.13333333333333" style="151"/>
    <col min="14337" max="14337" width="56.25" style="151" customWidth="1"/>
    <col min="14338" max="14339" width="22.3833333333333" style="151" customWidth="1"/>
    <col min="14340" max="14340" width="19.1333333333333" style="151" customWidth="1"/>
    <col min="14341" max="14568" width="9.13333333333333" style="151"/>
    <col min="14569" max="14569" width="29.6333333333333" style="151" customWidth="1"/>
    <col min="14570" max="14592" width="9.13333333333333" style="151"/>
    <col min="14593" max="14593" width="56.25" style="151" customWidth="1"/>
    <col min="14594" max="14595" width="22.3833333333333" style="151" customWidth="1"/>
    <col min="14596" max="14596" width="19.1333333333333" style="151" customWidth="1"/>
    <col min="14597" max="14824" width="9.13333333333333" style="151"/>
    <col min="14825" max="14825" width="29.6333333333333" style="151" customWidth="1"/>
    <col min="14826" max="14848" width="9.13333333333333" style="151"/>
    <col min="14849" max="14849" width="56.25" style="151" customWidth="1"/>
    <col min="14850" max="14851" width="22.3833333333333" style="151" customWidth="1"/>
    <col min="14852" max="14852" width="19.1333333333333" style="151" customWidth="1"/>
    <col min="14853" max="15080" width="9.13333333333333" style="151"/>
    <col min="15081" max="15081" width="29.6333333333333" style="151" customWidth="1"/>
    <col min="15082" max="15104" width="9.13333333333333" style="151"/>
    <col min="15105" max="15105" width="56.25" style="151" customWidth="1"/>
    <col min="15106" max="15107" width="22.3833333333333" style="151" customWidth="1"/>
    <col min="15108" max="15108" width="19.1333333333333" style="151" customWidth="1"/>
    <col min="15109" max="15336" width="9.13333333333333" style="151"/>
    <col min="15337" max="15337" width="29.6333333333333" style="151" customWidth="1"/>
    <col min="15338" max="15360" width="9.13333333333333" style="151"/>
    <col min="15361" max="15361" width="56.25" style="151" customWidth="1"/>
    <col min="15362" max="15363" width="22.3833333333333" style="151" customWidth="1"/>
    <col min="15364" max="15364" width="19.1333333333333" style="151" customWidth="1"/>
    <col min="15365" max="15592" width="9.13333333333333" style="151"/>
    <col min="15593" max="15593" width="29.6333333333333" style="151" customWidth="1"/>
    <col min="15594" max="15616" width="9.13333333333333" style="151"/>
    <col min="15617" max="15617" width="56.25" style="151" customWidth="1"/>
    <col min="15618" max="15619" width="22.3833333333333" style="151" customWidth="1"/>
    <col min="15620" max="15620" width="19.1333333333333" style="151" customWidth="1"/>
    <col min="15621" max="15848" width="9.13333333333333" style="151"/>
    <col min="15849" max="15849" width="29.6333333333333" style="151" customWidth="1"/>
    <col min="15850" max="15872" width="9.13333333333333" style="151"/>
    <col min="15873" max="15873" width="56.25" style="151" customWidth="1"/>
    <col min="15874" max="15875" width="22.3833333333333" style="151" customWidth="1"/>
    <col min="15876" max="15876" width="19.1333333333333" style="151" customWidth="1"/>
    <col min="15877" max="16104" width="9.13333333333333" style="151"/>
    <col min="16105" max="16105" width="29.6333333333333" style="151" customWidth="1"/>
    <col min="16106" max="16128" width="9.13333333333333" style="151"/>
    <col min="16129" max="16129" width="56.25" style="151" customWidth="1"/>
    <col min="16130" max="16131" width="22.3833333333333" style="151" customWidth="1"/>
    <col min="16132" max="16132" width="19.1333333333333" style="151" customWidth="1"/>
    <col min="16133" max="16360" width="9.13333333333333" style="151"/>
    <col min="16361" max="16361" width="29.6333333333333" style="151" customWidth="1"/>
    <col min="16362" max="16384" width="9.13333333333333" style="151"/>
  </cols>
  <sheetData>
    <row r="1" s="133" customFormat="1" ht="19.5" customHeight="1" spans="1:5">
      <c r="A1" s="134" t="s">
        <v>1083</v>
      </c>
      <c r="B1" s="134"/>
      <c r="C1" s="134"/>
      <c r="D1" s="134"/>
      <c r="E1" s="152"/>
    </row>
    <row r="2" s="133" customFormat="1" ht="33" customHeight="1" spans="1:4">
      <c r="A2" s="153" t="s">
        <v>1084</v>
      </c>
      <c r="B2" s="153"/>
      <c r="C2" s="153"/>
      <c r="D2" s="154"/>
    </row>
    <row r="3" s="133" customFormat="1" ht="19.5" customHeight="1" spans="1:4">
      <c r="A3" s="155"/>
      <c r="C3" s="156"/>
      <c r="D3" s="157" t="s">
        <v>2</v>
      </c>
    </row>
    <row r="4" s="133" customFormat="1" ht="36" customHeight="1" spans="1:4">
      <c r="A4" s="158" t="s">
        <v>841</v>
      </c>
      <c r="B4" s="159" t="s">
        <v>52</v>
      </c>
      <c r="C4" s="159" t="s">
        <v>53</v>
      </c>
      <c r="D4" s="160" t="s">
        <v>54</v>
      </c>
    </row>
    <row r="5" s="133" customFormat="1" ht="19.5" customHeight="1" spans="1:4">
      <c r="A5" s="161" t="s">
        <v>1085</v>
      </c>
      <c r="B5" s="162">
        <f>SUM(B6:B30)</f>
        <v>2805</v>
      </c>
      <c r="C5" s="162">
        <f>SUM(C6:C30)</f>
        <v>3000</v>
      </c>
      <c r="D5" s="163">
        <f t="shared" ref="D5:D8" si="0">C5/B5</f>
        <v>1.06951871657754</v>
      </c>
    </row>
    <row r="6" s="133" customFormat="1" ht="19.5" customHeight="1" spans="1:4">
      <c r="A6" s="164" t="s">
        <v>806</v>
      </c>
      <c r="B6" s="165"/>
      <c r="C6" s="165"/>
      <c r="D6" s="166"/>
    </row>
    <row r="7" s="133" customFormat="1" ht="19.5" customHeight="1" spans="1:4">
      <c r="A7" s="164" t="s">
        <v>1086</v>
      </c>
      <c r="B7" s="165">
        <v>62</v>
      </c>
      <c r="C7" s="165">
        <v>60</v>
      </c>
      <c r="D7" s="166">
        <f t="shared" si="0"/>
        <v>0.967741935483871</v>
      </c>
    </row>
    <row r="8" s="133" customFormat="1" ht="19.5" customHeight="1" spans="1:4">
      <c r="A8" s="164" t="s">
        <v>808</v>
      </c>
      <c r="B8" s="165">
        <v>1571</v>
      </c>
      <c r="C8" s="165">
        <v>1850</v>
      </c>
      <c r="D8" s="166">
        <f t="shared" si="0"/>
        <v>1.17759388924252</v>
      </c>
    </row>
    <row r="9" s="133" customFormat="1" ht="19.5" customHeight="1" spans="1:4">
      <c r="A9" s="164" t="s">
        <v>1087</v>
      </c>
      <c r="B9" s="165"/>
      <c r="C9" s="165"/>
      <c r="D9" s="166"/>
    </row>
    <row r="10" s="133" customFormat="1" ht="19.5" customHeight="1" spans="1:4">
      <c r="A10" s="164" t="s">
        <v>810</v>
      </c>
      <c r="B10" s="165"/>
      <c r="C10" s="165"/>
      <c r="D10" s="166"/>
    </row>
    <row r="11" s="133" customFormat="1" ht="19.5" customHeight="1" spans="1:4">
      <c r="A11" s="164" t="s">
        <v>811</v>
      </c>
      <c r="B11" s="165"/>
      <c r="C11" s="165"/>
      <c r="D11" s="166"/>
    </row>
    <row r="12" s="133" customFormat="1" ht="19.5" customHeight="1" spans="1:4">
      <c r="A12" s="164" t="s">
        <v>812</v>
      </c>
      <c r="B12" s="165"/>
      <c r="C12" s="165"/>
      <c r="D12" s="166"/>
    </row>
    <row r="13" s="133" customFormat="1" ht="19.5" customHeight="1" spans="1:4">
      <c r="A13" s="164" t="s">
        <v>813</v>
      </c>
      <c r="B13" s="165"/>
      <c r="C13" s="165"/>
      <c r="D13" s="166"/>
    </row>
    <row r="14" s="133" customFormat="1" ht="19.5" customHeight="1" spans="1:4">
      <c r="A14" s="164" t="s">
        <v>1088</v>
      </c>
      <c r="B14" s="165"/>
      <c r="C14" s="165"/>
      <c r="D14" s="166"/>
    </row>
    <row r="15" s="133" customFormat="1" ht="19.5" customHeight="1" spans="1:4">
      <c r="A15" s="164" t="s">
        <v>1089</v>
      </c>
      <c r="B15" s="165"/>
      <c r="C15" s="165"/>
      <c r="D15" s="166"/>
    </row>
    <row r="16" s="133" customFormat="1" ht="19.5" customHeight="1" spans="1:4">
      <c r="A16" s="164" t="s">
        <v>1090</v>
      </c>
      <c r="B16" s="165"/>
      <c r="C16" s="165"/>
      <c r="D16" s="166"/>
    </row>
    <row r="17" s="133" customFormat="1" ht="19.5" customHeight="1" spans="1:4">
      <c r="A17" s="164" t="s">
        <v>1091</v>
      </c>
      <c r="B17" s="165"/>
      <c r="C17" s="165"/>
      <c r="D17" s="166"/>
    </row>
    <row r="18" s="133" customFormat="1" ht="19.5" customHeight="1" spans="1:4">
      <c r="A18" s="164" t="s">
        <v>818</v>
      </c>
      <c r="B18" s="165"/>
      <c r="C18" s="165"/>
      <c r="D18" s="166"/>
    </row>
    <row r="19" s="133" customFormat="1" ht="19.5" customHeight="1" spans="1:4">
      <c r="A19" s="164" t="s">
        <v>1092</v>
      </c>
      <c r="B19" s="165"/>
      <c r="C19" s="165"/>
      <c r="D19" s="166"/>
    </row>
    <row r="20" s="133" customFormat="1" ht="19.5" customHeight="1" spans="1:4">
      <c r="A20" s="164" t="s">
        <v>820</v>
      </c>
      <c r="B20" s="165"/>
      <c r="C20" s="165"/>
      <c r="D20" s="166"/>
    </row>
    <row r="21" s="133" customFormat="1" ht="19.5" customHeight="1" spans="1:4">
      <c r="A21" s="164" t="s">
        <v>821</v>
      </c>
      <c r="B21" s="165"/>
      <c r="C21" s="165"/>
      <c r="D21" s="166"/>
    </row>
    <row r="22" s="133" customFormat="1" ht="19.5" customHeight="1" spans="1:4">
      <c r="A22" s="164" t="s">
        <v>1093</v>
      </c>
      <c r="B22" s="165"/>
      <c r="C22" s="165"/>
      <c r="D22" s="166"/>
    </row>
    <row r="23" s="133" customFormat="1" ht="19.5" customHeight="1" spans="1:4">
      <c r="A23" s="164" t="s">
        <v>823</v>
      </c>
      <c r="B23" s="165"/>
      <c r="C23" s="165"/>
      <c r="D23" s="166"/>
    </row>
    <row r="24" s="133" customFormat="1" ht="19.5" customHeight="1" spans="1:4">
      <c r="A24" s="164" t="s">
        <v>824</v>
      </c>
      <c r="B24" s="165"/>
      <c r="C24" s="165"/>
      <c r="D24" s="166"/>
    </row>
    <row r="25" s="133" customFormat="1" ht="19.5" customHeight="1" spans="1:4">
      <c r="A25" s="164" t="s">
        <v>825</v>
      </c>
      <c r="B25" s="165"/>
      <c r="C25" s="165"/>
      <c r="D25" s="166"/>
    </row>
    <row r="26" s="133" customFormat="1" ht="19.5" customHeight="1" spans="1:4">
      <c r="A26" s="164" t="s">
        <v>826</v>
      </c>
      <c r="B26" s="165"/>
      <c r="C26" s="165"/>
      <c r="D26" s="166"/>
    </row>
    <row r="27" s="133" customFormat="1" ht="19.5" customHeight="1" spans="1:4">
      <c r="A27" s="164" t="s">
        <v>828</v>
      </c>
      <c r="B27" s="165"/>
      <c r="C27" s="165"/>
      <c r="D27" s="166"/>
    </row>
    <row r="28" s="133" customFormat="1" ht="19.5" customHeight="1" spans="1:4">
      <c r="A28" s="164" t="s">
        <v>829</v>
      </c>
      <c r="B28" s="165"/>
      <c r="C28" s="165"/>
      <c r="D28" s="166"/>
    </row>
    <row r="29" s="133" customFormat="1" ht="19.5" customHeight="1" spans="1:4">
      <c r="A29" s="164" t="s">
        <v>830</v>
      </c>
      <c r="B29" s="165"/>
      <c r="C29" s="165"/>
      <c r="D29" s="166"/>
    </row>
    <row r="30" s="133" customFormat="1" ht="19.5" customHeight="1" spans="1:4">
      <c r="A30" s="164" t="s">
        <v>831</v>
      </c>
      <c r="B30" s="165">
        <v>1172</v>
      </c>
      <c r="C30" s="165">
        <v>1090</v>
      </c>
      <c r="D30" s="166">
        <f>C30/B30</f>
        <v>0.930034129692833</v>
      </c>
    </row>
  </sheetData>
  <mergeCells count="2">
    <mergeCell ref="A1:D1"/>
    <mergeCell ref="A2:D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8"/>
  <sheetViews>
    <sheetView workbookViewId="0">
      <selection activeCell="A2" sqref="A2:D2"/>
    </sheetView>
  </sheetViews>
  <sheetFormatPr defaultColWidth="6.75" defaultRowHeight="11.25" outlineLevelRow="7"/>
  <cols>
    <col min="1" max="1" width="46.6333333333333" style="133" customWidth="1"/>
    <col min="2" max="3" width="22.3833333333333" style="133" customWidth="1"/>
    <col min="4" max="4" width="24.75" style="133" customWidth="1"/>
    <col min="5" max="5" width="5.88333333333333" style="133" customWidth="1"/>
    <col min="6" max="250" width="6.75" style="133"/>
    <col min="251" max="251" width="46.6333333333333" style="133" customWidth="1"/>
    <col min="252" max="253" width="22.3833333333333" style="133" customWidth="1"/>
    <col min="254" max="254" width="24.75" style="133" customWidth="1"/>
    <col min="255" max="257" width="9" style="133" customWidth="1"/>
    <col min="258" max="258" width="5.63333333333333" style="133" customWidth="1"/>
    <col min="259" max="259" width="0.75" style="133" customWidth="1"/>
    <col min="260" max="260" width="10.1333333333333" style="133" customWidth="1"/>
    <col min="261" max="261" width="5.88333333333333" style="133" customWidth="1"/>
    <col min="262" max="506" width="6.75" style="133"/>
    <col min="507" max="507" width="46.6333333333333" style="133" customWidth="1"/>
    <col min="508" max="509" width="22.3833333333333" style="133" customWidth="1"/>
    <col min="510" max="510" width="24.75" style="133" customWidth="1"/>
    <col min="511" max="513" width="9" style="133" customWidth="1"/>
    <col min="514" max="514" width="5.63333333333333" style="133" customWidth="1"/>
    <col min="515" max="515" width="0.75" style="133" customWidth="1"/>
    <col min="516" max="516" width="10.1333333333333" style="133" customWidth="1"/>
    <col min="517" max="517" width="5.88333333333333" style="133" customWidth="1"/>
    <col min="518" max="762" width="6.75" style="133"/>
    <col min="763" max="763" width="46.6333333333333" style="133" customWidth="1"/>
    <col min="764" max="765" width="22.3833333333333" style="133" customWidth="1"/>
    <col min="766" max="766" width="24.75" style="133" customWidth="1"/>
    <col min="767" max="769" width="9" style="133" customWidth="1"/>
    <col min="770" max="770" width="5.63333333333333" style="133" customWidth="1"/>
    <col min="771" max="771" width="0.75" style="133" customWidth="1"/>
    <col min="772" max="772" width="10.1333333333333" style="133" customWidth="1"/>
    <col min="773" max="773" width="5.88333333333333" style="133" customWidth="1"/>
    <col min="774" max="1018" width="6.75" style="133"/>
    <col min="1019" max="1019" width="46.6333333333333" style="133" customWidth="1"/>
    <col min="1020" max="1021" width="22.3833333333333" style="133" customWidth="1"/>
    <col min="1022" max="1022" width="24.75" style="133" customWidth="1"/>
    <col min="1023" max="1025" width="9" style="133" customWidth="1"/>
    <col min="1026" max="1026" width="5.63333333333333" style="133" customWidth="1"/>
    <col min="1027" max="1027" width="0.75" style="133" customWidth="1"/>
    <col min="1028" max="1028" width="10.1333333333333" style="133" customWidth="1"/>
    <col min="1029" max="1029" width="5.88333333333333" style="133" customWidth="1"/>
    <col min="1030" max="1274" width="6.75" style="133"/>
    <col min="1275" max="1275" width="46.6333333333333" style="133" customWidth="1"/>
    <col min="1276" max="1277" width="22.3833333333333" style="133" customWidth="1"/>
    <col min="1278" max="1278" width="24.75" style="133" customWidth="1"/>
    <col min="1279" max="1281" width="9" style="133" customWidth="1"/>
    <col min="1282" max="1282" width="5.63333333333333" style="133" customWidth="1"/>
    <col min="1283" max="1283" width="0.75" style="133" customWidth="1"/>
    <col min="1284" max="1284" width="10.1333333333333" style="133" customWidth="1"/>
    <col min="1285" max="1285" width="5.88333333333333" style="133" customWidth="1"/>
    <col min="1286" max="1530" width="6.75" style="133"/>
    <col min="1531" max="1531" width="46.6333333333333" style="133" customWidth="1"/>
    <col min="1532" max="1533" width="22.3833333333333" style="133" customWidth="1"/>
    <col min="1534" max="1534" width="24.75" style="133" customWidth="1"/>
    <col min="1535" max="1537" width="9" style="133" customWidth="1"/>
    <col min="1538" max="1538" width="5.63333333333333" style="133" customWidth="1"/>
    <col min="1539" max="1539" width="0.75" style="133" customWidth="1"/>
    <col min="1540" max="1540" width="10.1333333333333" style="133" customWidth="1"/>
    <col min="1541" max="1541" width="5.88333333333333" style="133" customWidth="1"/>
    <col min="1542" max="1786" width="6.75" style="133"/>
    <col min="1787" max="1787" width="46.6333333333333" style="133" customWidth="1"/>
    <col min="1788" max="1789" width="22.3833333333333" style="133" customWidth="1"/>
    <col min="1790" max="1790" width="24.75" style="133" customWidth="1"/>
    <col min="1791" max="1793" width="9" style="133" customWidth="1"/>
    <col min="1794" max="1794" width="5.63333333333333" style="133" customWidth="1"/>
    <col min="1795" max="1795" width="0.75" style="133" customWidth="1"/>
    <col min="1796" max="1796" width="10.1333333333333" style="133" customWidth="1"/>
    <col min="1797" max="1797" width="5.88333333333333" style="133" customWidth="1"/>
    <col min="1798" max="2042" width="6.75" style="133"/>
    <col min="2043" max="2043" width="46.6333333333333" style="133" customWidth="1"/>
    <col min="2044" max="2045" width="22.3833333333333" style="133" customWidth="1"/>
    <col min="2046" max="2046" width="24.75" style="133" customWidth="1"/>
    <col min="2047" max="2049" width="9" style="133" customWidth="1"/>
    <col min="2050" max="2050" width="5.63333333333333" style="133" customWidth="1"/>
    <col min="2051" max="2051" width="0.75" style="133" customWidth="1"/>
    <col min="2052" max="2052" width="10.1333333333333" style="133" customWidth="1"/>
    <col min="2053" max="2053" width="5.88333333333333" style="133" customWidth="1"/>
    <col min="2054" max="2298" width="6.75" style="133"/>
    <col min="2299" max="2299" width="46.6333333333333" style="133" customWidth="1"/>
    <col min="2300" max="2301" width="22.3833333333333" style="133" customWidth="1"/>
    <col min="2302" max="2302" width="24.75" style="133" customWidth="1"/>
    <col min="2303" max="2305" width="9" style="133" customWidth="1"/>
    <col min="2306" max="2306" width="5.63333333333333" style="133" customWidth="1"/>
    <col min="2307" max="2307" width="0.75" style="133" customWidth="1"/>
    <col min="2308" max="2308" width="10.1333333333333" style="133" customWidth="1"/>
    <col min="2309" max="2309" width="5.88333333333333" style="133" customWidth="1"/>
    <col min="2310" max="2554" width="6.75" style="133"/>
    <col min="2555" max="2555" width="46.6333333333333" style="133" customWidth="1"/>
    <col min="2556" max="2557" width="22.3833333333333" style="133" customWidth="1"/>
    <col min="2558" max="2558" width="24.75" style="133" customWidth="1"/>
    <col min="2559" max="2561" width="9" style="133" customWidth="1"/>
    <col min="2562" max="2562" width="5.63333333333333" style="133" customWidth="1"/>
    <col min="2563" max="2563" width="0.75" style="133" customWidth="1"/>
    <col min="2564" max="2564" width="10.1333333333333" style="133" customWidth="1"/>
    <col min="2565" max="2565" width="5.88333333333333" style="133" customWidth="1"/>
    <col min="2566" max="2810" width="6.75" style="133"/>
    <col min="2811" max="2811" width="46.6333333333333" style="133" customWidth="1"/>
    <col min="2812" max="2813" width="22.3833333333333" style="133" customWidth="1"/>
    <col min="2814" max="2814" width="24.75" style="133" customWidth="1"/>
    <col min="2815" max="2817" width="9" style="133" customWidth="1"/>
    <col min="2818" max="2818" width="5.63333333333333" style="133" customWidth="1"/>
    <col min="2819" max="2819" width="0.75" style="133" customWidth="1"/>
    <col min="2820" max="2820" width="10.1333333333333" style="133" customWidth="1"/>
    <col min="2821" max="2821" width="5.88333333333333" style="133" customWidth="1"/>
    <col min="2822" max="3066" width="6.75" style="133"/>
    <col min="3067" max="3067" width="46.6333333333333" style="133" customWidth="1"/>
    <col min="3068" max="3069" width="22.3833333333333" style="133" customWidth="1"/>
    <col min="3070" max="3070" width="24.75" style="133" customWidth="1"/>
    <col min="3071" max="3073" width="9" style="133" customWidth="1"/>
    <col min="3074" max="3074" width="5.63333333333333" style="133" customWidth="1"/>
    <col min="3075" max="3075" width="0.75" style="133" customWidth="1"/>
    <col min="3076" max="3076" width="10.1333333333333" style="133" customWidth="1"/>
    <col min="3077" max="3077" width="5.88333333333333" style="133" customWidth="1"/>
    <col min="3078" max="3322" width="6.75" style="133"/>
    <col min="3323" max="3323" width="46.6333333333333" style="133" customWidth="1"/>
    <col min="3324" max="3325" width="22.3833333333333" style="133" customWidth="1"/>
    <col min="3326" max="3326" width="24.75" style="133" customWidth="1"/>
    <col min="3327" max="3329" width="9" style="133" customWidth="1"/>
    <col min="3330" max="3330" width="5.63333333333333" style="133" customWidth="1"/>
    <col min="3331" max="3331" width="0.75" style="133" customWidth="1"/>
    <col min="3332" max="3332" width="10.1333333333333" style="133" customWidth="1"/>
    <col min="3333" max="3333" width="5.88333333333333" style="133" customWidth="1"/>
    <col min="3334" max="3578" width="6.75" style="133"/>
    <col min="3579" max="3579" width="46.6333333333333" style="133" customWidth="1"/>
    <col min="3580" max="3581" width="22.3833333333333" style="133" customWidth="1"/>
    <col min="3582" max="3582" width="24.75" style="133" customWidth="1"/>
    <col min="3583" max="3585" width="9" style="133" customWidth="1"/>
    <col min="3586" max="3586" width="5.63333333333333" style="133" customWidth="1"/>
    <col min="3587" max="3587" width="0.75" style="133" customWidth="1"/>
    <col min="3588" max="3588" width="10.1333333333333" style="133" customWidth="1"/>
    <col min="3589" max="3589" width="5.88333333333333" style="133" customWidth="1"/>
    <col min="3590" max="3834" width="6.75" style="133"/>
    <col min="3835" max="3835" width="46.6333333333333" style="133" customWidth="1"/>
    <col min="3836" max="3837" width="22.3833333333333" style="133" customWidth="1"/>
    <col min="3838" max="3838" width="24.75" style="133" customWidth="1"/>
    <col min="3839" max="3841" width="9" style="133" customWidth="1"/>
    <col min="3842" max="3842" width="5.63333333333333" style="133" customWidth="1"/>
    <col min="3843" max="3843" width="0.75" style="133" customWidth="1"/>
    <col min="3844" max="3844" width="10.1333333333333" style="133" customWidth="1"/>
    <col min="3845" max="3845" width="5.88333333333333" style="133" customWidth="1"/>
    <col min="3846" max="4090" width="6.75" style="133"/>
    <col min="4091" max="4091" width="46.6333333333333" style="133" customWidth="1"/>
    <col min="4092" max="4093" width="22.3833333333333" style="133" customWidth="1"/>
    <col min="4094" max="4094" width="24.75" style="133" customWidth="1"/>
    <col min="4095" max="4097" width="9" style="133" customWidth="1"/>
    <col min="4098" max="4098" width="5.63333333333333" style="133" customWidth="1"/>
    <col min="4099" max="4099" width="0.75" style="133" customWidth="1"/>
    <col min="4100" max="4100" width="10.1333333333333" style="133" customWidth="1"/>
    <col min="4101" max="4101" width="5.88333333333333" style="133" customWidth="1"/>
    <col min="4102" max="4346" width="6.75" style="133"/>
    <col min="4347" max="4347" width="46.6333333333333" style="133" customWidth="1"/>
    <col min="4348" max="4349" width="22.3833333333333" style="133" customWidth="1"/>
    <col min="4350" max="4350" width="24.75" style="133" customWidth="1"/>
    <col min="4351" max="4353" width="9" style="133" customWidth="1"/>
    <col min="4354" max="4354" width="5.63333333333333" style="133" customWidth="1"/>
    <col min="4355" max="4355" width="0.75" style="133" customWidth="1"/>
    <col min="4356" max="4356" width="10.1333333333333" style="133" customWidth="1"/>
    <col min="4357" max="4357" width="5.88333333333333" style="133" customWidth="1"/>
    <col min="4358" max="4602" width="6.75" style="133"/>
    <col min="4603" max="4603" width="46.6333333333333" style="133" customWidth="1"/>
    <col min="4604" max="4605" width="22.3833333333333" style="133" customWidth="1"/>
    <col min="4606" max="4606" width="24.75" style="133" customWidth="1"/>
    <col min="4607" max="4609" width="9" style="133" customWidth="1"/>
    <col min="4610" max="4610" width="5.63333333333333" style="133" customWidth="1"/>
    <col min="4611" max="4611" width="0.75" style="133" customWidth="1"/>
    <col min="4612" max="4612" width="10.1333333333333" style="133" customWidth="1"/>
    <col min="4613" max="4613" width="5.88333333333333" style="133" customWidth="1"/>
    <col min="4614" max="4858" width="6.75" style="133"/>
    <col min="4859" max="4859" width="46.6333333333333" style="133" customWidth="1"/>
    <col min="4860" max="4861" width="22.3833333333333" style="133" customWidth="1"/>
    <col min="4862" max="4862" width="24.75" style="133" customWidth="1"/>
    <col min="4863" max="4865" width="9" style="133" customWidth="1"/>
    <col min="4866" max="4866" width="5.63333333333333" style="133" customWidth="1"/>
    <col min="4867" max="4867" width="0.75" style="133" customWidth="1"/>
    <col min="4868" max="4868" width="10.1333333333333" style="133" customWidth="1"/>
    <col min="4869" max="4869" width="5.88333333333333" style="133" customWidth="1"/>
    <col min="4870" max="5114" width="6.75" style="133"/>
    <col min="5115" max="5115" width="46.6333333333333" style="133" customWidth="1"/>
    <col min="5116" max="5117" width="22.3833333333333" style="133" customWidth="1"/>
    <col min="5118" max="5118" width="24.75" style="133" customWidth="1"/>
    <col min="5119" max="5121" width="9" style="133" customWidth="1"/>
    <col min="5122" max="5122" width="5.63333333333333" style="133" customWidth="1"/>
    <col min="5123" max="5123" width="0.75" style="133" customWidth="1"/>
    <col min="5124" max="5124" width="10.1333333333333" style="133" customWidth="1"/>
    <col min="5125" max="5125" width="5.88333333333333" style="133" customWidth="1"/>
    <col min="5126" max="5370" width="6.75" style="133"/>
    <col min="5371" max="5371" width="46.6333333333333" style="133" customWidth="1"/>
    <col min="5372" max="5373" width="22.3833333333333" style="133" customWidth="1"/>
    <col min="5374" max="5374" width="24.75" style="133" customWidth="1"/>
    <col min="5375" max="5377" width="9" style="133" customWidth="1"/>
    <col min="5378" max="5378" width="5.63333333333333" style="133" customWidth="1"/>
    <col min="5379" max="5379" width="0.75" style="133" customWidth="1"/>
    <col min="5380" max="5380" width="10.1333333333333" style="133" customWidth="1"/>
    <col min="5381" max="5381" width="5.88333333333333" style="133" customWidth="1"/>
    <col min="5382" max="5626" width="6.75" style="133"/>
    <col min="5627" max="5627" width="46.6333333333333" style="133" customWidth="1"/>
    <col min="5628" max="5629" width="22.3833333333333" style="133" customWidth="1"/>
    <col min="5630" max="5630" width="24.75" style="133" customWidth="1"/>
    <col min="5631" max="5633" width="9" style="133" customWidth="1"/>
    <col min="5634" max="5634" width="5.63333333333333" style="133" customWidth="1"/>
    <col min="5635" max="5635" width="0.75" style="133" customWidth="1"/>
    <col min="5636" max="5636" width="10.1333333333333" style="133" customWidth="1"/>
    <col min="5637" max="5637" width="5.88333333333333" style="133" customWidth="1"/>
    <col min="5638" max="5882" width="6.75" style="133"/>
    <col min="5883" max="5883" width="46.6333333333333" style="133" customWidth="1"/>
    <col min="5884" max="5885" width="22.3833333333333" style="133" customWidth="1"/>
    <col min="5886" max="5886" width="24.75" style="133" customWidth="1"/>
    <col min="5887" max="5889" width="9" style="133" customWidth="1"/>
    <col min="5890" max="5890" width="5.63333333333333" style="133" customWidth="1"/>
    <col min="5891" max="5891" width="0.75" style="133" customWidth="1"/>
    <col min="5892" max="5892" width="10.1333333333333" style="133" customWidth="1"/>
    <col min="5893" max="5893" width="5.88333333333333" style="133" customWidth="1"/>
    <col min="5894" max="6138" width="6.75" style="133"/>
    <col min="6139" max="6139" width="46.6333333333333" style="133" customWidth="1"/>
    <col min="6140" max="6141" width="22.3833333333333" style="133" customWidth="1"/>
    <col min="6142" max="6142" width="24.75" style="133" customWidth="1"/>
    <col min="6143" max="6145" width="9" style="133" customWidth="1"/>
    <col min="6146" max="6146" width="5.63333333333333" style="133" customWidth="1"/>
    <col min="6147" max="6147" width="0.75" style="133" customWidth="1"/>
    <col min="6148" max="6148" width="10.1333333333333" style="133" customWidth="1"/>
    <col min="6149" max="6149" width="5.88333333333333" style="133" customWidth="1"/>
    <col min="6150" max="6394" width="6.75" style="133"/>
    <col min="6395" max="6395" width="46.6333333333333" style="133" customWidth="1"/>
    <col min="6396" max="6397" width="22.3833333333333" style="133" customWidth="1"/>
    <col min="6398" max="6398" width="24.75" style="133" customWidth="1"/>
    <col min="6399" max="6401" width="9" style="133" customWidth="1"/>
    <col min="6402" max="6402" width="5.63333333333333" style="133" customWidth="1"/>
    <col min="6403" max="6403" width="0.75" style="133" customWidth="1"/>
    <col min="6404" max="6404" width="10.1333333333333" style="133" customWidth="1"/>
    <col min="6405" max="6405" width="5.88333333333333" style="133" customWidth="1"/>
    <col min="6406" max="6650" width="6.75" style="133"/>
    <col min="6651" max="6651" width="46.6333333333333" style="133" customWidth="1"/>
    <col min="6652" max="6653" width="22.3833333333333" style="133" customWidth="1"/>
    <col min="6654" max="6654" width="24.75" style="133" customWidth="1"/>
    <col min="6655" max="6657" width="9" style="133" customWidth="1"/>
    <col min="6658" max="6658" width="5.63333333333333" style="133" customWidth="1"/>
    <col min="6659" max="6659" width="0.75" style="133" customWidth="1"/>
    <col min="6660" max="6660" width="10.1333333333333" style="133" customWidth="1"/>
    <col min="6661" max="6661" width="5.88333333333333" style="133" customWidth="1"/>
    <col min="6662" max="6906" width="6.75" style="133"/>
    <col min="6907" max="6907" width="46.6333333333333" style="133" customWidth="1"/>
    <col min="6908" max="6909" width="22.3833333333333" style="133" customWidth="1"/>
    <col min="6910" max="6910" width="24.75" style="133" customWidth="1"/>
    <col min="6911" max="6913" width="9" style="133" customWidth="1"/>
    <col min="6914" max="6914" width="5.63333333333333" style="133" customWidth="1"/>
    <col min="6915" max="6915" width="0.75" style="133" customWidth="1"/>
    <col min="6916" max="6916" width="10.1333333333333" style="133" customWidth="1"/>
    <col min="6917" max="6917" width="5.88333333333333" style="133" customWidth="1"/>
    <col min="6918" max="7162" width="6.75" style="133"/>
    <col min="7163" max="7163" width="46.6333333333333" style="133" customWidth="1"/>
    <col min="7164" max="7165" width="22.3833333333333" style="133" customWidth="1"/>
    <col min="7166" max="7166" width="24.75" style="133" customWidth="1"/>
    <col min="7167" max="7169" width="9" style="133" customWidth="1"/>
    <col min="7170" max="7170" width="5.63333333333333" style="133" customWidth="1"/>
    <col min="7171" max="7171" width="0.75" style="133" customWidth="1"/>
    <col min="7172" max="7172" width="10.1333333333333" style="133" customWidth="1"/>
    <col min="7173" max="7173" width="5.88333333333333" style="133" customWidth="1"/>
    <col min="7174" max="7418" width="6.75" style="133"/>
    <col min="7419" max="7419" width="46.6333333333333" style="133" customWidth="1"/>
    <col min="7420" max="7421" width="22.3833333333333" style="133" customWidth="1"/>
    <col min="7422" max="7422" width="24.75" style="133" customWidth="1"/>
    <col min="7423" max="7425" width="9" style="133" customWidth="1"/>
    <col min="7426" max="7426" width="5.63333333333333" style="133" customWidth="1"/>
    <col min="7427" max="7427" width="0.75" style="133" customWidth="1"/>
    <col min="7428" max="7428" width="10.1333333333333" style="133" customWidth="1"/>
    <col min="7429" max="7429" width="5.88333333333333" style="133" customWidth="1"/>
    <col min="7430" max="7674" width="6.75" style="133"/>
    <col min="7675" max="7675" width="46.6333333333333" style="133" customWidth="1"/>
    <col min="7676" max="7677" width="22.3833333333333" style="133" customWidth="1"/>
    <col min="7678" max="7678" width="24.75" style="133" customWidth="1"/>
    <col min="7679" max="7681" width="9" style="133" customWidth="1"/>
    <col min="7682" max="7682" width="5.63333333333333" style="133" customWidth="1"/>
    <col min="7683" max="7683" width="0.75" style="133" customWidth="1"/>
    <col min="7684" max="7684" width="10.1333333333333" style="133" customWidth="1"/>
    <col min="7685" max="7685" width="5.88333333333333" style="133" customWidth="1"/>
    <col min="7686" max="7930" width="6.75" style="133"/>
    <col min="7931" max="7931" width="46.6333333333333" style="133" customWidth="1"/>
    <col min="7932" max="7933" width="22.3833333333333" style="133" customWidth="1"/>
    <col min="7934" max="7934" width="24.75" style="133" customWidth="1"/>
    <col min="7935" max="7937" width="9" style="133" customWidth="1"/>
    <col min="7938" max="7938" width="5.63333333333333" style="133" customWidth="1"/>
    <col min="7939" max="7939" width="0.75" style="133" customWidth="1"/>
    <col min="7940" max="7940" width="10.1333333333333" style="133" customWidth="1"/>
    <col min="7941" max="7941" width="5.88333333333333" style="133" customWidth="1"/>
    <col min="7942" max="8186" width="6.75" style="133"/>
    <col min="8187" max="8187" width="46.6333333333333" style="133" customWidth="1"/>
    <col min="8188" max="8189" width="22.3833333333333" style="133" customWidth="1"/>
    <col min="8190" max="8190" width="24.75" style="133" customWidth="1"/>
    <col min="8191" max="8193" width="9" style="133" customWidth="1"/>
    <col min="8194" max="8194" width="5.63333333333333" style="133" customWidth="1"/>
    <col min="8195" max="8195" width="0.75" style="133" customWidth="1"/>
    <col min="8196" max="8196" width="10.1333333333333" style="133" customWidth="1"/>
    <col min="8197" max="8197" width="5.88333333333333" style="133" customWidth="1"/>
    <col min="8198" max="8442" width="6.75" style="133"/>
    <col min="8443" max="8443" width="46.6333333333333" style="133" customWidth="1"/>
    <col min="8444" max="8445" width="22.3833333333333" style="133" customWidth="1"/>
    <col min="8446" max="8446" width="24.75" style="133" customWidth="1"/>
    <col min="8447" max="8449" width="9" style="133" customWidth="1"/>
    <col min="8450" max="8450" width="5.63333333333333" style="133" customWidth="1"/>
    <col min="8451" max="8451" width="0.75" style="133" customWidth="1"/>
    <col min="8452" max="8452" width="10.1333333333333" style="133" customWidth="1"/>
    <col min="8453" max="8453" width="5.88333333333333" style="133" customWidth="1"/>
    <col min="8454" max="8698" width="6.75" style="133"/>
    <col min="8699" max="8699" width="46.6333333333333" style="133" customWidth="1"/>
    <col min="8700" max="8701" width="22.3833333333333" style="133" customWidth="1"/>
    <col min="8702" max="8702" width="24.75" style="133" customWidth="1"/>
    <col min="8703" max="8705" width="9" style="133" customWidth="1"/>
    <col min="8706" max="8706" width="5.63333333333333" style="133" customWidth="1"/>
    <col min="8707" max="8707" width="0.75" style="133" customWidth="1"/>
    <col min="8708" max="8708" width="10.1333333333333" style="133" customWidth="1"/>
    <col min="8709" max="8709" width="5.88333333333333" style="133" customWidth="1"/>
    <col min="8710" max="8954" width="6.75" style="133"/>
    <col min="8955" max="8955" width="46.6333333333333" style="133" customWidth="1"/>
    <col min="8956" max="8957" width="22.3833333333333" style="133" customWidth="1"/>
    <col min="8958" max="8958" width="24.75" style="133" customWidth="1"/>
    <col min="8959" max="8961" width="9" style="133" customWidth="1"/>
    <col min="8962" max="8962" width="5.63333333333333" style="133" customWidth="1"/>
    <col min="8963" max="8963" width="0.75" style="133" customWidth="1"/>
    <col min="8964" max="8964" width="10.1333333333333" style="133" customWidth="1"/>
    <col min="8965" max="8965" width="5.88333333333333" style="133" customWidth="1"/>
    <col min="8966" max="9210" width="6.75" style="133"/>
    <col min="9211" max="9211" width="46.6333333333333" style="133" customWidth="1"/>
    <col min="9212" max="9213" width="22.3833333333333" style="133" customWidth="1"/>
    <col min="9214" max="9214" width="24.75" style="133" customWidth="1"/>
    <col min="9215" max="9217" width="9" style="133" customWidth="1"/>
    <col min="9218" max="9218" width="5.63333333333333" style="133" customWidth="1"/>
    <col min="9219" max="9219" width="0.75" style="133" customWidth="1"/>
    <col min="9220" max="9220" width="10.1333333333333" style="133" customWidth="1"/>
    <col min="9221" max="9221" width="5.88333333333333" style="133" customWidth="1"/>
    <col min="9222" max="9466" width="6.75" style="133"/>
    <col min="9467" max="9467" width="46.6333333333333" style="133" customWidth="1"/>
    <col min="9468" max="9469" width="22.3833333333333" style="133" customWidth="1"/>
    <col min="9470" max="9470" width="24.75" style="133" customWidth="1"/>
    <col min="9471" max="9473" width="9" style="133" customWidth="1"/>
    <col min="9474" max="9474" width="5.63333333333333" style="133" customWidth="1"/>
    <col min="9475" max="9475" width="0.75" style="133" customWidth="1"/>
    <col min="9476" max="9476" width="10.1333333333333" style="133" customWidth="1"/>
    <col min="9477" max="9477" width="5.88333333333333" style="133" customWidth="1"/>
    <col min="9478" max="9722" width="6.75" style="133"/>
    <col min="9723" max="9723" width="46.6333333333333" style="133" customWidth="1"/>
    <col min="9724" max="9725" width="22.3833333333333" style="133" customWidth="1"/>
    <col min="9726" max="9726" width="24.75" style="133" customWidth="1"/>
    <col min="9727" max="9729" width="9" style="133" customWidth="1"/>
    <col min="9730" max="9730" width="5.63333333333333" style="133" customWidth="1"/>
    <col min="9731" max="9731" width="0.75" style="133" customWidth="1"/>
    <col min="9732" max="9732" width="10.1333333333333" style="133" customWidth="1"/>
    <col min="9733" max="9733" width="5.88333333333333" style="133" customWidth="1"/>
    <col min="9734" max="9978" width="6.75" style="133"/>
    <col min="9979" max="9979" width="46.6333333333333" style="133" customWidth="1"/>
    <col min="9980" max="9981" width="22.3833333333333" style="133" customWidth="1"/>
    <col min="9982" max="9982" width="24.75" style="133" customWidth="1"/>
    <col min="9983" max="9985" width="9" style="133" customWidth="1"/>
    <col min="9986" max="9986" width="5.63333333333333" style="133" customWidth="1"/>
    <col min="9987" max="9987" width="0.75" style="133" customWidth="1"/>
    <col min="9988" max="9988" width="10.1333333333333" style="133" customWidth="1"/>
    <col min="9989" max="9989" width="5.88333333333333" style="133" customWidth="1"/>
    <col min="9990" max="10234" width="6.75" style="133"/>
    <col min="10235" max="10235" width="46.6333333333333" style="133" customWidth="1"/>
    <col min="10236" max="10237" width="22.3833333333333" style="133" customWidth="1"/>
    <col min="10238" max="10238" width="24.75" style="133" customWidth="1"/>
    <col min="10239" max="10241" width="9" style="133" customWidth="1"/>
    <col min="10242" max="10242" width="5.63333333333333" style="133" customWidth="1"/>
    <col min="10243" max="10243" width="0.75" style="133" customWidth="1"/>
    <col min="10244" max="10244" width="10.1333333333333" style="133" customWidth="1"/>
    <col min="10245" max="10245" width="5.88333333333333" style="133" customWidth="1"/>
    <col min="10246" max="10490" width="6.75" style="133"/>
    <col min="10491" max="10491" width="46.6333333333333" style="133" customWidth="1"/>
    <col min="10492" max="10493" width="22.3833333333333" style="133" customWidth="1"/>
    <col min="10494" max="10494" width="24.75" style="133" customWidth="1"/>
    <col min="10495" max="10497" width="9" style="133" customWidth="1"/>
    <col min="10498" max="10498" width="5.63333333333333" style="133" customWidth="1"/>
    <col min="10499" max="10499" width="0.75" style="133" customWidth="1"/>
    <col min="10500" max="10500" width="10.1333333333333" style="133" customWidth="1"/>
    <col min="10501" max="10501" width="5.88333333333333" style="133" customWidth="1"/>
    <col min="10502" max="10746" width="6.75" style="133"/>
    <col min="10747" max="10747" width="46.6333333333333" style="133" customWidth="1"/>
    <col min="10748" max="10749" width="22.3833333333333" style="133" customWidth="1"/>
    <col min="10750" max="10750" width="24.75" style="133" customWidth="1"/>
    <col min="10751" max="10753" width="9" style="133" customWidth="1"/>
    <col min="10754" max="10754" width="5.63333333333333" style="133" customWidth="1"/>
    <col min="10755" max="10755" width="0.75" style="133" customWidth="1"/>
    <col min="10756" max="10756" width="10.1333333333333" style="133" customWidth="1"/>
    <col min="10757" max="10757" width="5.88333333333333" style="133" customWidth="1"/>
    <col min="10758" max="11002" width="6.75" style="133"/>
    <col min="11003" max="11003" width="46.6333333333333" style="133" customWidth="1"/>
    <col min="11004" max="11005" width="22.3833333333333" style="133" customWidth="1"/>
    <col min="11006" max="11006" width="24.75" style="133" customWidth="1"/>
    <col min="11007" max="11009" width="9" style="133" customWidth="1"/>
    <col min="11010" max="11010" width="5.63333333333333" style="133" customWidth="1"/>
    <col min="11011" max="11011" width="0.75" style="133" customWidth="1"/>
    <col min="11012" max="11012" width="10.1333333333333" style="133" customWidth="1"/>
    <col min="11013" max="11013" width="5.88333333333333" style="133" customWidth="1"/>
    <col min="11014" max="11258" width="6.75" style="133"/>
    <col min="11259" max="11259" width="46.6333333333333" style="133" customWidth="1"/>
    <col min="11260" max="11261" width="22.3833333333333" style="133" customWidth="1"/>
    <col min="11262" max="11262" width="24.75" style="133" customWidth="1"/>
    <col min="11263" max="11265" width="9" style="133" customWidth="1"/>
    <col min="11266" max="11266" width="5.63333333333333" style="133" customWidth="1"/>
    <col min="11267" max="11267" width="0.75" style="133" customWidth="1"/>
    <col min="11268" max="11268" width="10.1333333333333" style="133" customWidth="1"/>
    <col min="11269" max="11269" width="5.88333333333333" style="133" customWidth="1"/>
    <col min="11270" max="11514" width="6.75" style="133"/>
    <col min="11515" max="11515" width="46.6333333333333" style="133" customWidth="1"/>
    <col min="11516" max="11517" width="22.3833333333333" style="133" customWidth="1"/>
    <col min="11518" max="11518" width="24.75" style="133" customWidth="1"/>
    <col min="11519" max="11521" width="9" style="133" customWidth="1"/>
    <col min="11522" max="11522" width="5.63333333333333" style="133" customWidth="1"/>
    <col min="11523" max="11523" width="0.75" style="133" customWidth="1"/>
    <col min="11524" max="11524" width="10.1333333333333" style="133" customWidth="1"/>
    <col min="11525" max="11525" width="5.88333333333333" style="133" customWidth="1"/>
    <col min="11526" max="11770" width="6.75" style="133"/>
    <col min="11771" max="11771" width="46.6333333333333" style="133" customWidth="1"/>
    <col min="11772" max="11773" width="22.3833333333333" style="133" customWidth="1"/>
    <col min="11774" max="11774" width="24.75" style="133" customWidth="1"/>
    <col min="11775" max="11777" width="9" style="133" customWidth="1"/>
    <col min="11778" max="11778" width="5.63333333333333" style="133" customWidth="1"/>
    <col min="11779" max="11779" width="0.75" style="133" customWidth="1"/>
    <col min="11780" max="11780" width="10.1333333333333" style="133" customWidth="1"/>
    <col min="11781" max="11781" width="5.88333333333333" style="133" customWidth="1"/>
    <col min="11782" max="12026" width="6.75" style="133"/>
    <col min="12027" max="12027" width="46.6333333333333" style="133" customWidth="1"/>
    <col min="12028" max="12029" width="22.3833333333333" style="133" customWidth="1"/>
    <col min="12030" max="12030" width="24.75" style="133" customWidth="1"/>
    <col min="12031" max="12033" width="9" style="133" customWidth="1"/>
    <col min="12034" max="12034" width="5.63333333333333" style="133" customWidth="1"/>
    <col min="12035" max="12035" width="0.75" style="133" customWidth="1"/>
    <col min="12036" max="12036" width="10.1333333333333" style="133" customWidth="1"/>
    <col min="12037" max="12037" width="5.88333333333333" style="133" customWidth="1"/>
    <col min="12038" max="12282" width="6.75" style="133"/>
    <col min="12283" max="12283" width="46.6333333333333" style="133" customWidth="1"/>
    <col min="12284" max="12285" width="22.3833333333333" style="133" customWidth="1"/>
    <col min="12286" max="12286" width="24.75" style="133" customWidth="1"/>
    <col min="12287" max="12289" width="9" style="133" customWidth="1"/>
    <col min="12290" max="12290" width="5.63333333333333" style="133" customWidth="1"/>
    <col min="12291" max="12291" width="0.75" style="133" customWidth="1"/>
    <col min="12292" max="12292" width="10.1333333333333" style="133" customWidth="1"/>
    <col min="12293" max="12293" width="5.88333333333333" style="133" customWidth="1"/>
    <col min="12294" max="12538" width="6.75" style="133"/>
    <col min="12539" max="12539" width="46.6333333333333" style="133" customWidth="1"/>
    <col min="12540" max="12541" width="22.3833333333333" style="133" customWidth="1"/>
    <col min="12542" max="12542" width="24.75" style="133" customWidth="1"/>
    <col min="12543" max="12545" width="9" style="133" customWidth="1"/>
    <col min="12546" max="12546" width="5.63333333333333" style="133" customWidth="1"/>
    <col min="12547" max="12547" width="0.75" style="133" customWidth="1"/>
    <col min="12548" max="12548" width="10.1333333333333" style="133" customWidth="1"/>
    <col min="12549" max="12549" width="5.88333333333333" style="133" customWidth="1"/>
    <col min="12550" max="12794" width="6.75" style="133"/>
    <col min="12795" max="12795" width="46.6333333333333" style="133" customWidth="1"/>
    <col min="12796" max="12797" width="22.3833333333333" style="133" customWidth="1"/>
    <col min="12798" max="12798" width="24.75" style="133" customWidth="1"/>
    <col min="12799" max="12801" width="9" style="133" customWidth="1"/>
    <col min="12802" max="12802" width="5.63333333333333" style="133" customWidth="1"/>
    <col min="12803" max="12803" width="0.75" style="133" customWidth="1"/>
    <col min="12804" max="12804" width="10.1333333333333" style="133" customWidth="1"/>
    <col min="12805" max="12805" width="5.88333333333333" style="133" customWidth="1"/>
    <col min="12806" max="13050" width="6.75" style="133"/>
    <col min="13051" max="13051" width="46.6333333333333" style="133" customWidth="1"/>
    <col min="13052" max="13053" width="22.3833333333333" style="133" customWidth="1"/>
    <col min="13054" max="13054" width="24.75" style="133" customWidth="1"/>
    <col min="13055" max="13057" width="9" style="133" customWidth="1"/>
    <col min="13058" max="13058" width="5.63333333333333" style="133" customWidth="1"/>
    <col min="13059" max="13059" width="0.75" style="133" customWidth="1"/>
    <col min="13060" max="13060" width="10.1333333333333" style="133" customWidth="1"/>
    <col min="13061" max="13061" width="5.88333333333333" style="133" customWidth="1"/>
    <col min="13062" max="13306" width="6.75" style="133"/>
    <col min="13307" max="13307" width="46.6333333333333" style="133" customWidth="1"/>
    <col min="13308" max="13309" width="22.3833333333333" style="133" customWidth="1"/>
    <col min="13310" max="13310" width="24.75" style="133" customWidth="1"/>
    <col min="13311" max="13313" width="9" style="133" customWidth="1"/>
    <col min="13314" max="13314" width="5.63333333333333" style="133" customWidth="1"/>
    <col min="13315" max="13315" width="0.75" style="133" customWidth="1"/>
    <col min="13316" max="13316" width="10.1333333333333" style="133" customWidth="1"/>
    <col min="13317" max="13317" width="5.88333333333333" style="133" customWidth="1"/>
    <col min="13318" max="13562" width="6.75" style="133"/>
    <col min="13563" max="13563" width="46.6333333333333" style="133" customWidth="1"/>
    <col min="13564" max="13565" width="22.3833333333333" style="133" customWidth="1"/>
    <col min="13566" max="13566" width="24.75" style="133" customWidth="1"/>
    <col min="13567" max="13569" width="9" style="133" customWidth="1"/>
    <col min="13570" max="13570" width="5.63333333333333" style="133" customWidth="1"/>
    <col min="13571" max="13571" width="0.75" style="133" customWidth="1"/>
    <col min="13572" max="13572" width="10.1333333333333" style="133" customWidth="1"/>
    <col min="13573" max="13573" width="5.88333333333333" style="133" customWidth="1"/>
    <col min="13574" max="13818" width="6.75" style="133"/>
    <col min="13819" max="13819" width="46.6333333333333" style="133" customWidth="1"/>
    <col min="13820" max="13821" width="22.3833333333333" style="133" customWidth="1"/>
    <col min="13822" max="13822" width="24.75" style="133" customWidth="1"/>
    <col min="13823" max="13825" width="9" style="133" customWidth="1"/>
    <col min="13826" max="13826" width="5.63333333333333" style="133" customWidth="1"/>
    <col min="13827" max="13827" width="0.75" style="133" customWidth="1"/>
    <col min="13828" max="13828" width="10.1333333333333" style="133" customWidth="1"/>
    <col min="13829" max="13829" width="5.88333333333333" style="133" customWidth="1"/>
    <col min="13830" max="14074" width="6.75" style="133"/>
    <col min="14075" max="14075" width="46.6333333333333" style="133" customWidth="1"/>
    <col min="14076" max="14077" width="22.3833333333333" style="133" customWidth="1"/>
    <col min="14078" max="14078" width="24.75" style="133" customWidth="1"/>
    <col min="14079" max="14081" width="9" style="133" customWidth="1"/>
    <col min="14082" max="14082" width="5.63333333333333" style="133" customWidth="1"/>
    <col min="14083" max="14083" width="0.75" style="133" customWidth="1"/>
    <col min="14084" max="14084" width="10.1333333333333" style="133" customWidth="1"/>
    <col min="14085" max="14085" width="5.88333333333333" style="133" customWidth="1"/>
    <col min="14086" max="14330" width="6.75" style="133"/>
    <col min="14331" max="14331" width="46.6333333333333" style="133" customWidth="1"/>
    <col min="14332" max="14333" width="22.3833333333333" style="133" customWidth="1"/>
    <col min="14334" max="14334" width="24.75" style="133" customWidth="1"/>
    <col min="14335" max="14337" width="9" style="133" customWidth="1"/>
    <col min="14338" max="14338" width="5.63333333333333" style="133" customWidth="1"/>
    <col min="14339" max="14339" width="0.75" style="133" customWidth="1"/>
    <col min="14340" max="14340" width="10.1333333333333" style="133" customWidth="1"/>
    <col min="14341" max="14341" width="5.88333333333333" style="133" customWidth="1"/>
    <col min="14342" max="14586" width="6.75" style="133"/>
    <col min="14587" max="14587" width="46.6333333333333" style="133" customWidth="1"/>
    <col min="14588" max="14589" width="22.3833333333333" style="133" customWidth="1"/>
    <col min="14590" max="14590" width="24.75" style="133" customWidth="1"/>
    <col min="14591" max="14593" width="9" style="133" customWidth="1"/>
    <col min="14594" max="14594" width="5.63333333333333" style="133" customWidth="1"/>
    <col min="14595" max="14595" width="0.75" style="133" customWidth="1"/>
    <col min="14596" max="14596" width="10.1333333333333" style="133" customWidth="1"/>
    <col min="14597" max="14597" width="5.88333333333333" style="133" customWidth="1"/>
    <col min="14598" max="14842" width="6.75" style="133"/>
    <col min="14843" max="14843" width="46.6333333333333" style="133" customWidth="1"/>
    <col min="14844" max="14845" width="22.3833333333333" style="133" customWidth="1"/>
    <col min="14846" max="14846" width="24.75" style="133" customWidth="1"/>
    <col min="14847" max="14849" width="9" style="133" customWidth="1"/>
    <col min="14850" max="14850" width="5.63333333333333" style="133" customWidth="1"/>
    <col min="14851" max="14851" width="0.75" style="133" customWidth="1"/>
    <col min="14852" max="14852" width="10.1333333333333" style="133" customWidth="1"/>
    <col min="14853" max="14853" width="5.88333333333333" style="133" customWidth="1"/>
    <col min="14854" max="15098" width="6.75" style="133"/>
    <col min="15099" max="15099" width="46.6333333333333" style="133" customWidth="1"/>
    <col min="15100" max="15101" width="22.3833333333333" style="133" customWidth="1"/>
    <col min="15102" max="15102" width="24.75" style="133" customWidth="1"/>
    <col min="15103" max="15105" width="9" style="133" customWidth="1"/>
    <col min="15106" max="15106" width="5.63333333333333" style="133" customWidth="1"/>
    <col min="15107" max="15107" width="0.75" style="133" customWidth="1"/>
    <col min="15108" max="15108" width="10.1333333333333" style="133" customWidth="1"/>
    <col min="15109" max="15109" width="5.88333333333333" style="133" customWidth="1"/>
    <col min="15110" max="15354" width="6.75" style="133"/>
    <col min="15355" max="15355" width="46.6333333333333" style="133" customWidth="1"/>
    <col min="15356" max="15357" width="22.3833333333333" style="133" customWidth="1"/>
    <col min="15358" max="15358" width="24.75" style="133" customWidth="1"/>
    <col min="15359" max="15361" width="9" style="133" customWidth="1"/>
    <col min="15362" max="15362" width="5.63333333333333" style="133" customWidth="1"/>
    <col min="15363" max="15363" width="0.75" style="133" customWidth="1"/>
    <col min="15364" max="15364" width="10.1333333333333" style="133" customWidth="1"/>
    <col min="15365" max="15365" width="5.88333333333333" style="133" customWidth="1"/>
    <col min="15366" max="15610" width="6.75" style="133"/>
    <col min="15611" max="15611" width="46.6333333333333" style="133" customWidth="1"/>
    <col min="15612" max="15613" width="22.3833333333333" style="133" customWidth="1"/>
    <col min="15614" max="15614" width="24.75" style="133" customWidth="1"/>
    <col min="15615" max="15617" width="9" style="133" customWidth="1"/>
    <col min="15618" max="15618" width="5.63333333333333" style="133" customWidth="1"/>
    <col min="15619" max="15619" width="0.75" style="133" customWidth="1"/>
    <col min="15620" max="15620" width="10.1333333333333" style="133" customWidth="1"/>
    <col min="15621" max="15621" width="5.88333333333333" style="133" customWidth="1"/>
    <col min="15622" max="15866" width="6.75" style="133"/>
    <col min="15867" max="15867" width="46.6333333333333" style="133" customWidth="1"/>
    <col min="15868" max="15869" width="22.3833333333333" style="133" customWidth="1"/>
    <col min="15870" max="15870" width="24.75" style="133" customWidth="1"/>
    <col min="15871" max="15873" width="9" style="133" customWidth="1"/>
    <col min="15874" max="15874" width="5.63333333333333" style="133" customWidth="1"/>
    <col min="15875" max="15875" width="0.75" style="133" customWidth="1"/>
    <col min="15876" max="15876" width="10.1333333333333" style="133" customWidth="1"/>
    <col min="15877" max="15877" width="5.88333333333333" style="133" customWidth="1"/>
    <col min="15878" max="16122" width="6.75" style="133"/>
    <col min="16123" max="16123" width="46.6333333333333" style="133" customWidth="1"/>
    <col min="16124" max="16125" width="22.3833333333333" style="133" customWidth="1"/>
    <col min="16126" max="16126" width="24.75" style="133" customWidth="1"/>
    <col min="16127" max="16129" width="9" style="133" customWidth="1"/>
    <col min="16130" max="16130" width="5.63333333333333" style="133" customWidth="1"/>
    <col min="16131" max="16131" width="0.75" style="133" customWidth="1"/>
    <col min="16132" max="16132" width="10.1333333333333" style="133" customWidth="1"/>
    <col min="16133" max="16133" width="5.88333333333333" style="133" customWidth="1"/>
    <col min="16134" max="16384" width="6.75" style="133"/>
  </cols>
  <sheetData>
    <row r="1" ht="19.5" customHeight="1" spans="1:4">
      <c r="A1" s="134" t="s">
        <v>1083</v>
      </c>
      <c r="B1" s="134"/>
      <c r="C1" s="134"/>
      <c r="D1" s="134"/>
    </row>
    <row r="2" ht="33" customHeight="1" spans="1:248">
      <c r="A2" s="135" t="s">
        <v>1094</v>
      </c>
      <c r="B2" s="135"/>
      <c r="C2" s="135"/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</row>
    <row r="3" ht="19.5" customHeight="1" spans="1:248">
      <c r="A3" s="137"/>
      <c r="B3" s="138"/>
      <c r="C3" s="138"/>
      <c r="D3" s="139" t="s">
        <v>2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</row>
    <row r="4" ht="36" customHeight="1" spans="1:248">
      <c r="A4" s="141" t="s">
        <v>780</v>
      </c>
      <c r="B4" s="141" t="s">
        <v>52</v>
      </c>
      <c r="C4" s="141" t="s">
        <v>53</v>
      </c>
      <c r="D4" s="141" t="s">
        <v>54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9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</row>
    <row r="5" ht="19.5" customHeight="1" spans="1:4">
      <c r="A5" s="142" t="s">
        <v>1095</v>
      </c>
      <c r="B5" s="143"/>
      <c r="C5" s="143"/>
      <c r="D5" s="144"/>
    </row>
    <row r="6" ht="19.5" customHeight="1" spans="1:4">
      <c r="A6" s="145" t="s">
        <v>1096</v>
      </c>
      <c r="B6" s="146"/>
      <c r="C6" s="146"/>
      <c r="D6" s="146"/>
    </row>
    <row r="7" ht="19.5" customHeight="1" spans="1:248">
      <c r="A7" s="141" t="s">
        <v>786</v>
      </c>
      <c r="B7" s="147"/>
      <c r="C7" s="147"/>
      <c r="D7" s="147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9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</row>
    <row r="8" ht="24.95" customHeight="1" spans="1:4">
      <c r="A8" s="148" t="s">
        <v>1097</v>
      </c>
      <c r="B8" s="148"/>
      <c r="C8" s="148"/>
      <c r="D8" s="148"/>
    </row>
  </sheetData>
  <mergeCells count="3">
    <mergeCell ref="A1:D1"/>
    <mergeCell ref="A2:D2"/>
    <mergeCell ref="A8:D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1" sqref="$A1:$XFD1048576"/>
    </sheetView>
  </sheetViews>
  <sheetFormatPr defaultColWidth="9" defaultRowHeight="14.25"/>
  <cols>
    <col min="1" max="1" width="33.6333333333333" style="128" customWidth="1"/>
    <col min="2" max="3" width="11.25" style="128" customWidth="1"/>
    <col min="4" max="4" width="11.5" style="128" customWidth="1"/>
    <col min="5" max="5" width="15.25" style="128" customWidth="1"/>
    <col min="6" max="6" width="15.75" style="128" customWidth="1"/>
    <col min="7" max="7" width="16.75" style="128" customWidth="1"/>
    <col min="8" max="9" width="9" style="128"/>
    <col min="10" max="10" width="13.6333333333333" style="128" customWidth="1"/>
    <col min="11" max="256" width="9" style="128"/>
    <col min="257" max="257" width="33.6333333333333" style="128" customWidth="1"/>
    <col min="258" max="259" width="11.25" style="128" customWidth="1"/>
    <col min="260" max="260" width="11.5" style="128" customWidth="1"/>
    <col min="261" max="261" width="15.25" style="128" customWidth="1"/>
    <col min="262" max="262" width="15.75" style="128" customWidth="1"/>
    <col min="263" max="263" width="16.75" style="128" customWidth="1"/>
    <col min="264" max="265" width="9" style="128"/>
    <col min="266" max="266" width="13.6333333333333" style="128" customWidth="1"/>
    <col min="267" max="512" width="9" style="128"/>
    <col min="513" max="513" width="33.6333333333333" style="128" customWidth="1"/>
    <col min="514" max="515" width="11.25" style="128" customWidth="1"/>
    <col min="516" max="516" width="11.5" style="128" customWidth="1"/>
    <col min="517" max="517" width="15.25" style="128" customWidth="1"/>
    <col min="518" max="518" width="15.75" style="128" customWidth="1"/>
    <col min="519" max="519" width="16.75" style="128" customWidth="1"/>
    <col min="520" max="521" width="9" style="128"/>
    <col min="522" max="522" width="13.6333333333333" style="128" customWidth="1"/>
    <col min="523" max="768" width="9" style="128"/>
    <col min="769" max="769" width="33.6333333333333" style="128" customWidth="1"/>
    <col min="770" max="771" width="11.25" style="128" customWidth="1"/>
    <col min="772" max="772" width="11.5" style="128" customWidth="1"/>
    <col min="773" max="773" width="15.25" style="128" customWidth="1"/>
    <col min="774" max="774" width="15.75" style="128" customWidth="1"/>
    <col min="775" max="775" width="16.75" style="128" customWidth="1"/>
    <col min="776" max="777" width="9" style="128"/>
    <col min="778" max="778" width="13.6333333333333" style="128" customWidth="1"/>
    <col min="779" max="1024" width="9" style="128"/>
    <col min="1025" max="1025" width="33.6333333333333" style="128" customWidth="1"/>
    <col min="1026" max="1027" width="11.25" style="128" customWidth="1"/>
    <col min="1028" max="1028" width="11.5" style="128" customWidth="1"/>
    <col min="1029" max="1029" width="15.25" style="128" customWidth="1"/>
    <col min="1030" max="1030" width="15.75" style="128" customWidth="1"/>
    <col min="1031" max="1031" width="16.75" style="128" customWidth="1"/>
    <col min="1032" max="1033" width="9" style="128"/>
    <col min="1034" max="1034" width="13.6333333333333" style="128" customWidth="1"/>
    <col min="1035" max="1280" width="9" style="128"/>
    <col min="1281" max="1281" width="33.6333333333333" style="128" customWidth="1"/>
    <col min="1282" max="1283" width="11.25" style="128" customWidth="1"/>
    <col min="1284" max="1284" width="11.5" style="128" customWidth="1"/>
    <col min="1285" max="1285" width="15.25" style="128" customWidth="1"/>
    <col min="1286" max="1286" width="15.75" style="128" customWidth="1"/>
    <col min="1287" max="1287" width="16.75" style="128" customWidth="1"/>
    <col min="1288" max="1289" width="9" style="128"/>
    <col min="1290" max="1290" width="13.6333333333333" style="128" customWidth="1"/>
    <col min="1291" max="1536" width="9" style="128"/>
    <col min="1537" max="1537" width="33.6333333333333" style="128" customWidth="1"/>
    <col min="1538" max="1539" width="11.25" style="128" customWidth="1"/>
    <col min="1540" max="1540" width="11.5" style="128" customWidth="1"/>
    <col min="1541" max="1541" width="15.25" style="128" customWidth="1"/>
    <col min="1542" max="1542" width="15.75" style="128" customWidth="1"/>
    <col min="1543" max="1543" width="16.75" style="128" customWidth="1"/>
    <col min="1544" max="1545" width="9" style="128"/>
    <col min="1546" max="1546" width="13.6333333333333" style="128" customWidth="1"/>
    <col min="1547" max="1792" width="9" style="128"/>
    <col min="1793" max="1793" width="33.6333333333333" style="128" customWidth="1"/>
    <col min="1794" max="1795" width="11.25" style="128" customWidth="1"/>
    <col min="1796" max="1796" width="11.5" style="128" customWidth="1"/>
    <col min="1797" max="1797" width="15.25" style="128" customWidth="1"/>
    <col min="1798" max="1798" width="15.75" style="128" customWidth="1"/>
    <col min="1799" max="1799" width="16.75" style="128" customWidth="1"/>
    <col min="1800" max="1801" width="9" style="128"/>
    <col min="1802" max="1802" width="13.6333333333333" style="128" customWidth="1"/>
    <col min="1803" max="2048" width="9" style="128"/>
    <col min="2049" max="2049" width="33.6333333333333" style="128" customWidth="1"/>
    <col min="2050" max="2051" width="11.25" style="128" customWidth="1"/>
    <col min="2052" max="2052" width="11.5" style="128" customWidth="1"/>
    <col min="2053" max="2053" width="15.25" style="128" customWidth="1"/>
    <col min="2054" max="2054" width="15.75" style="128" customWidth="1"/>
    <col min="2055" max="2055" width="16.75" style="128" customWidth="1"/>
    <col min="2056" max="2057" width="9" style="128"/>
    <col min="2058" max="2058" width="13.6333333333333" style="128" customWidth="1"/>
    <col min="2059" max="2304" width="9" style="128"/>
    <col min="2305" max="2305" width="33.6333333333333" style="128" customWidth="1"/>
    <col min="2306" max="2307" width="11.25" style="128" customWidth="1"/>
    <col min="2308" max="2308" width="11.5" style="128" customWidth="1"/>
    <col min="2309" max="2309" width="15.25" style="128" customWidth="1"/>
    <col min="2310" max="2310" width="15.75" style="128" customWidth="1"/>
    <col min="2311" max="2311" width="16.75" style="128" customWidth="1"/>
    <col min="2312" max="2313" width="9" style="128"/>
    <col min="2314" max="2314" width="13.6333333333333" style="128" customWidth="1"/>
    <col min="2315" max="2560" width="9" style="128"/>
    <col min="2561" max="2561" width="33.6333333333333" style="128" customWidth="1"/>
    <col min="2562" max="2563" width="11.25" style="128" customWidth="1"/>
    <col min="2564" max="2564" width="11.5" style="128" customWidth="1"/>
    <col min="2565" max="2565" width="15.25" style="128" customWidth="1"/>
    <col min="2566" max="2566" width="15.75" style="128" customWidth="1"/>
    <col min="2567" max="2567" width="16.75" style="128" customWidth="1"/>
    <col min="2568" max="2569" width="9" style="128"/>
    <col min="2570" max="2570" width="13.6333333333333" style="128" customWidth="1"/>
    <col min="2571" max="2816" width="9" style="128"/>
    <col min="2817" max="2817" width="33.6333333333333" style="128" customWidth="1"/>
    <col min="2818" max="2819" width="11.25" style="128" customWidth="1"/>
    <col min="2820" max="2820" width="11.5" style="128" customWidth="1"/>
    <col min="2821" max="2821" width="15.25" style="128" customWidth="1"/>
    <col min="2822" max="2822" width="15.75" style="128" customWidth="1"/>
    <col min="2823" max="2823" width="16.75" style="128" customWidth="1"/>
    <col min="2824" max="2825" width="9" style="128"/>
    <col min="2826" max="2826" width="13.6333333333333" style="128" customWidth="1"/>
    <col min="2827" max="3072" width="9" style="128"/>
    <col min="3073" max="3073" width="33.6333333333333" style="128" customWidth="1"/>
    <col min="3074" max="3075" width="11.25" style="128" customWidth="1"/>
    <col min="3076" max="3076" width="11.5" style="128" customWidth="1"/>
    <col min="3077" max="3077" width="15.25" style="128" customWidth="1"/>
    <col min="3078" max="3078" width="15.75" style="128" customWidth="1"/>
    <col min="3079" max="3079" width="16.75" style="128" customWidth="1"/>
    <col min="3080" max="3081" width="9" style="128"/>
    <col min="3082" max="3082" width="13.6333333333333" style="128" customWidth="1"/>
    <col min="3083" max="3328" width="9" style="128"/>
    <col min="3329" max="3329" width="33.6333333333333" style="128" customWidth="1"/>
    <col min="3330" max="3331" width="11.25" style="128" customWidth="1"/>
    <col min="3332" max="3332" width="11.5" style="128" customWidth="1"/>
    <col min="3333" max="3333" width="15.25" style="128" customWidth="1"/>
    <col min="3334" max="3334" width="15.75" style="128" customWidth="1"/>
    <col min="3335" max="3335" width="16.75" style="128" customWidth="1"/>
    <col min="3336" max="3337" width="9" style="128"/>
    <col min="3338" max="3338" width="13.6333333333333" style="128" customWidth="1"/>
    <col min="3339" max="3584" width="9" style="128"/>
    <col min="3585" max="3585" width="33.6333333333333" style="128" customWidth="1"/>
    <col min="3586" max="3587" width="11.25" style="128" customWidth="1"/>
    <col min="3588" max="3588" width="11.5" style="128" customWidth="1"/>
    <col min="3589" max="3589" width="15.25" style="128" customWidth="1"/>
    <col min="3590" max="3590" width="15.75" style="128" customWidth="1"/>
    <col min="3591" max="3591" width="16.75" style="128" customWidth="1"/>
    <col min="3592" max="3593" width="9" style="128"/>
    <col min="3594" max="3594" width="13.6333333333333" style="128" customWidth="1"/>
    <col min="3595" max="3840" width="9" style="128"/>
    <col min="3841" max="3841" width="33.6333333333333" style="128" customWidth="1"/>
    <col min="3842" max="3843" width="11.25" style="128" customWidth="1"/>
    <col min="3844" max="3844" width="11.5" style="128" customWidth="1"/>
    <col min="3845" max="3845" width="15.25" style="128" customWidth="1"/>
    <col min="3846" max="3846" width="15.75" style="128" customWidth="1"/>
    <col min="3847" max="3847" width="16.75" style="128" customWidth="1"/>
    <col min="3848" max="3849" width="9" style="128"/>
    <col min="3850" max="3850" width="13.6333333333333" style="128" customWidth="1"/>
    <col min="3851" max="4096" width="9" style="128"/>
    <col min="4097" max="4097" width="33.6333333333333" style="128" customWidth="1"/>
    <col min="4098" max="4099" width="11.25" style="128" customWidth="1"/>
    <col min="4100" max="4100" width="11.5" style="128" customWidth="1"/>
    <col min="4101" max="4101" width="15.25" style="128" customWidth="1"/>
    <col min="4102" max="4102" width="15.75" style="128" customWidth="1"/>
    <col min="4103" max="4103" width="16.75" style="128" customWidth="1"/>
    <col min="4104" max="4105" width="9" style="128"/>
    <col min="4106" max="4106" width="13.6333333333333" style="128" customWidth="1"/>
    <col min="4107" max="4352" width="9" style="128"/>
    <col min="4353" max="4353" width="33.6333333333333" style="128" customWidth="1"/>
    <col min="4354" max="4355" width="11.25" style="128" customWidth="1"/>
    <col min="4356" max="4356" width="11.5" style="128" customWidth="1"/>
    <col min="4357" max="4357" width="15.25" style="128" customWidth="1"/>
    <col min="4358" max="4358" width="15.75" style="128" customWidth="1"/>
    <col min="4359" max="4359" width="16.75" style="128" customWidth="1"/>
    <col min="4360" max="4361" width="9" style="128"/>
    <col min="4362" max="4362" width="13.6333333333333" style="128" customWidth="1"/>
    <col min="4363" max="4608" width="9" style="128"/>
    <col min="4609" max="4609" width="33.6333333333333" style="128" customWidth="1"/>
    <col min="4610" max="4611" width="11.25" style="128" customWidth="1"/>
    <col min="4612" max="4612" width="11.5" style="128" customWidth="1"/>
    <col min="4613" max="4613" width="15.25" style="128" customWidth="1"/>
    <col min="4614" max="4614" width="15.75" style="128" customWidth="1"/>
    <col min="4615" max="4615" width="16.75" style="128" customWidth="1"/>
    <col min="4616" max="4617" width="9" style="128"/>
    <col min="4618" max="4618" width="13.6333333333333" style="128" customWidth="1"/>
    <col min="4619" max="4864" width="9" style="128"/>
    <col min="4865" max="4865" width="33.6333333333333" style="128" customWidth="1"/>
    <col min="4866" max="4867" width="11.25" style="128" customWidth="1"/>
    <col min="4868" max="4868" width="11.5" style="128" customWidth="1"/>
    <col min="4869" max="4869" width="15.25" style="128" customWidth="1"/>
    <col min="4870" max="4870" width="15.75" style="128" customWidth="1"/>
    <col min="4871" max="4871" width="16.75" style="128" customWidth="1"/>
    <col min="4872" max="4873" width="9" style="128"/>
    <col min="4874" max="4874" width="13.6333333333333" style="128" customWidth="1"/>
    <col min="4875" max="5120" width="9" style="128"/>
    <col min="5121" max="5121" width="33.6333333333333" style="128" customWidth="1"/>
    <col min="5122" max="5123" width="11.25" style="128" customWidth="1"/>
    <col min="5124" max="5124" width="11.5" style="128" customWidth="1"/>
    <col min="5125" max="5125" width="15.25" style="128" customWidth="1"/>
    <col min="5126" max="5126" width="15.75" style="128" customWidth="1"/>
    <col min="5127" max="5127" width="16.75" style="128" customWidth="1"/>
    <col min="5128" max="5129" width="9" style="128"/>
    <col min="5130" max="5130" width="13.6333333333333" style="128" customWidth="1"/>
    <col min="5131" max="5376" width="9" style="128"/>
    <col min="5377" max="5377" width="33.6333333333333" style="128" customWidth="1"/>
    <col min="5378" max="5379" width="11.25" style="128" customWidth="1"/>
    <col min="5380" max="5380" width="11.5" style="128" customWidth="1"/>
    <col min="5381" max="5381" width="15.25" style="128" customWidth="1"/>
    <col min="5382" max="5382" width="15.75" style="128" customWidth="1"/>
    <col min="5383" max="5383" width="16.75" style="128" customWidth="1"/>
    <col min="5384" max="5385" width="9" style="128"/>
    <col min="5386" max="5386" width="13.6333333333333" style="128" customWidth="1"/>
    <col min="5387" max="5632" width="9" style="128"/>
    <col min="5633" max="5633" width="33.6333333333333" style="128" customWidth="1"/>
    <col min="5634" max="5635" width="11.25" style="128" customWidth="1"/>
    <col min="5636" max="5636" width="11.5" style="128" customWidth="1"/>
    <col min="5637" max="5637" width="15.25" style="128" customWidth="1"/>
    <col min="5638" max="5638" width="15.75" style="128" customWidth="1"/>
    <col min="5639" max="5639" width="16.75" style="128" customWidth="1"/>
    <col min="5640" max="5641" width="9" style="128"/>
    <col min="5642" max="5642" width="13.6333333333333" style="128" customWidth="1"/>
    <col min="5643" max="5888" width="9" style="128"/>
    <col min="5889" max="5889" width="33.6333333333333" style="128" customWidth="1"/>
    <col min="5890" max="5891" width="11.25" style="128" customWidth="1"/>
    <col min="5892" max="5892" width="11.5" style="128" customWidth="1"/>
    <col min="5893" max="5893" width="15.25" style="128" customWidth="1"/>
    <col min="5894" max="5894" width="15.75" style="128" customWidth="1"/>
    <col min="5895" max="5895" width="16.75" style="128" customWidth="1"/>
    <col min="5896" max="5897" width="9" style="128"/>
    <col min="5898" max="5898" width="13.6333333333333" style="128" customWidth="1"/>
    <col min="5899" max="6144" width="9" style="128"/>
    <col min="6145" max="6145" width="33.6333333333333" style="128" customWidth="1"/>
    <col min="6146" max="6147" width="11.25" style="128" customWidth="1"/>
    <col min="6148" max="6148" width="11.5" style="128" customWidth="1"/>
    <col min="6149" max="6149" width="15.25" style="128" customWidth="1"/>
    <col min="6150" max="6150" width="15.75" style="128" customWidth="1"/>
    <col min="6151" max="6151" width="16.75" style="128" customWidth="1"/>
    <col min="6152" max="6153" width="9" style="128"/>
    <col min="6154" max="6154" width="13.6333333333333" style="128" customWidth="1"/>
    <col min="6155" max="6400" width="9" style="128"/>
    <col min="6401" max="6401" width="33.6333333333333" style="128" customWidth="1"/>
    <col min="6402" max="6403" width="11.25" style="128" customWidth="1"/>
    <col min="6404" max="6404" width="11.5" style="128" customWidth="1"/>
    <col min="6405" max="6405" width="15.25" style="128" customWidth="1"/>
    <col min="6406" max="6406" width="15.75" style="128" customWidth="1"/>
    <col min="6407" max="6407" width="16.75" style="128" customWidth="1"/>
    <col min="6408" max="6409" width="9" style="128"/>
    <col min="6410" max="6410" width="13.6333333333333" style="128" customWidth="1"/>
    <col min="6411" max="6656" width="9" style="128"/>
    <col min="6657" max="6657" width="33.6333333333333" style="128" customWidth="1"/>
    <col min="6658" max="6659" width="11.25" style="128" customWidth="1"/>
    <col min="6660" max="6660" width="11.5" style="128" customWidth="1"/>
    <col min="6661" max="6661" width="15.25" style="128" customWidth="1"/>
    <col min="6662" max="6662" width="15.75" style="128" customWidth="1"/>
    <col min="6663" max="6663" width="16.75" style="128" customWidth="1"/>
    <col min="6664" max="6665" width="9" style="128"/>
    <col min="6666" max="6666" width="13.6333333333333" style="128" customWidth="1"/>
    <col min="6667" max="6912" width="9" style="128"/>
    <col min="6913" max="6913" width="33.6333333333333" style="128" customWidth="1"/>
    <col min="6914" max="6915" width="11.25" style="128" customWidth="1"/>
    <col min="6916" max="6916" width="11.5" style="128" customWidth="1"/>
    <col min="6917" max="6917" width="15.25" style="128" customWidth="1"/>
    <col min="6918" max="6918" width="15.75" style="128" customWidth="1"/>
    <col min="6919" max="6919" width="16.75" style="128" customWidth="1"/>
    <col min="6920" max="6921" width="9" style="128"/>
    <col min="6922" max="6922" width="13.6333333333333" style="128" customWidth="1"/>
    <col min="6923" max="7168" width="9" style="128"/>
    <col min="7169" max="7169" width="33.6333333333333" style="128" customWidth="1"/>
    <col min="7170" max="7171" width="11.25" style="128" customWidth="1"/>
    <col min="7172" max="7172" width="11.5" style="128" customWidth="1"/>
    <col min="7173" max="7173" width="15.25" style="128" customWidth="1"/>
    <col min="7174" max="7174" width="15.75" style="128" customWidth="1"/>
    <col min="7175" max="7175" width="16.75" style="128" customWidth="1"/>
    <col min="7176" max="7177" width="9" style="128"/>
    <col min="7178" max="7178" width="13.6333333333333" style="128" customWidth="1"/>
    <col min="7179" max="7424" width="9" style="128"/>
    <col min="7425" max="7425" width="33.6333333333333" style="128" customWidth="1"/>
    <col min="7426" max="7427" width="11.25" style="128" customWidth="1"/>
    <col min="7428" max="7428" width="11.5" style="128" customWidth="1"/>
    <col min="7429" max="7429" width="15.25" style="128" customWidth="1"/>
    <col min="7430" max="7430" width="15.75" style="128" customWidth="1"/>
    <col min="7431" max="7431" width="16.75" style="128" customWidth="1"/>
    <col min="7432" max="7433" width="9" style="128"/>
    <col min="7434" max="7434" width="13.6333333333333" style="128" customWidth="1"/>
    <col min="7435" max="7680" width="9" style="128"/>
    <col min="7681" max="7681" width="33.6333333333333" style="128" customWidth="1"/>
    <col min="7682" max="7683" width="11.25" style="128" customWidth="1"/>
    <col min="7684" max="7684" width="11.5" style="128" customWidth="1"/>
    <col min="7685" max="7685" width="15.25" style="128" customWidth="1"/>
    <col min="7686" max="7686" width="15.75" style="128" customWidth="1"/>
    <col min="7687" max="7687" width="16.75" style="128" customWidth="1"/>
    <col min="7688" max="7689" width="9" style="128"/>
    <col min="7690" max="7690" width="13.6333333333333" style="128" customWidth="1"/>
    <col min="7691" max="7936" width="9" style="128"/>
    <col min="7937" max="7937" width="33.6333333333333" style="128" customWidth="1"/>
    <col min="7938" max="7939" width="11.25" style="128" customWidth="1"/>
    <col min="7940" max="7940" width="11.5" style="128" customWidth="1"/>
    <col min="7941" max="7941" width="15.25" style="128" customWidth="1"/>
    <col min="7942" max="7942" width="15.75" style="128" customWidth="1"/>
    <col min="7943" max="7943" width="16.75" style="128" customWidth="1"/>
    <col min="7944" max="7945" width="9" style="128"/>
    <col min="7946" max="7946" width="13.6333333333333" style="128" customWidth="1"/>
    <col min="7947" max="8192" width="9" style="128"/>
    <col min="8193" max="8193" width="33.6333333333333" style="128" customWidth="1"/>
    <col min="8194" max="8195" width="11.25" style="128" customWidth="1"/>
    <col min="8196" max="8196" width="11.5" style="128" customWidth="1"/>
    <col min="8197" max="8197" width="15.25" style="128" customWidth="1"/>
    <col min="8198" max="8198" width="15.75" style="128" customWidth="1"/>
    <col min="8199" max="8199" width="16.75" style="128" customWidth="1"/>
    <col min="8200" max="8201" width="9" style="128"/>
    <col min="8202" max="8202" width="13.6333333333333" style="128" customWidth="1"/>
    <col min="8203" max="8448" width="9" style="128"/>
    <col min="8449" max="8449" width="33.6333333333333" style="128" customWidth="1"/>
    <col min="8450" max="8451" width="11.25" style="128" customWidth="1"/>
    <col min="8452" max="8452" width="11.5" style="128" customWidth="1"/>
    <col min="8453" max="8453" width="15.25" style="128" customWidth="1"/>
    <col min="8454" max="8454" width="15.75" style="128" customWidth="1"/>
    <col min="8455" max="8455" width="16.75" style="128" customWidth="1"/>
    <col min="8456" max="8457" width="9" style="128"/>
    <col min="8458" max="8458" width="13.6333333333333" style="128" customWidth="1"/>
    <col min="8459" max="8704" width="9" style="128"/>
    <col min="8705" max="8705" width="33.6333333333333" style="128" customWidth="1"/>
    <col min="8706" max="8707" width="11.25" style="128" customWidth="1"/>
    <col min="8708" max="8708" width="11.5" style="128" customWidth="1"/>
    <col min="8709" max="8709" width="15.25" style="128" customWidth="1"/>
    <col min="8710" max="8710" width="15.75" style="128" customWidth="1"/>
    <col min="8711" max="8711" width="16.75" style="128" customWidth="1"/>
    <col min="8712" max="8713" width="9" style="128"/>
    <col min="8714" max="8714" width="13.6333333333333" style="128" customWidth="1"/>
    <col min="8715" max="8960" width="9" style="128"/>
    <col min="8961" max="8961" width="33.6333333333333" style="128" customWidth="1"/>
    <col min="8962" max="8963" width="11.25" style="128" customWidth="1"/>
    <col min="8964" max="8964" width="11.5" style="128" customWidth="1"/>
    <col min="8965" max="8965" width="15.25" style="128" customWidth="1"/>
    <col min="8966" max="8966" width="15.75" style="128" customWidth="1"/>
    <col min="8967" max="8967" width="16.75" style="128" customWidth="1"/>
    <col min="8968" max="8969" width="9" style="128"/>
    <col min="8970" max="8970" width="13.6333333333333" style="128" customWidth="1"/>
    <col min="8971" max="9216" width="9" style="128"/>
    <col min="9217" max="9217" width="33.6333333333333" style="128" customWidth="1"/>
    <col min="9218" max="9219" width="11.25" style="128" customWidth="1"/>
    <col min="9220" max="9220" width="11.5" style="128" customWidth="1"/>
    <col min="9221" max="9221" width="15.25" style="128" customWidth="1"/>
    <col min="9222" max="9222" width="15.75" style="128" customWidth="1"/>
    <col min="9223" max="9223" width="16.75" style="128" customWidth="1"/>
    <col min="9224" max="9225" width="9" style="128"/>
    <col min="9226" max="9226" width="13.6333333333333" style="128" customWidth="1"/>
    <col min="9227" max="9472" width="9" style="128"/>
    <col min="9473" max="9473" width="33.6333333333333" style="128" customWidth="1"/>
    <col min="9474" max="9475" width="11.25" style="128" customWidth="1"/>
    <col min="9476" max="9476" width="11.5" style="128" customWidth="1"/>
    <col min="9477" max="9477" width="15.25" style="128" customWidth="1"/>
    <col min="9478" max="9478" width="15.75" style="128" customWidth="1"/>
    <col min="9479" max="9479" width="16.75" style="128" customWidth="1"/>
    <col min="9480" max="9481" width="9" style="128"/>
    <col min="9482" max="9482" width="13.6333333333333" style="128" customWidth="1"/>
    <col min="9483" max="9728" width="9" style="128"/>
    <col min="9729" max="9729" width="33.6333333333333" style="128" customWidth="1"/>
    <col min="9730" max="9731" width="11.25" style="128" customWidth="1"/>
    <col min="9732" max="9732" width="11.5" style="128" customWidth="1"/>
    <col min="9733" max="9733" width="15.25" style="128" customWidth="1"/>
    <col min="9734" max="9734" width="15.75" style="128" customWidth="1"/>
    <col min="9735" max="9735" width="16.75" style="128" customWidth="1"/>
    <col min="9736" max="9737" width="9" style="128"/>
    <col min="9738" max="9738" width="13.6333333333333" style="128" customWidth="1"/>
    <col min="9739" max="9984" width="9" style="128"/>
    <col min="9985" max="9985" width="33.6333333333333" style="128" customWidth="1"/>
    <col min="9986" max="9987" width="11.25" style="128" customWidth="1"/>
    <col min="9988" max="9988" width="11.5" style="128" customWidth="1"/>
    <col min="9989" max="9989" width="15.25" style="128" customWidth="1"/>
    <col min="9990" max="9990" width="15.75" style="128" customWidth="1"/>
    <col min="9991" max="9991" width="16.75" style="128" customWidth="1"/>
    <col min="9992" max="9993" width="9" style="128"/>
    <col min="9994" max="9994" width="13.6333333333333" style="128" customWidth="1"/>
    <col min="9995" max="10240" width="9" style="128"/>
    <col min="10241" max="10241" width="33.6333333333333" style="128" customWidth="1"/>
    <col min="10242" max="10243" width="11.25" style="128" customWidth="1"/>
    <col min="10244" max="10244" width="11.5" style="128" customWidth="1"/>
    <col min="10245" max="10245" width="15.25" style="128" customWidth="1"/>
    <col min="10246" max="10246" width="15.75" style="128" customWidth="1"/>
    <col min="10247" max="10247" width="16.75" style="128" customWidth="1"/>
    <col min="10248" max="10249" width="9" style="128"/>
    <col min="10250" max="10250" width="13.6333333333333" style="128" customWidth="1"/>
    <col min="10251" max="10496" width="9" style="128"/>
    <col min="10497" max="10497" width="33.6333333333333" style="128" customWidth="1"/>
    <col min="10498" max="10499" width="11.25" style="128" customWidth="1"/>
    <col min="10500" max="10500" width="11.5" style="128" customWidth="1"/>
    <col min="10501" max="10501" width="15.25" style="128" customWidth="1"/>
    <col min="10502" max="10502" width="15.75" style="128" customWidth="1"/>
    <col min="10503" max="10503" width="16.75" style="128" customWidth="1"/>
    <col min="10504" max="10505" width="9" style="128"/>
    <col min="10506" max="10506" width="13.6333333333333" style="128" customWidth="1"/>
    <col min="10507" max="10752" width="9" style="128"/>
    <col min="10753" max="10753" width="33.6333333333333" style="128" customWidth="1"/>
    <col min="10754" max="10755" width="11.25" style="128" customWidth="1"/>
    <col min="10756" max="10756" width="11.5" style="128" customWidth="1"/>
    <col min="10757" max="10757" width="15.25" style="128" customWidth="1"/>
    <col min="10758" max="10758" width="15.75" style="128" customWidth="1"/>
    <col min="10759" max="10759" width="16.75" style="128" customWidth="1"/>
    <col min="10760" max="10761" width="9" style="128"/>
    <col min="10762" max="10762" width="13.6333333333333" style="128" customWidth="1"/>
    <col min="10763" max="11008" width="9" style="128"/>
    <col min="11009" max="11009" width="33.6333333333333" style="128" customWidth="1"/>
    <col min="11010" max="11011" width="11.25" style="128" customWidth="1"/>
    <col min="11012" max="11012" width="11.5" style="128" customWidth="1"/>
    <col min="11013" max="11013" width="15.25" style="128" customWidth="1"/>
    <col min="11014" max="11014" width="15.75" style="128" customWidth="1"/>
    <col min="11015" max="11015" width="16.75" style="128" customWidth="1"/>
    <col min="11016" max="11017" width="9" style="128"/>
    <col min="11018" max="11018" width="13.6333333333333" style="128" customWidth="1"/>
    <col min="11019" max="11264" width="9" style="128"/>
    <col min="11265" max="11265" width="33.6333333333333" style="128" customWidth="1"/>
    <col min="11266" max="11267" width="11.25" style="128" customWidth="1"/>
    <col min="11268" max="11268" width="11.5" style="128" customWidth="1"/>
    <col min="11269" max="11269" width="15.25" style="128" customWidth="1"/>
    <col min="11270" max="11270" width="15.75" style="128" customWidth="1"/>
    <col min="11271" max="11271" width="16.75" style="128" customWidth="1"/>
    <col min="11272" max="11273" width="9" style="128"/>
    <col min="11274" max="11274" width="13.6333333333333" style="128" customWidth="1"/>
    <col min="11275" max="11520" width="9" style="128"/>
    <col min="11521" max="11521" width="33.6333333333333" style="128" customWidth="1"/>
    <col min="11522" max="11523" width="11.25" style="128" customWidth="1"/>
    <col min="11524" max="11524" width="11.5" style="128" customWidth="1"/>
    <col min="11525" max="11525" width="15.25" style="128" customWidth="1"/>
    <col min="11526" max="11526" width="15.75" style="128" customWidth="1"/>
    <col min="11527" max="11527" width="16.75" style="128" customWidth="1"/>
    <col min="11528" max="11529" width="9" style="128"/>
    <col min="11530" max="11530" width="13.6333333333333" style="128" customWidth="1"/>
    <col min="11531" max="11776" width="9" style="128"/>
    <col min="11777" max="11777" width="33.6333333333333" style="128" customWidth="1"/>
    <col min="11778" max="11779" width="11.25" style="128" customWidth="1"/>
    <col min="11780" max="11780" width="11.5" style="128" customWidth="1"/>
    <col min="11781" max="11781" width="15.25" style="128" customWidth="1"/>
    <col min="11782" max="11782" width="15.75" style="128" customWidth="1"/>
    <col min="11783" max="11783" width="16.75" style="128" customWidth="1"/>
    <col min="11784" max="11785" width="9" style="128"/>
    <col min="11786" max="11786" width="13.6333333333333" style="128" customWidth="1"/>
    <col min="11787" max="12032" width="9" style="128"/>
    <col min="12033" max="12033" width="33.6333333333333" style="128" customWidth="1"/>
    <col min="12034" max="12035" width="11.25" style="128" customWidth="1"/>
    <col min="12036" max="12036" width="11.5" style="128" customWidth="1"/>
    <col min="12037" max="12037" width="15.25" style="128" customWidth="1"/>
    <col min="12038" max="12038" width="15.75" style="128" customWidth="1"/>
    <col min="12039" max="12039" width="16.75" style="128" customWidth="1"/>
    <col min="12040" max="12041" width="9" style="128"/>
    <col min="12042" max="12042" width="13.6333333333333" style="128" customWidth="1"/>
    <col min="12043" max="12288" width="9" style="128"/>
    <col min="12289" max="12289" width="33.6333333333333" style="128" customWidth="1"/>
    <col min="12290" max="12291" width="11.25" style="128" customWidth="1"/>
    <col min="12292" max="12292" width="11.5" style="128" customWidth="1"/>
    <col min="12293" max="12293" width="15.25" style="128" customWidth="1"/>
    <col min="12294" max="12294" width="15.75" style="128" customWidth="1"/>
    <col min="12295" max="12295" width="16.75" style="128" customWidth="1"/>
    <col min="12296" max="12297" width="9" style="128"/>
    <col min="12298" max="12298" width="13.6333333333333" style="128" customWidth="1"/>
    <col min="12299" max="12544" width="9" style="128"/>
    <col min="12545" max="12545" width="33.6333333333333" style="128" customWidth="1"/>
    <col min="12546" max="12547" width="11.25" style="128" customWidth="1"/>
    <col min="12548" max="12548" width="11.5" style="128" customWidth="1"/>
    <col min="12549" max="12549" width="15.25" style="128" customWidth="1"/>
    <col min="12550" max="12550" width="15.75" style="128" customWidth="1"/>
    <col min="12551" max="12551" width="16.75" style="128" customWidth="1"/>
    <col min="12552" max="12553" width="9" style="128"/>
    <col min="12554" max="12554" width="13.6333333333333" style="128" customWidth="1"/>
    <col min="12555" max="12800" width="9" style="128"/>
    <col min="12801" max="12801" width="33.6333333333333" style="128" customWidth="1"/>
    <col min="12802" max="12803" width="11.25" style="128" customWidth="1"/>
    <col min="12804" max="12804" width="11.5" style="128" customWidth="1"/>
    <col min="12805" max="12805" width="15.25" style="128" customWidth="1"/>
    <col min="12806" max="12806" width="15.75" style="128" customWidth="1"/>
    <col min="12807" max="12807" width="16.75" style="128" customWidth="1"/>
    <col min="12808" max="12809" width="9" style="128"/>
    <col min="12810" max="12810" width="13.6333333333333" style="128" customWidth="1"/>
    <col min="12811" max="13056" width="9" style="128"/>
    <col min="13057" max="13057" width="33.6333333333333" style="128" customWidth="1"/>
    <col min="13058" max="13059" width="11.25" style="128" customWidth="1"/>
    <col min="13060" max="13060" width="11.5" style="128" customWidth="1"/>
    <col min="13061" max="13061" width="15.25" style="128" customWidth="1"/>
    <col min="13062" max="13062" width="15.75" style="128" customWidth="1"/>
    <col min="13063" max="13063" width="16.75" style="128" customWidth="1"/>
    <col min="13064" max="13065" width="9" style="128"/>
    <col min="13066" max="13066" width="13.6333333333333" style="128" customWidth="1"/>
    <col min="13067" max="13312" width="9" style="128"/>
    <col min="13313" max="13313" width="33.6333333333333" style="128" customWidth="1"/>
    <col min="13314" max="13315" width="11.25" style="128" customWidth="1"/>
    <col min="13316" max="13316" width="11.5" style="128" customWidth="1"/>
    <col min="13317" max="13317" width="15.25" style="128" customWidth="1"/>
    <col min="13318" max="13318" width="15.75" style="128" customWidth="1"/>
    <col min="13319" max="13319" width="16.75" style="128" customWidth="1"/>
    <col min="13320" max="13321" width="9" style="128"/>
    <col min="13322" max="13322" width="13.6333333333333" style="128" customWidth="1"/>
    <col min="13323" max="13568" width="9" style="128"/>
    <col min="13569" max="13569" width="33.6333333333333" style="128" customWidth="1"/>
    <col min="13570" max="13571" width="11.25" style="128" customWidth="1"/>
    <col min="13572" max="13572" width="11.5" style="128" customWidth="1"/>
    <col min="13573" max="13573" width="15.25" style="128" customWidth="1"/>
    <col min="13574" max="13574" width="15.75" style="128" customWidth="1"/>
    <col min="13575" max="13575" width="16.75" style="128" customWidth="1"/>
    <col min="13576" max="13577" width="9" style="128"/>
    <col min="13578" max="13578" width="13.6333333333333" style="128" customWidth="1"/>
    <col min="13579" max="13824" width="9" style="128"/>
    <col min="13825" max="13825" width="33.6333333333333" style="128" customWidth="1"/>
    <col min="13826" max="13827" width="11.25" style="128" customWidth="1"/>
    <col min="13828" max="13828" width="11.5" style="128" customWidth="1"/>
    <col min="13829" max="13829" width="15.25" style="128" customWidth="1"/>
    <col min="13830" max="13830" width="15.75" style="128" customWidth="1"/>
    <col min="13831" max="13831" width="16.75" style="128" customWidth="1"/>
    <col min="13832" max="13833" width="9" style="128"/>
    <col min="13834" max="13834" width="13.6333333333333" style="128" customWidth="1"/>
    <col min="13835" max="14080" width="9" style="128"/>
    <col min="14081" max="14081" width="33.6333333333333" style="128" customWidth="1"/>
    <col min="14082" max="14083" width="11.25" style="128" customWidth="1"/>
    <col min="14084" max="14084" width="11.5" style="128" customWidth="1"/>
    <col min="14085" max="14085" width="15.25" style="128" customWidth="1"/>
    <col min="14086" max="14086" width="15.75" style="128" customWidth="1"/>
    <col min="14087" max="14087" width="16.75" style="128" customWidth="1"/>
    <col min="14088" max="14089" width="9" style="128"/>
    <col min="14090" max="14090" width="13.6333333333333" style="128" customWidth="1"/>
    <col min="14091" max="14336" width="9" style="128"/>
    <col min="14337" max="14337" width="33.6333333333333" style="128" customWidth="1"/>
    <col min="14338" max="14339" width="11.25" style="128" customWidth="1"/>
    <col min="14340" max="14340" width="11.5" style="128" customWidth="1"/>
    <col min="14341" max="14341" width="15.25" style="128" customWidth="1"/>
    <col min="14342" max="14342" width="15.75" style="128" customWidth="1"/>
    <col min="14343" max="14343" width="16.75" style="128" customWidth="1"/>
    <col min="14344" max="14345" width="9" style="128"/>
    <col min="14346" max="14346" width="13.6333333333333" style="128" customWidth="1"/>
    <col min="14347" max="14592" width="9" style="128"/>
    <col min="14593" max="14593" width="33.6333333333333" style="128" customWidth="1"/>
    <col min="14594" max="14595" width="11.25" style="128" customWidth="1"/>
    <col min="14596" max="14596" width="11.5" style="128" customWidth="1"/>
    <col min="14597" max="14597" width="15.25" style="128" customWidth="1"/>
    <col min="14598" max="14598" width="15.75" style="128" customWidth="1"/>
    <col min="14599" max="14599" width="16.75" style="128" customWidth="1"/>
    <col min="14600" max="14601" width="9" style="128"/>
    <col min="14602" max="14602" width="13.6333333333333" style="128" customWidth="1"/>
    <col min="14603" max="14848" width="9" style="128"/>
    <col min="14849" max="14849" width="33.6333333333333" style="128" customWidth="1"/>
    <col min="14850" max="14851" width="11.25" style="128" customWidth="1"/>
    <col min="14852" max="14852" width="11.5" style="128" customWidth="1"/>
    <col min="14853" max="14853" width="15.25" style="128" customWidth="1"/>
    <col min="14854" max="14854" width="15.75" style="128" customWidth="1"/>
    <col min="14855" max="14855" width="16.75" style="128" customWidth="1"/>
    <col min="14856" max="14857" width="9" style="128"/>
    <col min="14858" max="14858" width="13.6333333333333" style="128" customWidth="1"/>
    <col min="14859" max="15104" width="9" style="128"/>
    <col min="15105" max="15105" width="33.6333333333333" style="128" customWidth="1"/>
    <col min="15106" max="15107" width="11.25" style="128" customWidth="1"/>
    <col min="15108" max="15108" width="11.5" style="128" customWidth="1"/>
    <col min="15109" max="15109" width="15.25" style="128" customWidth="1"/>
    <col min="15110" max="15110" width="15.75" style="128" customWidth="1"/>
    <col min="15111" max="15111" width="16.75" style="128" customWidth="1"/>
    <col min="15112" max="15113" width="9" style="128"/>
    <col min="15114" max="15114" width="13.6333333333333" style="128" customWidth="1"/>
    <col min="15115" max="15360" width="9" style="128"/>
    <col min="15361" max="15361" width="33.6333333333333" style="128" customWidth="1"/>
    <col min="15362" max="15363" width="11.25" style="128" customWidth="1"/>
    <col min="15364" max="15364" width="11.5" style="128" customWidth="1"/>
    <col min="15365" max="15365" width="15.25" style="128" customWidth="1"/>
    <col min="15366" max="15366" width="15.75" style="128" customWidth="1"/>
    <col min="15367" max="15367" width="16.75" style="128" customWidth="1"/>
    <col min="15368" max="15369" width="9" style="128"/>
    <col min="15370" max="15370" width="13.6333333333333" style="128" customWidth="1"/>
    <col min="15371" max="15616" width="9" style="128"/>
    <col min="15617" max="15617" width="33.6333333333333" style="128" customWidth="1"/>
    <col min="15618" max="15619" width="11.25" style="128" customWidth="1"/>
    <col min="15620" max="15620" width="11.5" style="128" customWidth="1"/>
    <col min="15621" max="15621" width="15.25" style="128" customWidth="1"/>
    <col min="15622" max="15622" width="15.75" style="128" customWidth="1"/>
    <col min="15623" max="15623" width="16.75" style="128" customWidth="1"/>
    <col min="15624" max="15625" width="9" style="128"/>
    <col min="15626" max="15626" width="13.6333333333333" style="128" customWidth="1"/>
    <col min="15627" max="15872" width="9" style="128"/>
    <col min="15873" max="15873" width="33.6333333333333" style="128" customWidth="1"/>
    <col min="15874" max="15875" width="11.25" style="128" customWidth="1"/>
    <col min="15876" max="15876" width="11.5" style="128" customWidth="1"/>
    <col min="15877" max="15877" width="15.25" style="128" customWidth="1"/>
    <col min="15878" max="15878" width="15.75" style="128" customWidth="1"/>
    <col min="15879" max="15879" width="16.75" style="128" customWidth="1"/>
    <col min="15880" max="15881" width="9" style="128"/>
    <col min="15882" max="15882" width="13.6333333333333" style="128" customWidth="1"/>
    <col min="15883" max="16128" width="9" style="128"/>
    <col min="16129" max="16129" width="33.6333333333333" style="128" customWidth="1"/>
    <col min="16130" max="16131" width="11.25" style="128" customWidth="1"/>
    <col min="16132" max="16132" width="11.5" style="128" customWidth="1"/>
    <col min="16133" max="16133" width="15.25" style="128" customWidth="1"/>
    <col min="16134" max="16134" width="15.75" style="128" customWidth="1"/>
    <col min="16135" max="16135" width="16.75" style="128" customWidth="1"/>
    <col min="16136" max="16137" width="9" style="128"/>
    <col min="16138" max="16138" width="13.6333333333333" style="128" customWidth="1"/>
    <col min="16139" max="16384" width="9" style="128"/>
  </cols>
  <sheetData>
    <row r="1" spans="1:1">
      <c r="A1" s="128" t="s">
        <v>1098</v>
      </c>
    </row>
    <row r="2" ht="22.5" spans="1:10">
      <c r="A2" s="129" t="s">
        <v>1099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>
      <c r="A3" s="130" t="s">
        <v>601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0">
      <c r="A4" s="130" t="s">
        <v>90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0">
      <c r="A5" s="131" t="s">
        <v>602</v>
      </c>
      <c r="B5" s="131" t="s">
        <v>603</v>
      </c>
      <c r="C5" s="131" t="s">
        <v>604</v>
      </c>
      <c r="D5" s="131"/>
      <c r="E5" s="131"/>
      <c r="F5" s="131"/>
      <c r="G5" s="131"/>
      <c r="H5" s="131" t="s">
        <v>605</v>
      </c>
      <c r="I5" s="131"/>
      <c r="J5" s="131"/>
    </row>
    <row r="6" spans="1:10">
      <c r="A6" s="131"/>
      <c r="B6" s="131"/>
      <c r="C6" s="131" t="s">
        <v>606</v>
      </c>
      <c r="D6" s="131" t="s">
        <v>607</v>
      </c>
      <c r="E6" s="131" t="s">
        <v>608</v>
      </c>
      <c r="F6" s="131" t="s">
        <v>609</v>
      </c>
      <c r="G6" s="131" t="s">
        <v>610</v>
      </c>
      <c r="H6" s="131" t="s">
        <v>606</v>
      </c>
      <c r="I6" s="131" t="s">
        <v>611</v>
      </c>
      <c r="J6" s="131" t="s">
        <v>612</v>
      </c>
    </row>
    <row r="7" spans="1:10">
      <c r="A7" s="107" t="s">
        <v>613</v>
      </c>
      <c r="B7" s="106">
        <f t="shared" ref="B7:B12" si="0">C7+H7</f>
        <v>502304.51</v>
      </c>
      <c r="C7" s="106">
        <f t="shared" ref="C7:C12" si="1">D7+E7+F7+G7</f>
        <v>286780.51</v>
      </c>
      <c r="D7" s="106">
        <v>284759</v>
      </c>
      <c r="E7" s="106"/>
      <c r="F7" s="106">
        <v>2021.51</v>
      </c>
      <c r="G7" s="106"/>
      <c r="H7" s="106">
        <f t="shared" ref="H7:H11" si="2">I7+J7</f>
        <v>215524</v>
      </c>
      <c r="I7" s="106">
        <v>215524</v>
      </c>
      <c r="J7" s="106"/>
    </row>
    <row r="8" spans="1:10">
      <c r="A8" s="107" t="s">
        <v>614</v>
      </c>
      <c r="B8" s="106">
        <f t="shared" si="0"/>
        <v>659424</v>
      </c>
      <c r="C8" s="106">
        <v>315200</v>
      </c>
      <c r="D8" s="132"/>
      <c r="E8" s="132"/>
      <c r="F8" s="132"/>
      <c r="G8" s="132"/>
      <c r="H8" s="106">
        <f>314200+30000+24</f>
        <v>344224</v>
      </c>
      <c r="I8" s="132"/>
      <c r="J8" s="132"/>
    </row>
    <row r="9" spans="1:10">
      <c r="A9" s="107" t="s">
        <v>615</v>
      </c>
      <c r="B9" s="106">
        <f t="shared" si="0"/>
        <v>172826</v>
      </c>
      <c r="C9" s="106">
        <f t="shared" si="1"/>
        <v>44126</v>
      </c>
      <c r="D9" s="106">
        <v>44126</v>
      </c>
      <c r="E9" s="106"/>
      <c r="F9" s="106"/>
      <c r="G9" s="132"/>
      <c r="H9" s="106">
        <f t="shared" si="2"/>
        <v>128700</v>
      </c>
      <c r="I9" s="106">
        <v>128700</v>
      </c>
      <c r="J9" s="132"/>
    </row>
    <row r="10" spans="1:10">
      <c r="A10" s="107" t="s">
        <v>616</v>
      </c>
      <c r="B10" s="106">
        <f t="shared" si="0"/>
        <v>17726</v>
      </c>
      <c r="C10" s="106">
        <f t="shared" si="1"/>
        <v>17726</v>
      </c>
      <c r="D10" s="106">
        <v>17726</v>
      </c>
      <c r="E10" s="106"/>
      <c r="F10" s="106"/>
      <c r="G10" s="106"/>
      <c r="H10" s="106">
        <f t="shared" si="2"/>
        <v>0</v>
      </c>
      <c r="I10" s="106"/>
      <c r="J10" s="106"/>
    </row>
    <row r="11" spans="1:10">
      <c r="A11" s="107" t="s">
        <v>617</v>
      </c>
      <c r="B11" s="106">
        <f t="shared" si="0"/>
        <v>3.48</v>
      </c>
      <c r="C11" s="106">
        <f t="shared" si="1"/>
        <v>3.48</v>
      </c>
      <c r="D11" s="106">
        <v>3.48</v>
      </c>
      <c r="E11" s="106"/>
      <c r="F11" s="106"/>
      <c r="G11" s="106"/>
      <c r="H11" s="106">
        <f t="shared" si="2"/>
        <v>0</v>
      </c>
      <c r="I11" s="106"/>
      <c r="J11" s="106"/>
    </row>
    <row r="12" spans="1:10">
      <c r="A12" s="107" t="s">
        <v>618</v>
      </c>
      <c r="B12" s="106">
        <f t="shared" si="0"/>
        <v>657401.03</v>
      </c>
      <c r="C12" s="106">
        <f t="shared" si="1"/>
        <v>313177.03</v>
      </c>
      <c r="D12" s="106">
        <f t="shared" ref="D12:J12" si="3">D7+D9-D10-D11</f>
        <v>311155.52</v>
      </c>
      <c r="E12" s="106">
        <f t="shared" si="3"/>
        <v>0</v>
      </c>
      <c r="F12" s="106">
        <f t="shared" si="3"/>
        <v>2021.51</v>
      </c>
      <c r="G12" s="106">
        <f t="shared" si="3"/>
        <v>0</v>
      </c>
      <c r="H12" s="106">
        <f t="shared" si="3"/>
        <v>344224</v>
      </c>
      <c r="I12" s="106">
        <f t="shared" si="3"/>
        <v>344224</v>
      </c>
      <c r="J12" s="106">
        <f t="shared" si="3"/>
        <v>0</v>
      </c>
    </row>
  </sheetData>
  <mergeCells count="7">
    <mergeCell ref="A2:J2"/>
    <mergeCell ref="A3:J3"/>
    <mergeCell ref="A4:J4"/>
    <mergeCell ref="C5:G5"/>
    <mergeCell ref="H5:J5"/>
    <mergeCell ref="A5:A6"/>
    <mergeCell ref="B5:B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="115" zoomScaleNormal="115" workbookViewId="0">
      <selection activeCell="J18" sqref="J18"/>
    </sheetView>
  </sheetViews>
  <sheetFormatPr defaultColWidth="9" defaultRowHeight="14.25"/>
  <cols>
    <col min="1" max="1" width="33.6333333333333" style="128" customWidth="1"/>
    <col min="2" max="3" width="11.25" style="128" customWidth="1"/>
    <col min="4" max="4" width="11.5" style="128" customWidth="1"/>
    <col min="5" max="5" width="15.2166666666667" style="128" customWidth="1"/>
    <col min="6" max="7" width="14.35" style="128" customWidth="1"/>
    <col min="8" max="8" width="10.1083333333333" style="128" customWidth="1"/>
    <col min="9" max="9" width="9.775" style="128" customWidth="1"/>
    <col min="10" max="10" width="11.0833333333333" style="128" customWidth="1"/>
    <col min="11" max="256" width="9" style="128"/>
    <col min="257" max="257" width="33.6333333333333" style="128" customWidth="1"/>
    <col min="258" max="259" width="11.25" style="128" customWidth="1"/>
    <col min="260" max="260" width="11.5" style="128" customWidth="1"/>
    <col min="261" max="261" width="15.25" style="128" customWidth="1"/>
    <col min="262" max="262" width="15.75" style="128" customWidth="1"/>
    <col min="263" max="263" width="16.75" style="128" customWidth="1"/>
    <col min="264" max="265" width="9" style="128"/>
    <col min="266" max="266" width="13.6333333333333" style="128" customWidth="1"/>
    <col min="267" max="512" width="9" style="128"/>
    <col min="513" max="513" width="33.6333333333333" style="128" customWidth="1"/>
    <col min="514" max="515" width="11.25" style="128" customWidth="1"/>
    <col min="516" max="516" width="11.5" style="128" customWidth="1"/>
    <col min="517" max="517" width="15.25" style="128" customWidth="1"/>
    <col min="518" max="518" width="15.75" style="128" customWidth="1"/>
    <col min="519" max="519" width="16.75" style="128" customWidth="1"/>
    <col min="520" max="521" width="9" style="128"/>
    <col min="522" max="522" width="13.6333333333333" style="128" customWidth="1"/>
    <col min="523" max="768" width="9" style="128"/>
    <col min="769" max="769" width="33.6333333333333" style="128" customWidth="1"/>
    <col min="770" max="771" width="11.25" style="128" customWidth="1"/>
    <col min="772" max="772" width="11.5" style="128" customWidth="1"/>
    <col min="773" max="773" width="15.25" style="128" customWidth="1"/>
    <col min="774" max="774" width="15.75" style="128" customWidth="1"/>
    <col min="775" max="775" width="16.75" style="128" customWidth="1"/>
    <col min="776" max="777" width="9" style="128"/>
    <col min="778" max="778" width="13.6333333333333" style="128" customWidth="1"/>
    <col min="779" max="1024" width="9" style="128"/>
    <col min="1025" max="1025" width="33.6333333333333" style="128" customWidth="1"/>
    <col min="1026" max="1027" width="11.25" style="128" customWidth="1"/>
    <col min="1028" max="1028" width="11.5" style="128" customWidth="1"/>
    <col min="1029" max="1029" width="15.25" style="128" customWidth="1"/>
    <col min="1030" max="1030" width="15.75" style="128" customWidth="1"/>
    <col min="1031" max="1031" width="16.75" style="128" customWidth="1"/>
    <col min="1032" max="1033" width="9" style="128"/>
    <col min="1034" max="1034" width="13.6333333333333" style="128" customWidth="1"/>
    <col min="1035" max="1280" width="9" style="128"/>
    <col min="1281" max="1281" width="33.6333333333333" style="128" customWidth="1"/>
    <col min="1282" max="1283" width="11.25" style="128" customWidth="1"/>
    <col min="1284" max="1284" width="11.5" style="128" customWidth="1"/>
    <col min="1285" max="1285" width="15.25" style="128" customWidth="1"/>
    <col min="1286" max="1286" width="15.75" style="128" customWidth="1"/>
    <col min="1287" max="1287" width="16.75" style="128" customWidth="1"/>
    <col min="1288" max="1289" width="9" style="128"/>
    <col min="1290" max="1290" width="13.6333333333333" style="128" customWidth="1"/>
    <col min="1291" max="1536" width="9" style="128"/>
    <col min="1537" max="1537" width="33.6333333333333" style="128" customWidth="1"/>
    <col min="1538" max="1539" width="11.25" style="128" customWidth="1"/>
    <col min="1540" max="1540" width="11.5" style="128" customWidth="1"/>
    <col min="1541" max="1541" width="15.25" style="128" customWidth="1"/>
    <col min="1542" max="1542" width="15.75" style="128" customWidth="1"/>
    <col min="1543" max="1543" width="16.75" style="128" customWidth="1"/>
    <col min="1544" max="1545" width="9" style="128"/>
    <col min="1546" max="1546" width="13.6333333333333" style="128" customWidth="1"/>
    <col min="1547" max="1792" width="9" style="128"/>
    <col min="1793" max="1793" width="33.6333333333333" style="128" customWidth="1"/>
    <col min="1794" max="1795" width="11.25" style="128" customWidth="1"/>
    <col min="1796" max="1796" width="11.5" style="128" customWidth="1"/>
    <col min="1797" max="1797" width="15.25" style="128" customWidth="1"/>
    <col min="1798" max="1798" width="15.75" style="128" customWidth="1"/>
    <col min="1799" max="1799" width="16.75" style="128" customWidth="1"/>
    <col min="1800" max="1801" width="9" style="128"/>
    <col min="1802" max="1802" width="13.6333333333333" style="128" customWidth="1"/>
    <col min="1803" max="2048" width="9" style="128"/>
    <col min="2049" max="2049" width="33.6333333333333" style="128" customWidth="1"/>
    <col min="2050" max="2051" width="11.25" style="128" customWidth="1"/>
    <col min="2052" max="2052" width="11.5" style="128" customWidth="1"/>
    <col min="2053" max="2053" width="15.25" style="128" customWidth="1"/>
    <col min="2054" max="2054" width="15.75" style="128" customWidth="1"/>
    <col min="2055" max="2055" width="16.75" style="128" customWidth="1"/>
    <col min="2056" max="2057" width="9" style="128"/>
    <col min="2058" max="2058" width="13.6333333333333" style="128" customWidth="1"/>
    <col min="2059" max="2304" width="9" style="128"/>
    <col min="2305" max="2305" width="33.6333333333333" style="128" customWidth="1"/>
    <col min="2306" max="2307" width="11.25" style="128" customWidth="1"/>
    <col min="2308" max="2308" width="11.5" style="128" customWidth="1"/>
    <col min="2309" max="2309" width="15.25" style="128" customWidth="1"/>
    <col min="2310" max="2310" width="15.75" style="128" customWidth="1"/>
    <col min="2311" max="2311" width="16.75" style="128" customWidth="1"/>
    <col min="2312" max="2313" width="9" style="128"/>
    <col min="2314" max="2314" width="13.6333333333333" style="128" customWidth="1"/>
    <col min="2315" max="2560" width="9" style="128"/>
    <col min="2561" max="2561" width="33.6333333333333" style="128" customWidth="1"/>
    <col min="2562" max="2563" width="11.25" style="128" customWidth="1"/>
    <col min="2564" max="2564" width="11.5" style="128" customWidth="1"/>
    <col min="2565" max="2565" width="15.25" style="128" customWidth="1"/>
    <col min="2566" max="2566" width="15.75" style="128" customWidth="1"/>
    <col min="2567" max="2567" width="16.75" style="128" customWidth="1"/>
    <col min="2568" max="2569" width="9" style="128"/>
    <col min="2570" max="2570" width="13.6333333333333" style="128" customWidth="1"/>
    <col min="2571" max="2816" width="9" style="128"/>
    <col min="2817" max="2817" width="33.6333333333333" style="128" customWidth="1"/>
    <col min="2818" max="2819" width="11.25" style="128" customWidth="1"/>
    <col min="2820" max="2820" width="11.5" style="128" customWidth="1"/>
    <col min="2821" max="2821" width="15.25" style="128" customWidth="1"/>
    <col min="2822" max="2822" width="15.75" style="128" customWidth="1"/>
    <col min="2823" max="2823" width="16.75" style="128" customWidth="1"/>
    <col min="2824" max="2825" width="9" style="128"/>
    <col min="2826" max="2826" width="13.6333333333333" style="128" customWidth="1"/>
    <col min="2827" max="3072" width="9" style="128"/>
    <col min="3073" max="3073" width="33.6333333333333" style="128" customWidth="1"/>
    <col min="3074" max="3075" width="11.25" style="128" customWidth="1"/>
    <col min="3076" max="3076" width="11.5" style="128" customWidth="1"/>
    <col min="3077" max="3077" width="15.25" style="128" customWidth="1"/>
    <col min="3078" max="3078" width="15.75" style="128" customWidth="1"/>
    <col min="3079" max="3079" width="16.75" style="128" customWidth="1"/>
    <col min="3080" max="3081" width="9" style="128"/>
    <col min="3082" max="3082" width="13.6333333333333" style="128" customWidth="1"/>
    <col min="3083" max="3328" width="9" style="128"/>
    <col min="3329" max="3329" width="33.6333333333333" style="128" customWidth="1"/>
    <col min="3330" max="3331" width="11.25" style="128" customWidth="1"/>
    <col min="3332" max="3332" width="11.5" style="128" customWidth="1"/>
    <col min="3333" max="3333" width="15.25" style="128" customWidth="1"/>
    <col min="3334" max="3334" width="15.75" style="128" customWidth="1"/>
    <col min="3335" max="3335" width="16.75" style="128" customWidth="1"/>
    <col min="3336" max="3337" width="9" style="128"/>
    <col min="3338" max="3338" width="13.6333333333333" style="128" customWidth="1"/>
    <col min="3339" max="3584" width="9" style="128"/>
    <col min="3585" max="3585" width="33.6333333333333" style="128" customWidth="1"/>
    <col min="3586" max="3587" width="11.25" style="128" customWidth="1"/>
    <col min="3588" max="3588" width="11.5" style="128" customWidth="1"/>
    <col min="3589" max="3589" width="15.25" style="128" customWidth="1"/>
    <col min="3590" max="3590" width="15.75" style="128" customWidth="1"/>
    <col min="3591" max="3591" width="16.75" style="128" customWidth="1"/>
    <col min="3592" max="3593" width="9" style="128"/>
    <col min="3594" max="3594" width="13.6333333333333" style="128" customWidth="1"/>
    <col min="3595" max="3840" width="9" style="128"/>
    <col min="3841" max="3841" width="33.6333333333333" style="128" customWidth="1"/>
    <col min="3842" max="3843" width="11.25" style="128" customWidth="1"/>
    <col min="3844" max="3844" width="11.5" style="128" customWidth="1"/>
    <col min="3845" max="3845" width="15.25" style="128" customWidth="1"/>
    <col min="3846" max="3846" width="15.75" style="128" customWidth="1"/>
    <col min="3847" max="3847" width="16.75" style="128" customWidth="1"/>
    <col min="3848" max="3849" width="9" style="128"/>
    <col min="3850" max="3850" width="13.6333333333333" style="128" customWidth="1"/>
    <col min="3851" max="4096" width="9" style="128"/>
    <col min="4097" max="4097" width="33.6333333333333" style="128" customWidth="1"/>
    <col min="4098" max="4099" width="11.25" style="128" customWidth="1"/>
    <col min="4100" max="4100" width="11.5" style="128" customWidth="1"/>
    <col min="4101" max="4101" width="15.25" style="128" customWidth="1"/>
    <col min="4102" max="4102" width="15.75" style="128" customWidth="1"/>
    <col min="4103" max="4103" width="16.75" style="128" customWidth="1"/>
    <col min="4104" max="4105" width="9" style="128"/>
    <col min="4106" max="4106" width="13.6333333333333" style="128" customWidth="1"/>
    <col min="4107" max="4352" width="9" style="128"/>
    <col min="4353" max="4353" width="33.6333333333333" style="128" customWidth="1"/>
    <col min="4354" max="4355" width="11.25" style="128" customWidth="1"/>
    <col min="4356" max="4356" width="11.5" style="128" customWidth="1"/>
    <col min="4357" max="4357" width="15.25" style="128" customWidth="1"/>
    <col min="4358" max="4358" width="15.75" style="128" customWidth="1"/>
    <col min="4359" max="4359" width="16.75" style="128" customWidth="1"/>
    <col min="4360" max="4361" width="9" style="128"/>
    <col min="4362" max="4362" width="13.6333333333333" style="128" customWidth="1"/>
    <col min="4363" max="4608" width="9" style="128"/>
    <col min="4609" max="4609" width="33.6333333333333" style="128" customWidth="1"/>
    <col min="4610" max="4611" width="11.25" style="128" customWidth="1"/>
    <col min="4612" max="4612" width="11.5" style="128" customWidth="1"/>
    <col min="4613" max="4613" width="15.25" style="128" customWidth="1"/>
    <col min="4614" max="4614" width="15.75" style="128" customWidth="1"/>
    <col min="4615" max="4615" width="16.75" style="128" customWidth="1"/>
    <col min="4616" max="4617" width="9" style="128"/>
    <col min="4618" max="4618" width="13.6333333333333" style="128" customWidth="1"/>
    <col min="4619" max="4864" width="9" style="128"/>
    <col min="4865" max="4865" width="33.6333333333333" style="128" customWidth="1"/>
    <col min="4866" max="4867" width="11.25" style="128" customWidth="1"/>
    <col min="4868" max="4868" width="11.5" style="128" customWidth="1"/>
    <col min="4869" max="4869" width="15.25" style="128" customWidth="1"/>
    <col min="4870" max="4870" width="15.75" style="128" customWidth="1"/>
    <col min="4871" max="4871" width="16.75" style="128" customWidth="1"/>
    <col min="4872" max="4873" width="9" style="128"/>
    <col min="4874" max="4874" width="13.6333333333333" style="128" customWidth="1"/>
    <col min="4875" max="5120" width="9" style="128"/>
    <col min="5121" max="5121" width="33.6333333333333" style="128" customWidth="1"/>
    <col min="5122" max="5123" width="11.25" style="128" customWidth="1"/>
    <col min="5124" max="5124" width="11.5" style="128" customWidth="1"/>
    <col min="5125" max="5125" width="15.25" style="128" customWidth="1"/>
    <col min="5126" max="5126" width="15.75" style="128" customWidth="1"/>
    <col min="5127" max="5127" width="16.75" style="128" customWidth="1"/>
    <col min="5128" max="5129" width="9" style="128"/>
    <col min="5130" max="5130" width="13.6333333333333" style="128" customWidth="1"/>
    <col min="5131" max="5376" width="9" style="128"/>
    <col min="5377" max="5377" width="33.6333333333333" style="128" customWidth="1"/>
    <col min="5378" max="5379" width="11.25" style="128" customWidth="1"/>
    <col min="5380" max="5380" width="11.5" style="128" customWidth="1"/>
    <col min="5381" max="5381" width="15.25" style="128" customWidth="1"/>
    <col min="5382" max="5382" width="15.75" style="128" customWidth="1"/>
    <col min="5383" max="5383" width="16.75" style="128" customWidth="1"/>
    <col min="5384" max="5385" width="9" style="128"/>
    <col min="5386" max="5386" width="13.6333333333333" style="128" customWidth="1"/>
    <col min="5387" max="5632" width="9" style="128"/>
    <col min="5633" max="5633" width="33.6333333333333" style="128" customWidth="1"/>
    <col min="5634" max="5635" width="11.25" style="128" customWidth="1"/>
    <col min="5636" max="5636" width="11.5" style="128" customWidth="1"/>
    <col min="5637" max="5637" width="15.25" style="128" customWidth="1"/>
    <col min="5638" max="5638" width="15.75" style="128" customWidth="1"/>
    <col min="5639" max="5639" width="16.75" style="128" customWidth="1"/>
    <col min="5640" max="5641" width="9" style="128"/>
    <col min="5642" max="5642" width="13.6333333333333" style="128" customWidth="1"/>
    <col min="5643" max="5888" width="9" style="128"/>
    <col min="5889" max="5889" width="33.6333333333333" style="128" customWidth="1"/>
    <col min="5890" max="5891" width="11.25" style="128" customWidth="1"/>
    <col min="5892" max="5892" width="11.5" style="128" customWidth="1"/>
    <col min="5893" max="5893" width="15.25" style="128" customWidth="1"/>
    <col min="5894" max="5894" width="15.75" style="128" customWidth="1"/>
    <col min="5895" max="5895" width="16.75" style="128" customWidth="1"/>
    <col min="5896" max="5897" width="9" style="128"/>
    <col min="5898" max="5898" width="13.6333333333333" style="128" customWidth="1"/>
    <col min="5899" max="6144" width="9" style="128"/>
    <col min="6145" max="6145" width="33.6333333333333" style="128" customWidth="1"/>
    <col min="6146" max="6147" width="11.25" style="128" customWidth="1"/>
    <col min="6148" max="6148" width="11.5" style="128" customWidth="1"/>
    <col min="6149" max="6149" width="15.25" style="128" customWidth="1"/>
    <col min="6150" max="6150" width="15.75" style="128" customWidth="1"/>
    <col min="6151" max="6151" width="16.75" style="128" customWidth="1"/>
    <col min="6152" max="6153" width="9" style="128"/>
    <col min="6154" max="6154" width="13.6333333333333" style="128" customWidth="1"/>
    <col min="6155" max="6400" width="9" style="128"/>
    <col min="6401" max="6401" width="33.6333333333333" style="128" customWidth="1"/>
    <col min="6402" max="6403" width="11.25" style="128" customWidth="1"/>
    <col min="6404" max="6404" width="11.5" style="128" customWidth="1"/>
    <col min="6405" max="6405" width="15.25" style="128" customWidth="1"/>
    <col min="6406" max="6406" width="15.75" style="128" customWidth="1"/>
    <col min="6407" max="6407" width="16.75" style="128" customWidth="1"/>
    <col min="6408" max="6409" width="9" style="128"/>
    <col min="6410" max="6410" width="13.6333333333333" style="128" customWidth="1"/>
    <col min="6411" max="6656" width="9" style="128"/>
    <col min="6657" max="6657" width="33.6333333333333" style="128" customWidth="1"/>
    <col min="6658" max="6659" width="11.25" style="128" customWidth="1"/>
    <col min="6660" max="6660" width="11.5" style="128" customWidth="1"/>
    <col min="6661" max="6661" width="15.25" style="128" customWidth="1"/>
    <col min="6662" max="6662" width="15.75" style="128" customWidth="1"/>
    <col min="6663" max="6663" width="16.75" style="128" customWidth="1"/>
    <col min="6664" max="6665" width="9" style="128"/>
    <col min="6666" max="6666" width="13.6333333333333" style="128" customWidth="1"/>
    <col min="6667" max="6912" width="9" style="128"/>
    <col min="6913" max="6913" width="33.6333333333333" style="128" customWidth="1"/>
    <col min="6914" max="6915" width="11.25" style="128" customWidth="1"/>
    <col min="6916" max="6916" width="11.5" style="128" customWidth="1"/>
    <col min="6917" max="6917" width="15.25" style="128" customWidth="1"/>
    <col min="6918" max="6918" width="15.75" style="128" customWidth="1"/>
    <col min="6919" max="6919" width="16.75" style="128" customWidth="1"/>
    <col min="6920" max="6921" width="9" style="128"/>
    <col min="6922" max="6922" width="13.6333333333333" style="128" customWidth="1"/>
    <col min="6923" max="7168" width="9" style="128"/>
    <col min="7169" max="7169" width="33.6333333333333" style="128" customWidth="1"/>
    <col min="7170" max="7171" width="11.25" style="128" customWidth="1"/>
    <col min="7172" max="7172" width="11.5" style="128" customWidth="1"/>
    <col min="7173" max="7173" width="15.25" style="128" customWidth="1"/>
    <col min="7174" max="7174" width="15.75" style="128" customWidth="1"/>
    <col min="7175" max="7175" width="16.75" style="128" customWidth="1"/>
    <col min="7176" max="7177" width="9" style="128"/>
    <col min="7178" max="7178" width="13.6333333333333" style="128" customWidth="1"/>
    <col min="7179" max="7424" width="9" style="128"/>
    <col min="7425" max="7425" width="33.6333333333333" style="128" customWidth="1"/>
    <col min="7426" max="7427" width="11.25" style="128" customWidth="1"/>
    <col min="7428" max="7428" width="11.5" style="128" customWidth="1"/>
    <col min="7429" max="7429" width="15.25" style="128" customWidth="1"/>
    <col min="7430" max="7430" width="15.75" style="128" customWidth="1"/>
    <col min="7431" max="7431" width="16.75" style="128" customWidth="1"/>
    <col min="7432" max="7433" width="9" style="128"/>
    <col min="7434" max="7434" width="13.6333333333333" style="128" customWidth="1"/>
    <col min="7435" max="7680" width="9" style="128"/>
    <col min="7681" max="7681" width="33.6333333333333" style="128" customWidth="1"/>
    <col min="7682" max="7683" width="11.25" style="128" customWidth="1"/>
    <col min="7684" max="7684" width="11.5" style="128" customWidth="1"/>
    <col min="7685" max="7685" width="15.25" style="128" customWidth="1"/>
    <col min="7686" max="7686" width="15.75" style="128" customWidth="1"/>
    <col min="7687" max="7687" width="16.75" style="128" customWidth="1"/>
    <col min="7688" max="7689" width="9" style="128"/>
    <col min="7690" max="7690" width="13.6333333333333" style="128" customWidth="1"/>
    <col min="7691" max="7936" width="9" style="128"/>
    <col min="7937" max="7937" width="33.6333333333333" style="128" customWidth="1"/>
    <col min="7938" max="7939" width="11.25" style="128" customWidth="1"/>
    <col min="7940" max="7940" width="11.5" style="128" customWidth="1"/>
    <col min="7941" max="7941" width="15.25" style="128" customWidth="1"/>
    <col min="7942" max="7942" width="15.75" style="128" customWidth="1"/>
    <col min="7943" max="7943" width="16.75" style="128" customWidth="1"/>
    <col min="7944" max="7945" width="9" style="128"/>
    <col min="7946" max="7946" width="13.6333333333333" style="128" customWidth="1"/>
    <col min="7947" max="8192" width="9" style="128"/>
    <col min="8193" max="8193" width="33.6333333333333" style="128" customWidth="1"/>
    <col min="8194" max="8195" width="11.25" style="128" customWidth="1"/>
    <col min="8196" max="8196" width="11.5" style="128" customWidth="1"/>
    <col min="8197" max="8197" width="15.25" style="128" customWidth="1"/>
    <col min="8198" max="8198" width="15.75" style="128" customWidth="1"/>
    <col min="8199" max="8199" width="16.75" style="128" customWidth="1"/>
    <col min="8200" max="8201" width="9" style="128"/>
    <col min="8202" max="8202" width="13.6333333333333" style="128" customWidth="1"/>
    <col min="8203" max="8448" width="9" style="128"/>
    <col min="8449" max="8449" width="33.6333333333333" style="128" customWidth="1"/>
    <col min="8450" max="8451" width="11.25" style="128" customWidth="1"/>
    <col min="8452" max="8452" width="11.5" style="128" customWidth="1"/>
    <col min="8453" max="8453" width="15.25" style="128" customWidth="1"/>
    <col min="8454" max="8454" width="15.75" style="128" customWidth="1"/>
    <col min="8455" max="8455" width="16.75" style="128" customWidth="1"/>
    <col min="8456" max="8457" width="9" style="128"/>
    <col min="8458" max="8458" width="13.6333333333333" style="128" customWidth="1"/>
    <col min="8459" max="8704" width="9" style="128"/>
    <col min="8705" max="8705" width="33.6333333333333" style="128" customWidth="1"/>
    <col min="8706" max="8707" width="11.25" style="128" customWidth="1"/>
    <col min="8708" max="8708" width="11.5" style="128" customWidth="1"/>
    <col min="8709" max="8709" width="15.25" style="128" customWidth="1"/>
    <col min="8710" max="8710" width="15.75" style="128" customWidth="1"/>
    <col min="8711" max="8711" width="16.75" style="128" customWidth="1"/>
    <col min="8712" max="8713" width="9" style="128"/>
    <col min="8714" max="8714" width="13.6333333333333" style="128" customWidth="1"/>
    <col min="8715" max="8960" width="9" style="128"/>
    <col min="8961" max="8961" width="33.6333333333333" style="128" customWidth="1"/>
    <col min="8962" max="8963" width="11.25" style="128" customWidth="1"/>
    <col min="8964" max="8964" width="11.5" style="128" customWidth="1"/>
    <col min="8965" max="8965" width="15.25" style="128" customWidth="1"/>
    <col min="8966" max="8966" width="15.75" style="128" customWidth="1"/>
    <col min="8967" max="8967" width="16.75" style="128" customWidth="1"/>
    <col min="8968" max="8969" width="9" style="128"/>
    <col min="8970" max="8970" width="13.6333333333333" style="128" customWidth="1"/>
    <col min="8971" max="9216" width="9" style="128"/>
    <col min="9217" max="9217" width="33.6333333333333" style="128" customWidth="1"/>
    <col min="9218" max="9219" width="11.25" style="128" customWidth="1"/>
    <col min="9220" max="9220" width="11.5" style="128" customWidth="1"/>
    <col min="9221" max="9221" width="15.25" style="128" customWidth="1"/>
    <col min="9222" max="9222" width="15.75" style="128" customWidth="1"/>
    <col min="9223" max="9223" width="16.75" style="128" customWidth="1"/>
    <col min="9224" max="9225" width="9" style="128"/>
    <col min="9226" max="9226" width="13.6333333333333" style="128" customWidth="1"/>
    <col min="9227" max="9472" width="9" style="128"/>
    <col min="9473" max="9473" width="33.6333333333333" style="128" customWidth="1"/>
    <col min="9474" max="9475" width="11.25" style="128" customWidth="1"/>
    <col min="9476" max="9476" width="11.5" style="128" customWidth="1"/>
    <col min="9477" max="9477" width="15.25" style="128" customWidth="1"/>
    <col min="9478" max="9478" width="15.75" style="128" customWidth="1"/>
    <col min="9479" max="9479" width="16.75" style="128" customWidth="1"/>
    <col min="9480" max="9481" width="9" style="128"/>
    <col min="9482" max="9482" width="13.6333333333333" style="128" customWidth="1"/>
    <col min="9483" max="9728" width="9" style="128"/>
    <col min="9729" max="9729" width="33.6333333333333" style="128" customWidth="1"/>
    <col min="9730" max="9731" width="11.25" style="128" customWidth="1"/>
    <col min="9732" max="9732" width="11.5" style="128" customWidth="1"/>
    <col min="9733" max="9733" width="15.25" style="128" customWidth="1"/>
    <col min="9734" max="9734" width="15.75" style="128" customWidth="1"/>
    <col min="9735" max="9735" width="16.75" style="128" customWidth="1"/>
    <col min="9736" max="9737" width="9" style="128"/>
    <col min="9738" max="9738" width="13.6333333333333" style="128" customWidth="1"/>
    <col min="9739" max="9984" width="9" style="128"/>
    <col min="9985" max="9985" width="33.6333333333333" style="128" customWidth="1"/>
    <col min="9986" max="9987" width="11.25" style="128" customWidth="1"/>
    <col min="9988" max="9988" width="11.5" style="128" customWidth="1"/>
    <col min="9989" max="9989" width="15.25" style="128" customWidth="1"/>
    <col min="9990" max="9990" width="15.75" style="128" customWidth="1"/>
    <col min="9991" max="9991" width="16.75" style="128" customWidth="1"/>
    <col min="9992" max="9993" width="9" style="128"/>
    <col min="9994" max="9994" width="13.6333333333333" style="128" customWidth="1"/>
    <col min="9995" max="10240" width="9" style="128"/>
    <col min="10241" max="10241" width="33.6333333333333" style="128" customWidth="1"/>
    <col min="10242" max="10243" width="11.25" style="128" customWidth="1"/>
    <col min="10244" max="10244" width="11.5" style="128" customWidth="1"/>
    <col min="10245" max="10245" width="15.25" style="128" customWidth="1"/>
    <col min="10246" max="10246" width="15.75" style="128" customWidth="1"/>
    <col min="10247" max="10247" width="16.75" style="128" customWidth="1"/>
    <col min="10248" max="10249" width="9" style="128"/>
    <col min="10250" max="10250" width="13.6333333333333" style="128" customWidth="1"/>
    <col min="10251" max="10496" width="9" style="128"/>
    <col min="10497" max="10497" width="33.6333333333333" style="128" customWidth="1"/>
    <col min="10498" max="10499" width="11.25" style="128" customWidth="1"/>
    <col min="10500" max="10500" width="11.5" style="128" customWidth="1"/>
    <col min="10501" max="10501" width="15.25" style="128" customWidth="1"/>
    <col min="10502" max="10502" width="15.75" style="128" customWidth="1"/>
    <col min="10503" max="10503" width="16.75" style="128" customWidth="1"/>
    <col min="10504" max="10505" width="9" style="128"/>
    <col min="10506" max="10506" width="13.6333333333333" style="128" customWidth="1"/>
    <col min="10507" max="10752" width="9" style="128"/>
    <col min="10753" max="10753" width="33.6333333333333" style="128" customWidth="1"/>
    <col min="10754" max="10755" width="11.25" style="128" customWidth="1"/>
    <col min="10756" max="10756" width="11.5" style="128" customWidth="1"/>
    <col min="10757" max="10757" width="15.25" style="128" customWidth="1"/>
    <col min="10758" max="10758" width="15.75" style="128" customWidth="1"/>
    <col min="10759" max="10759" width="16.75" style="128" customWidth="1"/>
    <col min="10760" max="10761" width="9" style="128"/>
    <col min="10762" max="10762" width="13.6333333333333" style="128" customWidth="1"/>
    <col min="10763" max="11008" width="9" style="128"/>
    <col min="11009" max="11009" width="33.6333333333333" style="128" customWidth="1"/>
    <col min="11010" max="11011" width="11.25" style="128" customWidth="1"/>
    <col min="11012" max="11012" width="11.5" style="128" customWidth="1"/>
    <col min="11013" max="11013" width="15.25" style="128" customWidth="1"/>
    <col min="11014" max="11014" width="15.75" style="128" customWidth="1"/>
    <col min="11015" max="11015" width="16.75" style="128" customWidth="1"/>
    <col min="11016" max="11017" width="9" style="128"/>
    <col min="11018" max="11018" width="13.6333333333333" style="128" customWidth="1"/>
    <col min="11019" max="11264" width="9" style="128"/>
    <col min="11265" max="11265" width="33.6333333333333" style="128" customWidth="1"/>
    <col min="11266" max="11267" width="11.25" style="128" customWidth="1"/>
    <col min="11268" max="11268" width="11.5" style="128" customWidth="1"/>
    <col min="11269" max="11269" width="15.25" style="128" customWidth="1"/>
    <col min="11270" max="11270" width="15.75" style="128" customWidth="1"/>
    <col min="11271" max="11271" width="16.75" style="128" customWidth="1"/>
    <col min="11272" max="11273" width="9" style="128"/>
    <col min="11274" max="11274" width="13.6333333333333" style="128" customWidth="1"/>
    <col min="11275" max="11520" width="9" style="128"/>
    <col min="11521" max="11521" width="33.6333333333333" style="128" customWidth="1"/>
    <col min="11522" max="11523" width="11.25" style="128" customWidth="1"/>
    <col min="11524" max="11524" width="11.5" style="128" customWidth="1"/>
    <col min="11525" max="11525" width="15.25" style="128" customWidth="1"/>
    <col min="11526" max="11526" width="15.75" style="128" customWidth="1"/>
    <col min="11527" max="11527" width="16.75" style="128" customWidth="1"/>
    <col min="11528" max="11529" width="9" style="128"/>
    <col min="11530" max="11530" width="13.6333333333333" style="128" customWidth="1"/>
    <col min="11531" max="11776" width="9" style="128"/>
    <col min="11777" max="11777" width="33.6333333333333" style="128" customWidth="1"/>
    <col min="11778" max="11779" width="11.25" style="128" customWidth="1"/>
    <col min="11780" max="11780" width="11.5" style="128" customWidth="1"/>
    <col min="11781" max="11781" width="15.25" style="128" customWidth="1"/>
    <col min="11782" max="11782" width="15.75" style="128" customWidth="1"/>
    <col min="11783" max="11783" width="16.75" style="128" customWidth="1"/>
    <col min="11784" max="11785" width="9" style="128"/>
    <col min="11786" max="11786" width="13.6333333333333" style="128" customWidth="1"/>
    <col min="11787" max="12032" width="9" style="128"/>
    <col min="12033" max="12033" width="33.6333333333333" style="128" customWidth="1"/>
    <col min="12034" max="12035" width="11.25" style="128" customWidth="1"/>
    <col min="12036" max="12036" width="11.5" style="128" customWidth="1"/>
    <col min="12037" max="12037" width="15.25" style="128" customWidth="1"/>
    <col min="12038" max="12038" width="15.75" style="128" customWidth="1"/>
    <col min="12039" max="12039" width="16.75" style="128" customWidth="1"/>
    <col min="12040" max="12041" width="9" style="128"/>
    <col min="12042" max="12042" width="13.6333333333333" style="128" customWidth="1"/>
    <col min="12043" max="12288" width="9" style="128"/>
    <col min="12289" max="12289" width="33.6333333333333" style="128" customWidth="1"/>
    <col min="12290" max="12291" width="11.25" style="128" customWidth="1"/>
    <col min="12292" max="12292" width="11.5" style="128" customWidth="1"/>
    <col min="12293" max="12293" width="15.25" style="128" customWidth="1"/>
    <col min="12294" max="12294" width="15.75" style="128" customWidth="1"/>
    <col min="12295" max="12295" width="16.75" style="128" customWidth="1"/>
    <col min="12296" max="12297" width="9" style="128"/>
    <col min="12298" max="12298" width="13.6333333333333" style="128" customWidth="1"/>
    <col min="12299" max="12544" width="9" style="128"/>
    <col min="12545" max="12545" width="33.6333333333333" style="128" customWidth="1"/>
    <col min="12546" max="12547" width="11.25" style="128" customWidth="1"/>
    <col min="12548" max="12548" width="11.5" style="128" customWidth="1"/>
    <col min="12549" max="12549" width="15.25" style="128" customWidth="1"/>
    <col min="12550" max="12550" width="15.75" style="128" customWidth="1"/>
    <col min="12551" max="12551" width="16.75" style="128" customWidth="1"/>
    <col min="12552" max="12553" width="9" style="128"/>
    <col min="12554" max="12554" width="13.6333333333333" style="128" customWidth="1"/>
    <col min="12555" max="12800" width="9" style="128"/>
    <col min="12801" max="12801" width="33.6333333333333" style="128" customWidth="1"/>
    <col min="12802" max="12803" width="11.25" style="128" customWidth="1"/>
    <col min="12804" max="12804" width="11.5" style="128" customWidth="1"/>
    <col min="12805" max="12805" width="15.25" style="128" customWidth="1"/>
    <col min="12806" max="12806" width="15.75" style="128" customWidth="1"/>
    <col min="12807" max="12807" width="16.75" style="128" customWidth="1"/>
    <col min="12808" max="12809" width="9" style="128"/>
    <col min="12810" max="12810" width="13.6333333333333" style="128" customWidth="1"/>
    <col min="12811" max="13056" width="9" style="128"/>
    <col min="13057" max="13057" width="33.6333333333333" style="128" customWidth="1"/>
    <col min="13058" max="13059" width="11.25" style="128" customWidth="1"/>
    <col min="13060" max="13060" width="11.5" style="128" customWidth="1"/>
    <col min="13061" max="13061" width="15.25" style="128" customWidth="1"/>
    <col min="13062" max="13062" width="15.75" style="128" customWidth="1"/>
    <col min="13063" max="13063" width="16.75" style="128" customWidth="1"/>
    <col min="13064" max="13065" width="9" style="128"/>
    <col min="13066" max="13066" width="13.6333333333333" style="128" customWidth="1"/>
    <col min="13067" max="13312" width="9" style="128"/>
    <col min="13313" max="13313" width="33.6333333333333" style="128" customWidth="1"/>
    <col min="13314" max="13315" width="11.25" style="128" customWidth="1"/>
    <col min="13316" max="13316" width="11.5" style="128" customWidth="1"/>
    <col min="13317" max="13317" width="15.25" style="128" customWidth="1"/>
    <col min="13318" max="13318" width="15.75" style="128" customWidth="1"/>
    <col min="13319" max="13319" width="16.75" style="128" customWidth="1"/>
    <col min="13320" max="13321" width="9" style="128"/>
    <col min="13322" max="13322" width="13.6333333333333" style="128" customWidth="1"/>
    <col min="13323" max="13568" width="9" style="128"/>
    <col min="13569" max="13569" width="33.6333333333333" style="128" customWidth="1"/>
    <col min="13570" max="13571" width="11.25" style="128" customWidth="1"/>
    <col min="13572" max="13572" width="11.5" style="128" customWidth="1"/>
    <col min="13573" max="13573" width="15.25" style="128" customWidth="1"/>
    <col min="13574" max="13574" width="15.75" style="128" customWidth="1"/>
    <col min="13575" max="13575" width="16.75" style="128" customWidth="1"/>
    <col min="13576" max="13577" width="9" style="128"/>
    <col min="13578" max="13578" width="13.6333333333333" style="128" customWidth="1"/>
    <col min="13579" max="13824" width="9" style="128"/>
    <col min="13825" max="13825" width="33.6333333333333" style="128" customWidth="1"/>
    <col min="13826" max="13827" width="11.25" style="128" customWidth="1"/>
    <col min="13828" max="13828" width="11.5" style="128" customWidth="1"/>
    <col min="13829" max="13829" width="15.25" style="128" customWidth="1"/>
    <col min="13830" max="13830" width="15.75" style="128" customWidth="1"/>
    <col min="13831" max="13831" width="16.75" style="128" customWidth="1"/>
    <col min="13832" max="13833" width="9" style="128"/>
    <col min="13834" max="13834" width="13.6333333333333" style="128" customWidth="1"/>
    <col min="13835" max="14080" width="9" style="128"/>
    <col min="14081" max="14081" width="33.6333333333333" style="128" customWidth="1"/>
    <col min="14082" max="14083" width="11.25" style="128" customWidth="1"/>
    <col min="14084" max="14084" width="11.5" style="128" customWidth="1"/>
    <col min="14085" max="14085" width="15.25" style="128" customWidth="1"/>
    <col min="14086" max="14086" width="15.75" style="128" customWidth="1"/>
    <col min="14087" max="14087" width="16.75" style="128" customWidth="1"/>
    <col min="14088" max="14089" width="9" style="128"/>
    <col min="14090" max="14090" width="13.6333333333333" style="128" customWidth="1"/>
    <col min="14091" max="14336" width="9" style="128"/>
    <col min="14337" max="14337" width="33.6333333333333" style="128" customWidth="1"/>
    <col min="14338" max="14339" width="11.25" style="128" customWidth="1"/>
    <col min="14340" max="14340" width="11.5" style="128" customWidth="1"/>
    <col min="14341" max="14341" width="15.25" style="128" customWidth="1"/>
    <col min="14342" max="14342" width="15.75" style="128" customWidth="1"/>
    <col min="14343" max="14343" width="16.75" style="128" customWidth="1"/>
    <col min="14344" max="14345" width="9" style="128"/>
    <col min="14346" max="14346" width="13.6333333333333" style="128" customWidth="1"/>
    <col min="14347" max="14592" width="9" style="128"/>
    <col min="14593" max="14593" width="33.6333333333333" style="128" customWidth="1"/>
    <col min="14594" max="14595" width="11.25" style="128" customWidth="1"/>
    <col min="14596" max="14596" width="11.5" style="128" customWidth="1"/>
    <col min="14597" max="14597" width="15.25" style="128" customWidth="1"/>
    <col min="14598" max="14598" width="15.75" style="128" customWidth="1"/>
    <col min="14599" max="14599" width="16.75" style="128" customWidth="1"/>
    <col min="14600" max="14601" width="9" style="128"/>
    <col min="14602" max="14602" width="13.6333333333333" style="128" customWidth="1"/>
    <col min="14603" max="14848" width="9" style="128"/>
    <col min="14849" max="14849" width="33.6333333333333" style="128" customWidth="1"/>
    <col min="14850" max="14851" width="11.25" style="128" customWidth="1"/>
    <col min="14852" max="14852" width="11.5" style="128" customWidth="1"/>
    <col min="14853" max="14853" width="15.25" style="128" customWidth="1"/>
    <col min="14854" max="14854" width="15.75" style="128" customWidth="1"/>
    <col min="14855" max="14855" width="16.75" style="128" customWidth="1"/>
    <col min="14856" max="14857" width="9" style="128"/>
    <col min="14858" max="14858" width="13.6333333333333" style="128" customWidth="1"/>
    <col min="14859" max="15104" width="9" style="128"/>
    <col min="15105" max="15105" width="33.6333333333333" style="128" customWidth="1"/>
    <col min="15106" max="15107" width="11.25" style="128" customWidth="1"/>
    <col min="15108" max="15108" width="11.5" style="128" customWidth="1"/>
    <col min="15109" max="15109" width="15.25" style="128" customWidth="1"/>
    <col min="15110" max="15110" width="15.75" style="128" customWidth="1"/>
    <col min="15111" max="15111" width="16.75" style="128" customWidth="1"/>
    <col min="15112" max="15113" width="9" style="128"/>
    <col min="15114" max="15114" width="13.6333333333333" style="128" customWidth="1"/>
    <col min="15115" max="15360" width="9" style="128"/>
    <col min="15361" max="15361" width="33.6333333333333" style="128" customWidth="1"/>
    <col min="15362" max="15363" width="11.25" style="128" customWidth="1"/>
    <col min="15364" max="15364" width="11.5" style="128" customWidth="1"/>
    <col min="15365" max="15365" width="15.25" style="128" customWidth="1"/>
    <col min="15366" max="15366" width="15.75" style="128" customWidth="1"/>
    <col min="15367" max="15367" width="16.75" style="128" customWidth="1"/>
    <col min="15368" max="15369" width="9" style="128"/>
    <col min="15370" max="15370" width="13.6333333333333" style="128" customWidth="1"/>
    <col min="15371" max="15616" width="9" style="128"/>
    <col min="15617" max="15617" width="33.6333333333333" style="128" customWidth="1"/>
    <col min="15618" max="15619" width="11.25" style="128" customWidth="1"/>
    <col min="15620" max="15620" width="11.5" style="128" customWidth="1"/>
    <col min="15621" max="15621" width="15.25" style="128" customWidth="1"/>
    <col min="15622" max="15622" width="15.75" style="128" customWidth="1"/>
    <col min="15623" max="15623" width="16.75" style="128" customWidth="1"/>
    <col min="15624" max="15625" width="9" style="128"/>
    <col min="15626" max="15626" width="13.6333333333333" style="128" customWidth="1"/>
    <col min="15627" max="15872" width="9" style="128"/>
    <col min="15873" max="15873" width="33.6333333333333" style="128" customWidth="1"/>
    <col min="15874" max="15875" width="11.25" style="128" customWidth="1"/>
    <col min="15876" max="15876" width="11.5" style="128" customWidth="1"/>
    <col min="15877" max="15877" width="15.25" style="128" customWidth="1"/>
    <col min="15878" max="15878" width="15.75" style="128" customWidth="1"/>
    <col min="15879" max="15879" width="16.75" style="128" customWidth="1"/>
    <col min="15880" max="15881" width="9" style="128"/>
    <col min="15882" max="15882" width="13.6333333333333" style="128" customWidth="1"/>
    <col min="15883" max="16128" width="9" style="128"/>
    <col min="16129" max="16129" width="33.6333333333333" style="128" customWidth="1"/>
    <col min="16130" max="16131" width="11.25" style="128" customWidth="1"/>
    <col min="16132" max="16132" width="11.5" style="128" customWidth="1"/>
    <col min="16133" max="16133" width="15.25" style="128" customWidth="1"/>
    <col min="16134" max="16134" width="15.75" style="128" customWidth="1"/>
    <col min="16135" max="16135" width="16.75" style="128" customWidth="1"/>
    <col min="16136" max="16137" width="9" style="128"/>
    <col min="16138" max="16138" width="13.6333333333333" style="128" customWidth="1"/>
    <col min="16139" max="16384" width="9" style="128"/>
  </cols>
  <sheetData>
    <row r="1" spans="1:1">
      <c r="A1" s="128" t="s">
        <v>1100</v>
      </c>
    </row>
    <row r="2" ht="22.5" spans="1:10">
      <c r="A2" s="129" t="s">
        <v>1101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>
      <c r="A3" s="130" t="s">
        <v>601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0">
      <c r="A4" s="130" t="s">
        <v>90</v>
      </c>
      <c r="B4" s="130"/>
      <c r="C4" s="130"/>
      <c r="D4" s="130"/>
      <c r="E4" s="130"/>
      <c r="F4" s="130"/>
      <c r="G4" s="130"/>
      <c r="H4" s="130"/>
      <c r="I4" s="130"/>
      <c r="J4" s="130"/>
    </row>
    <row r="5" s="128" customFormat="1" spans="1:10">
      <c r="A5" s="131" t="s">
        <v>602</v>
      </c>
      <c r="B5" s="131" t="s">
        <v>603</v>
      </c>
      <c r="C5" s="131" t="s">
        <v>604</v>
      </c>
      <c r="D5" s="131"/>
      <c r="E5" s="131"/>
      <c r="F5" s="131"/>
      <c r="G5" s="131"/>
      <c r="H5" s="131" t="s">
        <v>605</v>
      </c>
      <c r="I5" s="131"/>
      <c r="J5" s="131"/>
    </row>
    <row r="6" s="128" customFormat="1" spans="1:10">
      <c r="A6" s="131"/>
      <c r="B6" s="131"/>
      <c r="C6" s="131" t="s">
        <v>606</v>
      </c>
      <c r="D6" s="131" t="s">
        <v>607</v>
      </c>
      <c r="E6" s="131" t="s">
        <v>608</v>
      </c>
      <c r="F6" s="131" t="s">
        <v>609</v>
      </c>
      <c r="G6" s="131" t="s">
        <v>610</v>
      </c>
      <c r="H6" s="131" t="s">
        <v>606</v>
      </c>
      <c r="I6" s="131" t="s">
        <v>611</v>
      </c>
      <c r="J6" s="131" t="s">
        <v>612</v>
      </c>
    </row>
    <row r="7" s="128" customFormat="1" spans="1:10">
      <c r="A7" s="107" t="s">
        <v>613</v>
      </c>
      <c r="B7" s="106">
        <f t="shared" ref="B7:B12" si="0">C7+H7</f>
        <v>502304.51</v>
      </c>
      <c r="C7" s="106">
        <f t="shared" ref="C7:C12" si="1">D7+E7+F7+G7</f>
        <v>286780.51</v>
      </c>
      <c r="D7" s="106">
        <v>284759</v>
      </c>
      <c r="E7" s="106"/>
      <c r="F7" s="106">
        <v>2021.51</v>
      </c>
      <c r="G7" s="106"/>
      <c r="H7" s="106">
        <f t="shared" ref="H7:H11" si="2">I7+J7</f>
        <v>215524</v>
      </c>
      <c r="I7" s="106">
        <v>215524</v>
      </c>
      <c r="J7" s="106"/>
    </row>
    <row r="8" s="128" customFormat="1" spans="1:10">
      <c r="A8" s="107" t="s">
        <v>614</v>
      </c>
      <c r="B8" s="106">
        <f t="shared" si="0"/>
        <v>172000</v>
      </c>
      <c r="C8" s="106">
        <v>12000</v>
      </c>
      <c r="D8" s="132"/>
      <c r="E8" s="132"/>
      <c r="F8" s="132"/>
      <c r="G8" s="132"/>
      <c r="H8" s="106">
        <v>160000</v>
      </c>
      <c r="I8" s="132"/>
      <c r="J8" s="132"/>
    </row>
    <row r="9" s="128" customFormat="1" spans="1:10">
      <c r="A9" s="107" t="s">
        <v>1102</v>
      </c>
      <c r="B9" s="106">
        <f t="shared" si="0"/>
        <v>190626</v>
      </c>
      <c r="C9" s="106">
        <f t="shared" si="1"/>
        <v>25414</v>
      </c>
      <c r="D9" s="106">
        <v>25414</v>
      </c>
      <c r="E9" s="106"/>
      <c r="F9" s="106"/>
      <c r="G9" s="132"/>
      <c r="H9" s="106">
        <f t="shared" si="2"/>
        <v>165212</v>
      </c>
      <c r="I9" s="106">
        <v>165212</v>
      </c>
      <c r="J9" s="132"/>
    </row>
    <row r="10" s="128" customFormat="1" spans="1:10">
      <c r="A10" s="107" t="s">
        <v>1103</v>
      </c>
      <c r="B10" s="106">
        <f t="shared" si="0"/>
        <v>17726</v>
      </c>
      <c r="C10" s="106">
        <f t="shared" si="1"/>
        <v>17726</v>
      </c>
      <c r="D10" s="106">
        <v>17726</v>
      </c>
      <c r="E10" s="106"/>
      <c r="F10" s="106"/>
      <c r="G10" s="106"/>
      <c r="H10" s="106">
        <f t="shared" si="2"/>
        <v>0</v>
      </c>
      <c r="I10" s="106"/>
      <c r="J10" s="106"/>
    </row>
    <row r="11" s="128" customFormat="1" spans="1:10">
      <c r="A11" s="107" t="s">
        <v>617</v>
      </c>
      <c r="B11" s="106">
        <f t="shared" si="0"/>
        <v>0</v>
      </c>
      <c r="C11" s="106">
        <f t="shared" si="1"/>
        <v>0</v>
      </c>
      <c r="D11" s="106"/>
      <c r="E11" s="106"/>
      <c r="F11" s="106"/>
      <c r="G11" s="106"/>
      <c r="H11" s="106">
        <f t="shared" si="2"/>
        <v>0</v>
      </c>
      <c r="I11" s="106"/>
      <c r="J11" s="106"/>
    </row>
    <row r="12" s="128" customFormat="1" spans="1:10">
      <c r="A12" s="107" t="s">
        <v>1104</v>
      </c>
      <c r="B12" s="106">
        <f t="shared" si="0"/>
        <v>675204.51</v>
      </c>
      <c r="C12" s="106">
        <f t="shared" si="1"/>
        <v>294468.51</v>
      </c>
      <c r="D12" s="106">
        <f t="shared" ref="D12:J12" si="3">D7+D9-D10-D11</f>
        <v>292447</v>
      </c>
      <c r="E12" s="106">
        <f t="shared" si="3"/>
        <v>0</v>
      </c>
      <c r="F12" s="106">
        <f t="shared" si="3"/>
        <v>2021.51</v>
      </c>
      <c r="G12" s="106">
        <f t="shared" si="3"/>
        <v>0</v>
      </c>
      <c r="H12" s="106">
        <f t="shared" si="3"/>
        <v>380736</v>
      </c>
      <c r="I12" s="106">
        <f t="shared" si="3"/>
        <v>380736</v>
      </c>
      <c r="J12" s="106">
        <f t="shared" si="3"/>
        <v>0</v>
      </c>
    </row>
  </sheetData>
  <mergeCells count="7">
    <mergeCell ref="A2:J2"/>
    <mergeCell ref="A3:J3"/>
    <mergeCell ref="A4:J4"/>
    <mergeCell ref="C5:G5"/>
    <mergeCell ref="H5:J5"/>
    <mergeCell ref="A5:A6"/>
    <mergeCell ref="B5:B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A3" sqref="A3:B3"/>
    </sheetView>
  </sheetViews>
  <sheetFormatPr defaultColWidth="9.13333333333333" defaultRowHeight="13.5" outlineLevelCol="1"/>
  <cols>
    <col min="1" max="1" width="35.25" style="116" customWidth="1"/>
    <col min="2" max="2" width="28.3833333333333" style="117" customWidth="1"/>
    <col min="3" max="235" width="9.13333333333333" style="118" customWidth="1"/>
    <col min="236" max="253" width="9.13333333333333" style="119"/>
    <col min="254" max="254" width="20.5" style="119" customWidth="1"/>
    <col min="255" max="255" width="14.25" style="119" customWidth="1"/>
    <col min="256" max="256" width="21.1333333333333" style="119" customWidth="1"/>
    <col min="257" max="257" width="18.8833333333333" style="119" customWidth="1"/>
    <col min="258" max="491" width="9.13333333333333" style="119" customWidth="1"/>
    <col min="492" max="509" width="9.13333333333333" style="119"/>
    <col min="510" max="510" width="20.5" style="119" customWidth="1"/>
    <col min="511" max="511" width="14.25" style="119" customWidth="1"/>
    <col min="512" max="512" width="21.1333333333333" style="119" customWidth="1"/>
    <col min="513" max="513" width="18.8833333333333" style="119" customWidth="1"/>
    <col min="514" max="747" width="9.13333333333333" style="119" customWidth="1"/>
    <col min="748" max="765" width="9.13333333333333" style="119"/>
    <col min="766" max="766" width="20.5" style="119" customWidth="1"/>
    <col min="767" max="767" width="14.25" style="119" customWidth="1"/>
    <col min="768" max="768" width="21.1333333333333" style="119" customWidth="1"/>
    <col min="769" max="769" width="18.8833333333333" style="119" customWidth="1"/>
    <col min="770" max="1003" width="9.13333333333333" style="119" customWidth="1"/>
    <col min="1004" max="1021" width="9.13333333333333" style="119"/>
    <col min="1022" max="1022" width="20.5" style="119" customWidth="1"/>
    <col min="1023" max="1023" width="14.25" style="119" customWidth="1"/>
    <col min="1024" max="1024" width="21.1333333333333" style="119" customWidth="1"/>
    <col min="1025" max="1025" width="18.8833333333333" style="119" customWidth="1"/>
    <col min="1026" max="1259" width="9.13333333333333" style="119" customWidth="1"/>
    <col min="1260" max="1277" width="9.13333333333333" style="119"/>
    <col min="1278" max="1278" width="20.5" style="119" customWidth="1"/>
    <col min="1279" max="1279" width="14.25" style="119" customWidth="1"/>
    <col min="1280" max="1280" width="21.1333333333333" style="119" customWidth="1"/>
    <col min="1281" max="1281" width="18.8833333333333" style="119" customWidth="1"/>
    <col min="1282" max="1515" width="9.13333333333333" style="119" customWidth="1"/>
    <col min="1516" max="1533" width="9.13333333333333" style="119"/>
    <col min="1534" max="1534" width="20.5" style="119" customWidth="1"/>
    <col min="1535" max="1535" width="14.25" style="119" customWidth="1"/>
    <col min="1536" max="1536" width="21.1333333333333" style="119" customWidth="1"/>
    <col min="1537" max="1537" width="18.8833333333333" style="119" customWidth="1"/>
    <col min="1538" max="1771" width="9.13333333333333" style="119" customWidth="1"/>
    <col min="1772" max="1789" width="9.13333333333333" style="119"/>
    <col min="1790" max="1790" width="20.5" style="119" customWidth="1"/>
    <col min="1791" max="1791" width="14.25" style="119" customWidth="1"/>
    <col min="1792" max="1792" width="21.1333333333333" style="119" customWidth="1"/>
    <col min="1793" max="1793" width="18.8833333333333" style="119" customWidth="1"/>
    <col min="1794" max="2027" width="9.13333333333333" style="119" customWidth="1"/>
    <col min="2028" max="2045" width="9.13333333333333" style="119"/>
    <col min="2046" max="2046" width="20.5" style="119" customWidth="1"/>
    <col min="2047" max="2047" width="14.25" style="119" customWidth="1"/>
    <col min="2048" max="2048" width="21.1333333333333" style="119" customWidth="1"/>
    <col min="2049" max="2049" width="18.8833333333333" style="119" customWidth="1"/>
    <col min="2050" max="2283" width="9.13333333333333" style="119" customWidth="1"/>
    <col min="2284" max="2301" width="9.13333333333333" style="119"/>
    <col min="2302" max="2302" width="20.5" style="119" customWidth="1"/>
    <col min="2303" max="2303" width="14.25" style="119" customWidth="1"/>
    <col min="2304" max="2304" width="21.1333333333333" style="119" customWidth="1"/>
    <col min="2305" max="2305" width="18.8833333333333" style="119" customWidth="1"/>
    <col min="2306" max="2539" width="9.13333333333333" style="119" customWidth="1"/>
    <col min="2540" max="2557" width="9.13333333333333" style="119"/>
    <col min="2558" max="2558" width="20.5" style="119" customWidth="1"/>
    <col min="2559" max="2559" width="14.25" style="119" customWidth="1"/>
    <col min="2560" max="2560" width="21.1333333333333" style="119" customWidth="1"/>
    <col min="2561" max="2561" width="18.8833333333333" style="119" customWidth="1"/>
    <col min="2562" max="2795" width="9.13333333333333" style="119" customWidth="1"/>
    <col min="2796" max="2813" width="9.13333333333333" style="119"/>
    <col min="2814" max="2814" width="20.5" style="119" customWidth="1"/>
    <col min="2815" max="2815" width="14.25" style="119" customWidth="1"/>
    <col min="2816" max="2816" width="21.1333333333333" style="119" customWidth="1"/>
    <col min="2817" max="2817" width="18.8833333333333" style="119" customWidth="1"/>
    <col min="2818" max="3051" width="9.13333333333333" style="119" customWidth="1"/>
    <col min="3052" max="3069" width="9.13333333333333" style="119"/>
    <col min="3070" max="3070" width="20.5" style="119" customWidth="1"/>
    <col min="3071" max="3071" width="14.25" style="119" customWidth="1"/>
    <col min="3072" max="3072" width="21.1333333333333" style="119" customWidth="1"/>
    <col min="3073" max="3073" width="18.8833333333333" style="119" customWidth="1"/>
    <col min="3074" max="3307" width="9.13333333333333" style="119" customWidth="1"/>
    <col min="3308" max="3325" width="9.13333333333333" style="119"/>
    <col min="3326" max="3326" width="20.5" style="119" customWidth="1"/>
    <col min="3327" max="3327" width="14.25" style="119" customWidth="1"/>
    <col min="3328" max="3328" width="21.1333333333333" style="119" customWidth="1"/>
    <col min="3329" max="3329" width="18.8833333333333" style="119" customWidth="1"/>
    <col min="3330" max="3563" width="9.13333333333333" style="119" customWidth="1"/>
    <col min="3564" max="3581" width="9.13333333333333" style="119"/>
    <col min="3582" max="3582" width="20.5" style="119" customWidth="1"/>
    <col min="3583" max="3583" width="14.25" style="119" customWidth="1"/>
    <col min="3584" max="3584" width="21.1333333333333" style="119" customWidth="1"/>
    <col min="3585" max="3585" width="18.8833333333333" style="119" customWidth="1"/>
    <col min="3586" max="3819" width="9.13333333333333" style="119" customWidth="1"/>
    <col min="3820" max="3837" width="9.13333333333333" style="119"/>
    <col min="3838" max="3838" width="20.5" style="119" customWidth="1"/>
    <col min="3839" max="3839" width="14.25" style="119" customWidth="1"/>
    <col min="3840" max="3840" width="21.1333333333333" style="119" customWidth="1"/>
    <col min="3841" max="3841" width="18.8833333333333" style="119" customWidth="1"/>
    <col min="3842" max="4075" width="9.13333333333333" style="119" customWidth="1"/>
    <col min="4076" max="4093" width="9.13333333333333" style="119"/>
    <col min="4094" max="4094" width="20.5" style="119" customWidth="1"/>
    <col min="4095" max="4095" width="14.25" style="119" customWidth="1"/>
    <col min="4096" max="4096" width="21.1333333333333" style="119" customWidth="1"/>
    <col min="4097" max="4097" width="18.8833333333333" style="119" customWidth="1"/>
    <col min="4098" max="4331" width="9.13333333333333" style="119" customWidth="1"/>
    <col min="4332" max="4349" width="9.13333333333333" style="119"/>
    <col min="4350" max="4350" width="20.5" style="119" customWidth="1"/>
    <col min="4351" max="4351" width="14.25" style="119" customWidth="1"/>
    <col min="4352" max="4352" width="21.1333333333333" style="119" customWidth="1"/>
    <col min="4353" max="4353" width="18.8833333333333" style="119" customWidth="1"/>
    <col min="4354" max="4587" width="9.13333333333333" style="119" customWidth="1"/>
    <col min="4588" max="4605" width="9.13333333333333" style="119"/>
    <col min="4606" max="4606" width="20.5" style="119" customWidth="1"/>
    <col min="4607" max="4607" width="14.25" style="119" customWidth="1"/>
    <col min="4608" max="4608" width="21.1333333333333" style="119" customWidth="1"/>
    <col min="4609" max="4609" width="18.8833333333333" style="119" customWidth="1"/>
    <col min="4610" max="4843" width="9.13333333333333" style="119" customWidth="1"/>
    <col min="4844" max="4861" width="9.13333333333333" style="119"/>
    <col min="4862" max="4862" width="20.5" style="119" customWidth="1"/>
    <col min="4863" max="4863" width="14.25" style="119" customWidth="1"/>
    <col min="4864" max="4864" width="21.1333333333333" style="119" customWidth="1"/>
    <col min="4865" max="4865" width="18.8833333333333" style="119" customWidth="1"/>
    <col min="4866" max="5099" width="9.13333333333333" style="119" customWidth="1"/>
    <col min="5100" max="5117" width="9.13333333333333" style="119"/>
    <col min="5118" max="5118" width="20.5" style="119" customWidth="1"/>
    <col min="5119" max="5119" width="14.25" style="119" customWidth="1"/>
    <col min="5120" max="5120" width="21.1333333333333" style="119" customWidth="1"/>
    <col min="5121" max="5121" width="18.8833333333333" style="119" customWidth="1"/>
    <col min="5122" max="5355" width="9.13333333333333" style="119" customWidth="1"/>
    <col min="5356" max="5373" width="9.13333333333333" style="119"/>
    <col min="5374" max="5374" width="20.5" style="119" customWidth="1"/>
    <col min="5375" max="5375" width="14.25" style="119" customWidth="1"/>
    <col min="5376" max="5376" width="21.1333333333333" style="119" customWidth="1"/>
    <col min="5377" max="5377" width="18.8833333333333" style="119" customWidth="1"/>
    <col min="5378" max="5611" width="9.13333333333333" style="119" customWidth="1"/>
    <col min="5612" max="5629" width="9.13333333333333" style="119"/>
    <col min="5630" max="5630" width="20.5" style="119" customWidth="1"/>
    <col min="5631" max="5631" width="14.25" style="119" customWidth="1"/>
    <col min="5632" max="5632" width="21.1333333333333" style="119" customWidth="1"/>
    <col min="5633" max="5633" width="18.8833333333333" style="119" customWidth="1"/>
    <col min="5634" max="5867" width="9.13333333333333" style="119" customWidth="1"/>
    <col min="5868" max="5885" width="9.13333333333333" style="119"/>
    <col min="5886" max="5886" width="20.5" style="119" customWidth="1"/>
    <col min="5887" max="5887" width="14.25" style="119" customWidth="1"/>
    <col min="5888" max="5888" width="21.1333333333333" style="119" customWidth="1"/>
    <col min="5889" max="5889" width="18.8833333333333" style="119" customWidth="1"/>
    <col min="5890" max="6123" width="9.13333333333333" style="119" customWidth="1"/>
    <col min="6124" max="6141" width="9.13333333333333" style="119"/>
    <col min="6142" max="6142" width="20.5" style="119" customWidth="1"/>
    <col min="6143" max="6143" width="14.25" style="119" customWidth="1"/>
    <col min="6144" max="6144" width="21.1333333333333" style="119" customWidth="1"/>
    <col min="6145" max="6145" width="18.8833333333333" style="119" customWidth="1"/>
    <col min="6146" max="6379" width="9.13333333333333" style="119" customWidth="1"/>
    <col min="6380" max="6397" width="9.13333333333333" style="119"/>
    <col min="6398" max="6398" width="20.5" style="119" customWidth="1"/>
    <col min="6399" max="6399" width="14.25" style="119" customWidth="1"/>
    <col min="6400" max="6400" width="21.1333333333333" style="119" customWidth="1"/>
    <col min="6401" max="6401" width="18.8833333333333" style="119" customWidth="1"/>
    <col min="6402" max="6635" width="9.13333333333333" style="119" customWidth="1"/>
    <col min="6636" max="6653" width="9.13333333333333" style="119"/>
    <col min="6654" max="6654" width="20.5" style="119" customWidth="1"/>
    <col min="6655" max="6655" width="14.25" style="119" customWidth="1"/>
    <col min="6656" max="6656" width="21.1333333333333" style="119" customWidth="1"/>
    <col min="6657" max="6657" width="18.8833333333333" style="119" customWidth="1"/>
    <col min="6658" max="6891" width="9.13333333333333" style="119" customWidth="1"/>
    <col min="6892" max="6909" width="9.13333333333333" style="119"/>
    <col min="6910" max="6910" width="20.5" style="119" customWidth="1"/>
    <col min="6911" max="6911" width="14.25" style="119" customWidth="1"/>
    <col min="6912" max="6912" width="21.1333333333333" style="119" customWidth="1"/>
    <col min="6913" max="6913" width="18.8833333333333" style="119" customWidth="1"/>
    <col min="6914" max="7147" width="9.13333333333333" style="119" customWidth="1"/>
    <col min="7148" max="7165" width="9.13333333333333" style="119"/>
    <col min="7166" max="7166" width="20.5" style="119" customWidth="1"/>
    <col min="7167" max="7167" width="14.25" style="119" customWidth="1"/>
    <col min="7168" max="7168" width="21.1333333333333" style="119" customWidth="1"/>
    <col min="7169" max="7169" width="18.8833333333333" style="119" customWidth="1"/>
    <col min="7170" max="7403" width="9.13333333333333" style="119" customWidth="1"/>
    <col min="7404" max="7421" width="9.13333333333333" style="119"/>
    <col min="7422" max="7422" width="20.5" style="119" customWidth="1"/>
    <col min="7423" max="7423" width="14.25" style="119" customWidth="1"/>
    <col min="7424" max="7424" width="21.1333333333333" style="119" customWidth="1"/>
    <col min="7425" max="7425" width="18.8833333333333" style="119" customWidth="1"/>
    <col min="7426" max="7659" width="9.13333333333333" style="119" customWidth="1"/>
    <col min="7660" max="7677" width="9.13333333333333" style="119"/>
    <col min="7678" max="7678" width="20.5" style="119" customWidth="1"/>
    <col min="7679" max="7679" width="14.25" style="119" customWidth="1"/>
    <col min="7680" max="7680" width="21.1333333333333" style="119" customWidth="1"/>
    <col min="7681" max="7681" width="18.8833333333333" style="119" customWidth="1"/>
    <col min="7682" max="7915" width="9.13333333333333" style="119" customWidth="1"/>
    <col min="7916" max="7933" width="9.13333333333333" style="119"/>
    <col min="7934" max="7934" width="20.5" style="119" customWidth="1"/>
    <col min="7935" max="7935" width="14.25" style="119" customWidth="1"/>
    <col min="7936" max="7936" width="21.1333333333333" style="119" customWidth="1"/>
    <col min="7937" max="7937" width="18.8833333333333" style="119" customWidth="1"/>
    <col min="7938" max="8171" width="9.13333333333333" style="119" customWidth="1"/>
    <col min="8172" max="8189" width="9.13333333333333" style="119"/>
    <col min="8190" max="8190" width="20.5" style="119" customWidth="1"/>
    <col min="8191" max="8191" width="14.25" style="119" customWidth="1"/>
    <col min="8192" max="8192" width="21.1333333333333" style="119" customWidth="1"/>
    <col min="8193" max="8193" width="18.8833333333333" style="119" customWidth="1"/>
    <col min="8194" max="8427" width="9.13333333333333" style="119" customWidth="1"/>
    <col min="8428" max="8445" width="9.13333333333333" style="119"/>
    <col min="8446" max="8446" width="20.5" style="119" customWidth="1"/>
    <col min="8447" max="8447" width="14.25" style="119" customWidth="1"/>
    <col min="8448" max="8448" width="21.1333333333333" style="119" customWidth="1"/>
    <col min="8449" max="8449" width="18.8833333333333" style="119" customWidth="1"/>
    <col min="8450" max="8683" width="9.13333333333333" style="119" customWidth="1"/>
    <col min="8684" max="8701" width="9.13333333333333" style="119"/>
    <col min="8702" max="8702" width="20.5" style="119" customWidth="1"/>
    <col min="8703" max="8703" width="14.25" style="119" customWidth="1"/>
    <col min="8704" max="8704" width="21.1333333333333" style="119" customWidth="1"/>
    <col min="8705" max="8705" width="18.8833333333333" style="119" customWidth="1"/>
    <col min="8706" max="8939" width="9.13333333333333" style="119" customWidth="1"/>
    <col min="8940" max="8957" width="9.13333333333333" style="119"/>
    <col min="8958" max="8958" width="20.5" style="119" customWidth="1"/>
    <col min="8959" max="8959" width="14.25" style="119" customWidth="1"/>
    <col min="8960" max="8960" width="21.1333333333333" style="119" customWidth="1"/>
    <col min="8961" max="8961" width="18.8833333333333" style="119" customWidth="1"/>
    <col min="8962" max="9195" width="9.13333333333333" style="119" customWidth="1"/>
    <col min="9196" max="9213" width="9.13333333333333" style="119"/>
    <col min="9214" max="9214" width="20.5" style="119" customWidth="1"/>
    <col min="9215" max="9215" width="14.25" style="119" customWidth="1"/>
    <col min="9216" max="9216" width="21.1333333333333" style="119" customWidth="1"/>
    <col min="9217" max="9217" width="18.8833333333333" style="119" customWidth="1"/>
    <col min="9218" max="9451" width="9.13333333333333" style="119" customWidth="1"/>
    <col min="9452" max="9469" width="9.13333333333333" style="119"/>
    <col min="9470" max="9470" width="20.5" style="119" customWidth="1"/>
    <col min="9471" max="9471" width="14.25" style="119" customWidth="1"/>
    <col min="9472" max="9472" width="21.1333333333333" style="119" customWidth="1"/>
    <col min="9473" max="9473" width="18.8833333333333" style="119" customWidth="1"/>
    <col min="9474" max="9707" width="9.13333333333333" style="119" customWidth="1"/>
    <col min="9708" max="9725" width="9.13333333333333" style="119"/>
    <col min="9726" max="9726" width="20.5" style="119" customWidth="1"/>
    <col min="9727" max="9727" width="14.25" style="119" customWidth="1"/>
    <col min="9728" max="9728" width="21.1333333333333" style="119" customWidth="1"/>
    <col min="9729" max="9729" width="18.8833333333333" style="119" customWidth="1"/>
    <col min="9730" max="9963" width="9.13333333333333" style="119" customWidth="1"/>
    <col min="9964" max="9981" width="9.13333333333333" style="119"/>
    <col min="9982" max="9982" width="20.5" style="119" customWidth="1"/>
    <col min="9983" max="9983" width="14.25" style="119" customWidth="1"/>
    <col min="9984" max="9984" width="21.1333333333333" style="119" customWidth="1"/>
    <col min="9985" max="9985" width="18.8833333333333" style="119" customWidth="1"/>
    <col min="9986" max="10219" width="9.13333333333333" style="119" customWidth="1"/>
    <col min="10220" max="10237" width="9.13333333333333" style="119"/>
    <col min="10238" max="10238" width="20.5" style="119" customWidth="1"/>
    <col min="10239" max="10239" width="14.25" style="119" customWidth="1"/>
    <col min="10240" max="10240" width="21.1333333333333" style="119" customWidth="1"/>
    <col min="10241" max="10241" width="18.8833333333333" style="119" customWidth="1"/>
    <col min="10242" max="10475" width="9.13333333333333" style="119" customWidth="1"/>
    <col min="10476" max="10493" width="9.13333333333333" style="119"/>
    <col min="10494" max="10494" width="20.5" style="119" customWidth="1"/>
    <col min="10495" max="10495" width="14.25" style="119" customWidth="1"/>
    <col min="10496" max="10496" width="21.1333333333333" style="119" customWidth="1"/>
    <col min="10497" max="10497" width="18.8833333333333" style="119" customWidth="1"/>
    <col min="10498" max="10731" width="9.13333333333333" style="119" customWidth="1"/>
    <col min="10732" max="10749" width="9.13333333333333" style="119"/>
    <col min="10750" max="10750" width="20.5" style="119" customWidth="1"/>
    <col min="10751" max="10751" width="14.25" style="119" customWidth="1"/>
    <col min="10752" max="10752" width="21.1333333333333" style="119" customWidth="1"/>
    <col min="10753" max="10753" width="18.8833333333333" style="119" customWidth="1"/>
    <col min="10754" max="10987" width="9.13333333333333" style="119" customWidth="1"/>
    <col min="10988" max="11005" width="9.13333333333333" style="119"/>
    <col min="11006" max="11006" width="20.5" style="119" customWidth="1"/>
    <col min="11007" max="11007" width="14.25" style="119" customWidth="1"/>
    <col min="11008" max="11008" width="21.1333333333333" style="119" customWidth="1"/>
    <col min="11009" max="11009" width="18.8833333333333" style="119" customWidth="1"/>
    <col min="11010" max="11243" width="9.13333333333333" style="119" customWidth="1"/>
    <col min="11244" max="11261" width="9.13333333333333" style="119"/>
    <col min="11262" max="11262" width="20.5" style="119" customWidth="1"/>
    <col min="11263" max="11263" width="14.25" style="119" customWidth="1"/>
    <col min="11264" max="11264" width="21.1333333333333" style="119" customWidth="1"/>
    <col min="11265" max="11265" width="18.8833333333333" style="119" customWidth="1"/>
    <col min="11266" max="11499" width="9.13333333333333" style="119" customWidth="1"/>
    <col min="11500" max="11517" width="9.13333333333333" style="119"/>
    <col min="11518" max="11518" width="20.5" style="119" customWidth="1"/>
    <col min="11519" max="11519" width="14.25" style="119" customWidth="1"/>
    <col min="11520" max="11520" width="21.1333333333333" style="119" customWidth="1"/>
    <col min="11521" max="11521" width="18.8833333333333" style="119" customWidth="1"/>
    <col min="11522" max="11755" width="9.13333333333333" style="119" customWidth="1"/>
    <col min="11756" max="11773" width="9.13333333333333" style="119"/>
    <col min="11774" max="11774" width="20.5" style="119" customWidth="1"/>
    <col min="11775" max="11775" width="14.25" style="119" customWidth="1"/>
    <col min="11776" max="11776" width="21.1333333333333" style="119" customWidth="1"/>
    <col min="11777" max="11777" width="18.8833333333333" style="119" customWidth="1"/>
    <col min="11778" max="12011" width="9.13333333333333" style="119" customWidth="1"/>
    <col min="12012" max="12029" width="9.13333333333333" style="119"/>
    <col min="12030" max="12030" width="20.5" style="119" customWidth="1"/>
    <col min="12031" max="12031" width="14.25" style="119" customWidth="1"/>
    <col min="12032" max="12032" width="21.1333333333333" style="119" customWidth="1"/>
    <col min="12033" max="12033" width="18.8833333333333" style="119" customWidth="1"/>
    <col min="12034" max="12267" width="9.13333333333333" style="119" customWidth="1"/>
    <col min="12268" max="12285" width="9.13333333333333" style="119"/>
    <col min="12286" max="12286" width="20.5" style="119" customWidth="1"/>
    <col min="12287" max="12287" width="14.25" style="119" customWidth="1"/>
    <col min="12288" max="12288" width="21.1333333333333" style="119" customWidth="1"/>
    <col min="12289" max="12289" width="18.8833333333333" style="119" customWidth="1"/>
    <col min="12290" max="12523" width="9.13333333333333" style="119" customWidth="1"/>
    <col min="12524" max="12541" width="9.13333333333333" style="119"/>
    <col min="12542" max="12542" width="20.5" style="119" customWidth="1"/>
    <col min="12543" max="12543" width="14.25" style="119" customWidth="1"/>
    <col min="12544" max="12544" width="21.1333333333333" style="119" customWidth="1"/>
    <col min="12545" max="12545" width="18.8833333333333" style="119" customWidth="1"/>
    <col min="12546" max="12779" width="9.13333333333333" style="119" customWidth="1"/>
    <col min="12780" max="12797" width="9.13333333333333" style="119"/>
    <col min="12798" max="12798" width="20.5" style="119" customWidth="1"/>
    <col min="12799" max="12799" width="14.25" style="119" customWidth="1"/>
    <col min="12800" max="12800" width="21.1333333333333" style="119" customWidth="1"/>
    <col min="12801" max="12801" width="18.8833333333333" style="119" customWidth="1"/>
    <col min="12802" max="13035" width="9.13333333333333" style="119" customWidth="1"/>
    <col min="13036" max="13053" width="9.13333333333333" style="119"/>
    <col min="13054" max="13054" width="20.5" style="119" customWidth="1"/>
    <col min="13055" max="13055" width="14.25" style="119" customWidth="1"/>
    <col min="13056" max="13056" width="21.1333333333333" style="119" customWidth="1"/>
    <col min="13057" max="13057" width="18.8833333333333" style="119" customWidth="1"/>
    <col min="13058" max="13291" width="9.13333333333333" style="119" customWidth="1"/>
    <col min="13292" max="13309" width="9.13333333333333" style="119"/>
    <col min="13310" max="13310" width="20.5" style="119" customWidth="1"/>
    <col min="13311" max="13311" width="14.25" style="119" customWidth="1"/>
    <col min="13312" max="13312" width="21.1333333333333" style="119" customWidth="1"/>
    <col min="13313" max="13313" width="18.8833333333333" style="119" customWidth="1"/>
    <col min="13314" max="13547" width="9.13333333333333" style="119" customWidth="1"/>
    <col min="13548" max="13565" width="9.13333333333333" style="119"/>
    <col min="13566" max="13566" width="20.5" style="119" customWidth="1"/>
    <col min="13567" max="13567" width="14.25" style="119" customWidth="1"/>
    <col min="13568" max="13568" width="21.1333333333333" style="119" customWidth="1"/>
    <col min="13569" max="13569" width="18.8833333333333" style="119" customWidth="1"/>
    <col min="13570" max="13803" width="9.13333333333333" style="119" customWidth="1"/>
    <col min="13804" max="13821" width="9.13333333333333" style="119"/>
    <col min="13822" max="13822" width="20.5" style="119" customWidth="1"/>
    <col min="13823" max="13823" width="14.25" style="119" customWidth="1"/>
    <col min="13824" max="13824" width="21.1333333333333" style="119" customWidth="1"/>
    <col min="13825" max="13825" width="18.8833333333333" style="119" customWidth="1"/>
    <col min="13826" max="14059" width="9.13333333333333" style="119" customWidth="1"/>
    <col min="14060" max="14077" width="9.13333333333333" style="119"/>
    <col min="14078" max="14078" width="20.5" style="119" customWidth="1"/>
    <col min="14079" max="14079" width="14.25" style="119" customWidth="1"/>
    <col min="14080" max="14080" width="21.1333333333333" style="119" customWidth="1"/>
    <col min="14081" max="14081" width="18.8833333333333" style="119" customWidth="1"/>
    <col min="14082" max="14315" width="9.13333333333333" style="119" customWidth="1"/>
    <col min="14316" max="14333" width="9.13333333333333" style="119"/>
    <col min="14334" max="14334" width="20.5" style="119" customWidth="1"/>
    <col min="14335" max="14335" width="14.25" style="119" customWidth="1"/>
    <col min="14336" max="14336" width="21.1333333333333" style="119" customWidth="1"/>
    <col min="14337" max="14337" width="18.8833333333333" style="119" customWidth="1"/>
    <col min="14338" max="14571" width="9.13333333333333" style="119" customWidth="1"/>
    <col min="14572" max="14589" width="9.13333333333333" style="119"/>
    <col min="14590" max="14590" width="20.5" style="119" customWidth="1"/>
    <col min="14591" max="14591" width="14.25" style="119" customWidth="1"/>
    <col min="14592" max="14592" width="21.1333333333333" style="119" customWidth="1"/>
    <col min="14593" max="14593" width="18.8833333333333" style="119" customWidth="1"/>
    <col min="14594" max="14827" width="9.13333333333333" style="119" customWidth="1"/>
    <col min="14828" max="14845" width="9.13333333333333" style="119"/>
    <col min="14846" max="14846" width="20.5" style="119" customWidth="1"/>
    <col min="14847" max="14847" width="14.25" style="119" customWidth="1"/>
    <col min="14848" max="14848" width="21.1333333333333" style="119" customWidth="1"/>
    <col min="14849" max="14849" width="18.8833333333333" style="119" customWidth="1"/>
    <col min="14850" max="15083" width="9.13333333333333" style="119" customWidth="1"/>
    <col min="15084" max="15101" width="9.13333333333333" style="119"/>
    <col min="15102" max="15102" width="20.5" style="119" customWidth="1"/>
    <col min="15103" max="15103" width="14.25" style="119" customWidth="1"/>
    <col min="15104" max="15104" width="21.1333333333333" style="119" customWidth="1"/>
    <col min="15105" max="15105" width="18.8833333333333" style="119" customWidth="1"/>
    <col min="15106" max="15339" width="9.13333333333333" style="119" customWidth="1"/>
    <col min="15340" max="15357" width="9.13333333333333" style="119"/>
    <col min="15358" max="15358" width="20.5" style="119" customWidth="1"/>
    <col min="15359" max="15359" width="14.25" style="119" customWidth="1"/>
    <col min="15360" max="15360" width="21.1333333333333" style="119" customWidth="1"/>
    <col min="15361" max="15361" width="18.8833333333333" style="119" customWidth="1"/>
    <col min="15362" max="15595" width="9.13333333333333" style="119" customWidth="1"/>
    <col min="15596" max="15613" width="9.13333333333333" style="119"/>
    <col min="15614" max="15614" width="20.5" style="119" customWidth="1"/>
    <col min="15615" max="15615" width="14.25" style="119" customWidth="1"/>
    <col min="15616" max="15616" width="21.1333333333333" style="119" customWidth="1"/>
    <col min="15617" max="15617" width="18.8833333333333" style="119" customWidth="1"/>
    <col min="15618" max="15851" width="9.13333333333333" style="119" customWidth="1"/>
    <col min="15852" max="15869" width="9.13333333333333" style="119"/>
    <col min="15870" max="15870" width="20.5" style="119" customWidth="1"/>
    <col min="15871" max="15871" width="14.25" style="119" customWidth="1"/>
    <col min="15872" max="15872" width="21.1333333333333" style="119" customWidth="1"/>
    <col min="15873" max="15873" width="18.8833333333333" style="119" customWidth="1"/>
    <col min="15874" max="16107" width="9.13333333333333" style="119" customWidth="1"/>
    <col min="16108" max="16125" width="9.13333333333333" style="119"/>
    <col min="16126" max="16126" width="20.5" style="119" customWidth="1"/>
    <col min="16127" max="16127" width="14.25" style="119" customWidth="1"/>
    <col min="16128" max="16128" width="21.1333333333333" style="119" customWidth="1"/>
    <col min="16129" max="16129" width="18.8833333333333" style="119" customWidth="1"/>
    <col min="16130" max="16363" width="9.13333333333333" style="119" customWidth="1"/>
    <col min="16364" max="16384" width="9.13333333333333" style="119"/>
  </cols>
  <sheetData>
    <row r="1" spans="1:1">
      <c r="A1" s="119" t="s">
        <v>1105</v>
      </c>
    </row>
    <row r="2" s="115" customFormat="1" ht="33.75" customHeight="1" spans="1:2">
      <c r="A2" s="120" t="s">
        <v>1106</v>
      </c>
      <c r="B2" s="121"/>
    </row>
    <row r="3" s="115" customFormat="1" ht="17.1" customHeight="1" spans="1:2">
      <c r="A3" s="122" t="s">
        <v>90</v>
      </c>
      <c r="B3" s="123"/>
    </row>
    <row r="4" s="115" customFormat="1" ht="17.1" customHeight="1" spans="1:2">
      <c r="A4" s="124" t="s">
        <v>1107</v>
      </c>
      <c r="B4" s="125" t="s">
        <v>621</v>
      </c>
    </row>
    <row r="5" s="115" customFormat="1" ht="17.1" customHeight="1" spans="1:2">
      <c r="A5" s="126" t="s">
        <v>1108</v>
      </c>
      <c r="B5" s="127">
        <v>0</v>
      </c>
    </row>
    <row r="6" s="115" customFormat="1" ht="17.1" customHeight="1" spans="1:2">
      <c r="A6" s="126" t="s">
        <v>1109</v>
      </c>
      <c r="B6" s="127">
        <v>0</v>
      </c>
    </row>
    <row r="7" s="115" customFormat="1" ht="17.1" customHeight="1" spans="1:2">
      <c r="A7" s="126" t="s">
        <v>1110</v>
      </c>
      <c r="B7" s="127">
        <v>0</v>
      </c>
    </row>
    <row r="8" s="115" customFormat="1" ht="17.85" customHeight="1" spans="1:2">
      <c r="A8" s="126" t="s">
        <v>1111</v>
      </c>
      <c r="B8" s="127">
        <v>0</v>
      </c>
    </row>
    <row r="9" s="115" customFormat="1" ht="17.1" customHeight="1" spans="1:2">
      <c r="A9" s="126" t="s">
        <v>1112</v>
      </c>
      <c r="B9" s="127">
        <v>0</v>
      </c>
    </row>
    <row r="10" s="115" customFormat="1" ht="17.25" customHeight="1" spans="1:2">
      <c r="A10" s="126"/>
      <c r="B10" s="127"/>
    </row>
    <row r="11" s="115" customFormat="1" ht="17.1" customHeight="1" spans="1:2">
      <c r="A11" s="124" t="s">
        <v>1113</v>
      </c>
      <c r="B11" s="127">
        <v>0</v>
      </c>
    </row>
    <row r="12" s="115" customFormat="1" ht="17.1" customHeight="1" spans="1:2">
      <c r="A12" s="126" t="s">
        <v>1114</v>
      </c>
      <c r="B12" s="127">
        <v>14.69</v>
      </c>
    </row>
    <row r="13" s="115" customFormat="1" ht="17.1" customHeight="1" spans="1:2">
      <c r="A13" s="126" t="s">
        <v>1115</v>
      </c>
      <c r="B13" s="127"/>
    </row>
    <row r="14" s="115" customFormat="1" ht="17.1" customHeight="1" spans="1:2">
      <c r="A14" s="126"/>
      <c r="B14" s="127"/>
    </row>
    <row r="15" s="115" customFormat="1" ht="17.1" customHeight="1" spans="1:2">
      <c r="A15" s="126" t="s">
        <v>1116</v>
      </c>
      <c r="B15" s="127">
        <v>14.69</v>
      </c>
    </row>
    <row r="16" s="115" customFormat="1" ht="17.1" customHeight="1" spans="1:2">
      <c r="A16" s="126"/>
      <c r="B16" s="127"/>
    </row>
    <row r="17" s="115" customFormat="1" ht="17.1" customHeight="1" spans="1:2">
      <c r="A17" s="124" t="s">
        <v>1117</v>
      </c>
      <c r="B17" s="127">
        <v>29.38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pane ySplit="5" topLeftCell="A18" activePane="bottomLeft" state="frozen"/>
      <selection/>
      <selection pane="bottomLeft" activeCell="C28" sqref="C28"/>
    </sheetView>
  </sheetViews>
  <sheetFormatPr defaultColWidth="9" defaultRowHeight="14.25" outlineLevelCol="3"/>
  <cols>
    <col min="1" max="1" width="26.6333333333333" style="358" customWidth="1"/>
    <col min="2" max="2" width="18" style="360" customWidth="1"/>
    <col min="3" max="3" width="18" style="361" customWidth="1"/>
    <col min="4" max="4" width="16.25" style="362" customWidth="1"/>
    <col min="5" max="212" width="9" style="358"/>
    <col min="213" max="250" width="9" style="75"/>
    <col min="251" max="251" width="26.6333333333333" style="75" customWidth="1"/>
    <col min="252" max="253" width="18" style="75" customWidth="1"/>
    <col min="254" max="254" width="16.25" style="75" customWidth="1"/>
    <col min="255" max="506" width="9" style="75"/>
    <col min="507" max="507" width="26.6333333333333" style="75" customWidth="1"/>
    <col min="508" max="509" width="18" style="75" customWidth="1"/>
    <col min="510" max="510" width="16.25" style="75" customWidth="1"/>
    <col min="511" max="762" width="9" style="75"/>
    <col min="763" max="763" width="26.6333333333333" style="75" customWidth="1"/>
    <col min="764" max="765" width="18" style="75" customWidth="1"/>
    <col min="766" max="766" width="16.25" style="75" customWidth="1"/>
    <col min="767" max="1018" width="9" style="75"/>
    <col min="1019" max="1019" width="26.6333333333333" style="75" customWidth="1"/>
    <col min="1020" max="1021" width="18" style="75" customWidth="1"/>
    <col min="1022" max="1022" width="16.25" style="75" customWidth="1"/>
    <col min="1023" max="1274" width="9" style="75"/>
    <col min="1275" max="1275" width="26.6333333333333" style="75" customWidth="1"/>
    <col min="1276" max="1277" width="18" style="75" customWidth="1"/>
    <col min="1278" max="1278" width="16.25" style="75" customWidth="1"/>
    <col min="1279" max="1530" width="9" style="75"/>
    <col min="1531" max="1531" width="26.6333333333333" style="75" customWidth="1"/>
    <col min="1532" max="1533" width="18" style="75" customWidth="1"/>
    <col min="1534" max="1534" width="16.25" style="75" customWidth="1"/>
    <col min="1535" max="1786" width="9" style="75"/>
    <col min="1787" max="1787" width="26.6333333333333" style="75" customWidth="1"/>
    <col min="1788" max="1789" width="18" style="75" customWidth="1"/>
    <col min="1790" max="1790" width="16.25" style="75" customWidth="1"/>
    <col min="1791" max="2042" width="9" style="75"/>
    <col min="2043" max="2043" width="26.6333333333333" style="75" customWidth="1"/>
    <col min="2044" max="2045" width="18" style="75" customWidth="1"/>
    <col min="2046" max="2046" width="16.25" style="75" customWidth="1"/>
    <col min="2047" max="2298" width="9" style="75"/>
    <col min="2299" max="2299" width="26.6333333333333" style="75" customWidth="1"/>
    <col min="2300" max="2301" width="18" style="75" customWidth="1"/>
    <col min="2302" max="2302" width="16.25" style="75" customWidth="1"/>
    <col min="2303" max="2554" width="9" style="75"/>
    <col min="2555" max="2555" width="26.6333333333333" style="75" customWidth="1"/>
    <col min="2556" max="2557" width="18" style="75" customWidth="1"/>
    <col min="2558" max="2558" width="16.25" style="75" customWidth="1"/>
    <col min="2559" max="2810" width="9" style="75"/>
    <col min="2811" max="2811" width="26.6333333333333" style="75" customWidth="1"/>
    <col min="2812" max="2813" width="18" style="75" customWidth="1"/>
    <col min="2814" max="2814" width="16.25" style="75" customWidth="1"/>
    <col min="2815" max="3066" width="9" style="75"/>
    <col min="3067" max="3067" width="26.6333333333333" style="75" customWidth="1"/>
    <col min="3068" max="3069" width="18" style="75" customWidth="1"/>
    <col min="3070" max="3070" width="16.25" style="75" customWidth="1"/>
    <col min="3071" max="3322" width="9" style="75"/>
    <col min="3323" max="3323" width="26.6333333333333" style="75" customWidth="1"/>
    <col min="3324" max="3325" width="18" style="75" customWidth="1"/>
    <col min="3326" max="3326" width="16.25" style="75" customWidth="1"/>
    <col min="3327" max="3578" width="9" style="75"/>
    <col min="3579" max="3579" width="26.6333333333333" style="75" customWidth="1"/>
    <col min="3580" max="3581" width="18" style="75" customWidth="1"/>
    <col min="3582" max="3582" width="16.25" style="75" customWidth="1"/>
    <col min="3583" max="3834" width="9" style="75"/>
    <col min="3835" max="3835" width="26.6333333333333" style="75" customWidth="1"/>
    <col min="3836" max="3837" width="18" style="75" customWidth="1"/>
    <col min="3838" max="3838" width="16.25" style="75" customWidth="1"/>
    <col min="3839" max="4090" width="9" style="75"/>
    <col min="4091" max="4091" width="26.6333333333333" style="75" customWidth="1"/>
    <col min="4092" max="4093" width="18" style="75" customWidth="1"/>
    <col min="4094" max="4094" width="16.25" style="75" customWidth="1"/>
    <col min="4095" max="4346" width="9" style="75"/>
    <col min="4347" max="4347" width="26.6333333333333" style="75" customWidth="1"/>
    <col min="4348" max="4349" width="18" style="75" customWidth="1"/>
    <col min="4350" max="4350" width="16.25" style="75" customWidth="1"/>
    <col min="4351" max="4602" width="9" style="75"/>
    <col min="4603" max="4603" width="26.6333333333333" style="75" customWidth="1"/>
    <col min="4604" max="4605" width="18" style="75" customWidth="1"/>
    <col min="4606" max="4606" width="16.25" style="75" customWidth="1"/>
    <col min="4607" max="4858" width="9" style="75"/>
    <col min="4859" max="4859" width="26.6333333333333" style="75" customWidth="1"/>
    <col min="4860" max="4861" width="18" style="75" customWidth="1"/>
    <col min="4862" max="4862" width="16.25" style="75" customWidth="1"/>
    <col min="4863" max="5114" width="9" style="75"/>
    <col min="5115" max="5115" width="26.6333333333333" style="75" customWidth="1"/>
    <col min="5116" max="5117" width="18" style="75" customWidth="1"/>
    <col min="5118" max="5118" width="16.25" style="75" customWidth="1"/>
    <col min="5119" max="5370" width="9" style="75"/>
    <col min="5371" max="5371" width="26.6333333333333" style="75" customWidth="1"/>
    <col min="5372" max="5373" width="18" style="75" customWidth="1"/>
    <col min="5374" max="5374" width="16.25" style="75" customWidth="1"/>
    <col min="5375" max="5626" width="9" style="75"/>
    <col min="5627" max="5627" width="26.6333333333333" style="75" customWidth="1"/>
    <col min="5628" max="5629" width="18" style="75" customWidth="1"/>
    <col min="5630" max="5630" width="16.25" style="75" customWidth="1"/>
    <col min="5631" max="5882" width="9" style="75"/>
    <col min="5883" max="5883" width="26.6333333333333" style="75" customWidth="1"/>
    <col min="5884" max="5885" width="18" style="75" customWidth="1"/>
    <col min="5886" max="5886" width="16.25" style="75" customWidth="1"/>
    <col min="5887" max="6138" width="9" style="75"/>
    <col min="6139" max="6139" width="26.6333333333333" style="75" customWidth="1"/>
    <col min="6140" max="6141" width="18" style="75" customWidth="1"/>
    <col min="6142" max="6142" width="16.25" style="75" customWidth="1"/>
    <col min="6143" max="6394" width="9" style="75"/>
    <col min="6395" max="6395" width="26.6333333333333" style="75" customWidth="1"/>
    <col min="6396" max="6397" width="18" style="75" customWidth="1"/>
    <col min="6398" max="6398" width="16.25" style="75" customWidth="1"/>
    <col min="6399" max="6650" width="9" style="75"/>
    <col min="6651" max="6651" width="26.6333333333333" style="75" customWidth="1"/>
    <col min="6652" max="6653" width="18" style="75" customWidth="1"/>
    <col min="6654" max="6654" width="16.25" style="75" customWidth="1"/>
    <col min="6655" max="6906" width="9" style="75"/>
    <col min="6907" max="6907" width="26.6333333333333" style="75" customWidth="1"/>
    <col min="6908" max="6909" width="18" style="75" customWidth="1"/>
    <col min="6910" max="6910" width="16.25" style="75" customWidth="1"/>
    <col min="6911" max="7162" width="9" style="75"/>
    <col min="7163" max="7163" width="26.6333333333333" style="75" customWidth="1"/>
    <col min="7164" max="7165" width="18" style="75" customWidth="1"/>
    <col min="7166" max="7166" width="16.25" style="75" customWidth="1"/>
    <col min="7167" max="7418" width="9" style="75"/>
    <col min="7419" max="7419" width="26.6333333333333" style="75" customWidth="1"/>
    <col min="7420" max="7421" width="18" style="75" customWidth="1"/>
    <col min="7422" max="7422" width="16.25" style="75" customWidth="1"/>
    <col min="7423" max="7674" width="9" style="75"/>
    <col min="7675" max="7675" width="26.6333333333333" style="75" customWidth="1"/>
    <col min="7676" max="7677" width="18" style="75" customWidth="1"/>
    <col min="7678" max="7678" width="16.25" style="75" customWidth="1"/>
    <col min="7679" max="7930" width="9" style="75"/>
    <col min="7931" max="7931" width="26.6333333333333" style="75" customWidth="1"/>
    <col min="7932" max="7933" width="18" style="75" customWidth="1"/>
    <col min="7934" max="7934" width="16.25" style="75" customWidth="1"/>
    <col min="7935" max="8186" width="9" style="75"/>
    <col min="8187" max="8187" width="26.6333333333333" style="75" customWidth="1"/>
    <col min="8188" max="8189" width="18" style="75" customWidth="1"/>
    <col min="8190" max="8190" width="16.25" style="75" customWidth="1"/>
    <col min="8191" max="8442" width="9" style="75"/>
    <col min="8443" max="8443" width="26.6333333333333" style="75" customWidth="1"/>
    <col min="8444" max="8445" width="18" style="75" customWidth="1"/>
    <col min="8446" max="8446" width="16.25" style="75" customWidth="1"/>
    <col min="8447" max="8698" width="9" style="75"/>
    <col min="8699" max="8699" width="26.6333333333333" style="75" customWidth="1"/>
    <col min="8700" max="8701" width="18" style="75" customWidth="1"/>
    <col min="8702" max="8702" width="16.25" style="75" customWidth="1"/>
    <col min="8703" max="8954" width="9" style="75"/>
    <col min="8955" max="8955" width="26.6333333333333" style="75" customWidth="1"/>
    <col min="8956" max="8957" width="18" style="75" customWidth="1"/>
    <col min="8958" max="8958" width="16.25" style="75" customWidth="1"/>
    <col min="8959" max="9210" width="9" style="75"/>
    <col min="9211" max="9211" width="26.6333333333333" style="75" customWidth="1"/>
    <col min="9212" max="9213" width="18" style="75" customWidth="1"/>
    <col min="9214" max="9214" width="16.25" style="75" customWidth="1"/>
    <col min="9215" max="9466" width="9" style="75"/>
    <col min="9467" max="9467" width="26.6333333333333" style="75" customWidth="1"/>
    <col min="9468" max="9469" width="18" style="75" customWidth="1"/>
    <col min="9470" max="9470" width="16.25" style="75" customWidth="1"/>
    <col min="9471" max="9722" width="9" style="75"/>
    <col min="9723" max="9723" width="26.6333333333333" style="75" customWidth="1"/>
    <col min="9724" max="9725" width="18" style="75" customWidth="1"/>
    <col min="9726" max="9726" width="16.25" style="75" customWidth="1"/>
    <col min="9727" max="9978" width="9" style="75"/>
    <col min="9979" max="9979" width="26.6333333333333" style="75" customWidth="1"/>
    <col min="9980" max="9981" width="18" style="75" customWidth="1"/>
    <col min="9982" max="9982" width="16.25" style="75" customWidth="1"/>
    <col min="9983" max="10234" width="9" style="75"/>
    <col min="10235" max="10235" width="26.6333333333333" style="75" customWidth="1"/>
    <col min="10236" max="10237" width="18" style="75" customWidth="1"/>
    <col min="10238" max="10238" width="16.25" style="75" customWidth="1"/>
    <col min="10239" max="10490" width="9" style="75"/>
    <col min="10491" max="10491" width="26.6333333333333" style="75" customWidth="1"/>
    <col min="10492" max="10493" width="18" style="75" customWidth="1"/>
    <col min="10494" max="10494" width="16.25" style="75" customWidth="1"/>
    <col min="10495" max="10746" width="9" style="75"/>
    <col min="10747" max="10747" width="26.6333333333333" style="75" customWidth="1"/>
    <col min="10748" max="10749" width="18" style="75" customWidth="1"/>
    <col min="10750" max="10750" width="16.25" style="75" customWidth="1"/>
    <col min="10751" max="11002" width="9" style="75"/>
    <col min="11003" max="11003" width="26.6333333333333" style="75" customWidth="1"/>
    <col min="11004" max="11005" width="18" style="75" customWidth="1"/>
    <col min="11006" max="11006" width="16.25" style="75" customWidth="1"/>
    <col min="11007" max="11258" width="9" style="75"/>
    <col min="11259" max="11259" width="26.6333333333333" style="75" customWidth="1"/>
    <col min="11260" max="11261" width="18" style="75" customWidth="1"/>
    <col min="11262" max="11262" width="16.25" style="75" customWidth="1"/>
    <col min="11263" max="11514" width="9" style="75"/>
    <col min="11515" max="11515" width="26.6333333333333" style="75" customWidth="1"/>
    <col min="11516" max="11517" width="18" style="75" customWidth="1"/>
    <col min="11518" max="11518" width="16.25" style="75" customWidth="1"/>
    <col min="11519" max="11770" width="9" style="75"/>
    <col min="11771" max="11771" width="26.6333333333333" style="75" customWidth="1"/>
    <col min="11772" max="11773" width="18" style="75" customWidth="1"/>
    <col min="11774" max="11774" width="16.25" style="75" customWidth="1"/>
    <col min="11775" max="12026" width="9" style="75"/>
    <col min="12027" max="12027" width="26.6333333333333" style="75" customWidth="1"/>
    <col min="12028" max="12029" width="18" style="75" customWidth="1"/>
    <col min="12030" max="12030" width="16.25" style="75" customWidth="1"/>
    <col min="12031" max="12282" width="9" style="75"/>
    <col min="12283" max="12283" width="26.6333333333333" style="75" customWidth="1"/>
    <col min="12284" max="12285" width="18" style="75" customWidth="1"/>
    <col min="12286" max="12286" width="16.25" style="75" customWidth="1"/>
    <col min="12287" max="12538" width="9" style="75"/>
    <col min="12539" max="12539" width="26.6333333333333" style="75" customWidth="1"/>
    <col min="12540" max="12541" width="18" style="75" customWidth="1"/>
    <col min="12542" max="12542" width="16.25" style="75" customWidth="1"/>
    <col min="12543" max="12794" width="9" style="75"/>
    <col min="12795" max="12795" width="26.6333333333333" style="75" customWidth="1"/>
    <col min="12796" max="12797" width="18" style="75" customWidth="1"/>
    <col min="12798" max="12798" width="16.25" style="75" customWidth="1"/>
    <col min="12799" max="13050" width="9" style="75"/>
    <col min="13051" max="13051" width="26.6333333333333" style="75" customWidth="1"/>
    <col min="13052" max="13053" width="18" style="75" customWidth="1"/>
    <col min="13054" max="13054" width="16.25" style="75" customWidth="1"/>
    <col min="13055" max="13306" width="9" style="75"/>
    <col min="13307" max="13307" width="26.6333333333333" style="75" customWidth="1"/>
    <col min="13308" max="13309" width="18" style="75" customWidth="1"/>
    <col min="13310" max="13310" width="16.25" style="75" customWidth="1"/>
    <col min="13311" max="13562" width="9" style="75"/>
    <col min="13563" max="13563" width="26.6333333333333" style="75" customWidth="1"/>
    <col min="13564" max="13565" width="18" style="75" customWidth="1"/>
    <col min="13566" max="13566" width="16.25" style="75" customWidth="1"/>
    <col min="13567" max="13818" width="9" style="75"/>
    <col min="13819" max="13819" width="26.6333333333333" style="75" customWidth="1"/>
    <col min="13820" max="13821" width="18" style="75" customWidth="1"/>
    <col min="13822" max="13822" width="16.25" style="75" customWidth="1"/>
    <col min="13823" max="14074" width="9" style="75"/>
    <col min="14075" max="14075" width="26.6333333333333" style="75" customWidth="1"/>
    <col min="14076" max="14077" width="18" style="75" customWidth="1"/>
    <col min="14078" max="14078" width="16.25" style="75" customWidth="1"/>
    <col min="14079" max="14330" width="9" style="75"/>
    <col min="14331" max="14331" width="26.6333333333333" style="75" customWidth="1"/>
    <col min="14332" max="14333" width="18" style="75" customWidth="1"/>
    <col min="14334" max="14334" width="16.25" style="75" customWidth="1"/>
    <col min="14335" max="14586" width="9" style="75"/>
    <col min="14587" max="14587" width="26.6333333333333" style="75" customWidth="1"/>
    <col min="14588" max="14589" width="18" style="75" customWidth="1"/>
    <col min="14590" max="14590" width="16.25" style="75" customWidth="1"/>
    <col min="14591" max="14842" width="9" style="75"/>
    <col min="14843" max="14843" width="26.6333333333333" style="75" customWidth="1"/>
    <col min="14844" max="14845" width="18" style="75" customWidth="1"/>
    <col min="14846" max="14846" width="16.25" style="75" customWidth="1"/>
    <col min="14847" max="15098" width="9" style="75"/>
    <col min="15099" max="15099" width="26.6333333333333" style="75" customWidth="1"/>
    <col min="15100" max="15101" width="18" style="75" customWidth="1"/>
    <col min="15102" max="15102" width="16.25" style="75" customWidth="1"/>
    <col min="15103" max="15354" width="9" style="75"/>
    <col min="15355" max="15355" width="26.6333333333333" style="75" customWidth="1"/>
    <col min="15356" max="15357" width="18" style="75" customWidth="1"/>
    <col min="15358" max="15358" width="16.25" style="75" customWidth="1"/>
    <col min="15359" max="15610" width="9" style="75"/>
    <col min="15611" max="15611" width="26.6333333333333" style="75" customWidth="1"/>
    <col min="15612" max="15613" width="18" style="75" customWidth="1"/>
    <col min="15614" max="15614" width="16.25" style="75" customWidth="1"/>
    <col min="15615" max="15866" width="9" style="75"/>
    <col min="15867" max="15867" width="26.6333333333333" style="75" customWidth="1"/>
    <col min="15868" max="15869" width="18" style="75" customWidth="1"/>
    <col min="15870" max="15870" width="16.25" style="75" customWidth="1"/>
    <col min="15871" max="16122" width="9" style="75"/>
    <col min="16123" max="16123" width="26.6333333333333" style="75" customWidth="1"/>
    <col min="16124" max="16125" width="18" style="75" customWidth="1"/>
    <col min="16126" max="16126" width="16.25" style="75" customWidth="1"/>
    <col min="16127" max="16384" width="9" style="75"/>
  </cols>
  <sheetData>
    <row r="1" s="358" customFormat="1" ht="13.5" spans="1:4">
      <c r="A1" s="363" t="s">
        <v>49</v>
      </c>
      <c r="B1" s="360"/>
      <c r="C1" s="361"/>
      <c r="D1" s="362"/>
    </row>
    <row r="2" s="358" customFormat="1" ht="36" customHeight="1" spans="1:4">
      <c r="A2" s="364" t="s">
        <v>50</v>
      </c>
      <c r="B2" s="364"/>
      <c r="C2" s="365"/>
      <c r="D2" s="366"/>
    </row>
    <row r="3" s="358" customFormat="1" ht="33" customHeight="1" spans="1:4">
      <c r="A3" s="367"/>
      <c r="B3" s="368"/>
      <c r="C3" s="369"/>
      <c r="D3" s="244" t="s">
        <v>2</v>
      </c>
    </row>
    <row r="4" s="358" customFormat="1" ht="30" customHeight="1" spans="1:4">
      <c r="A4" s="370" t="s">
        <v>51</v>
      </c>
      <c r="B4" s="371" t="s">
        <v>52</v>
      </c>
      <c r="C4" s="372" t="s">
        <v>53</v>
      </c>
      <c r="D4" s="373" t="s">
        <v>54</v>
      </c>
    </row>
    <row r="5" s="358" customFormat="1" ht="30" customHeight="1" spans="1:4">
      <c r="A5" s="374"/>
      <c r="B5" s="371"/>
      <c r="C5" s="372"/>
      <c r="D5" s="373"/>
    </row>
    <row r="6" s="358" customFormat="1" ht="30" customHeight="1" spans="1:4">
      <c r="A6" s="375" t="s">
        <v>55</v>
      </c>
      <c r="B6" s="376">
        <v>40642</v>
      </c>
      <c r="C6" s="376">
        <v>42768.29</v>
      </c>
      <c r="D6" s="377">
        <f>C6/B6</f>
        <v>1.05231755327002</v>
      </c>
    </row>
    <row r="7" s="358" customFormat="1" ht="30" customHeight="1" spans="1:4">
      <c r="A7" s="375" t="s">
        <v>56</v>
      </c>
      <c r="B7" s="378"/>
      <c r="C7" s="376"/>
      <c r="D7" s="377"/>
    </row>
    <row r="8" s="358" customFormat="1" ht="30" customHeight="1" spans="1:4">
      <c r="A8" s="375" t="s">
        <v>57</v>
      </c>
      <c r="B8" s="378"/>
      <c r="C8" s="376"/>
      <c r="D8" s="377"/>
    </row>
    <row r="9" s="358" customFormat="1" ht="30" customHeight="1" spans="1:4">
      <c r="A9" s="375" t="s">
        <v>58</v>
      </c>
      <c r="B9" s="379">
        <v>18860</v>
      </c>
      <c r="C9" s="376">
        <v>18019.61</v>
      </c>
      <c r="D9" s="377">
        <f t="shared" ref="D7:D31" si="0">C9/B9</f>
        <v>0.955440615058325</v>
      </c>
    </row>
    <row r="10" s="358" customFormat="1" ht="30" customHeight="1" spans="1:4">
      <c r="A10" s="375" t="s">
        <v>59</v>
      </c>
      <c r="B10" s="379">
        <v>146557</v>
      </c>
      <c r="C10" s="376">
        <v>151744.86</v>
      </c>
      <c r="D10" s="377">
        <f t="shared" si="0"/>
        <v>1.03539824095744</v>
      </c>
    </row>
    <row r="11" s="358" customFormat="1" ht="30" customHeight="1" spans="1:4">
      <c r="A11" s="375" t="s">
        <v>60</v>
      </c>
      <c r="B11" s="379">
        <v>26035</v>
      </c>
      <c r="C11" s="376">
        <v>27007.42</v>
      </c>
      <c r="D11" s="377">
        <f t="shared" si="0"/>
        <v>1.03735048972537</v>
      </c>
    </row>
    <row r="12" s="358" customFormat="1" ht="30" customHeight="1" spans="1:4">
      <c r="A12" s="375" t="s">
        <v>61</v>
      </c>
      <c r="B12" s="379">
        <v>12370</v>
      </c>
      <c r="C12" s="376">
        <v>8645.53</v>
      </c>
      <c r="D12" s="377">
        <f t="shared" si="0"/>
        <v>0.698911075181892</v>
      </c>
    </row>
    <row r="13" s="358" customFormat="1" ht="30" customHeight="1" spans="1:4">
      <c r="A13" s="375" t="s">
        <v>62</v>
      </c>
      <c r="B13" s="379">
        <v>73188</v>
      </c>
      <c r="C13" s="376">
        <v>91977.81</v>
      </c>
      <c r="D13" s="377">
        <f t="shared" si="0"/>
        <v>1.25673348089851</v>
      </c>
    </row>
    <row r="14" s="358" customFormat="1" ht="30" customHeight="1" spans="1:4">
      <c r="A14" s="375" t="s">
        <v>63</v>
      </c>
      <c r="B14" s="379">
        <v>89737</v>
      </c>
      <c r="C14" s="376">
        <v>73799.3</v>
      </c>
      <c r="D14" s="377">
        <f t="shared" si="0"/>
        <v>0.822395444465494</v>
      </c>
    </row>
    <row r="15" s="358" customFormat="1" ht="30" customHeight="1" spans="1:4">
      <c r="A15" s="375" t="s">
        <v>64</v>
      </c>
      <c r="B15" s="379">
        <v>10066</v>
      </c>
      <c r="C15" s="376">
        <v>14997.8</v>
      </c>
      <c r="D15" s="377">
        <f t="shared" si="0"/>
        <v>1.48994635406318</v>
      </c>
    </row>
    <row r="16" s="358" customFormat="1" ht="30" customHeight="1" spans="1:4">
      <c r="A16" s="375" t="s">
        <v>65</v>
      </c>
      <c r="B16" s="379">
        <v>36964</v>
      </c>
      <c r="C16" s="376">
        <v>16729</v>
      </c>
      <c r="D16" s="377">
        <f t="shared" si="0"/>
        <v>0.452575478844281</v>
      </c>
    </row>
    <row r="17" s="358" customFormat="1" ht="30" customHeight="1" spans="1:4">
      <c r="A17" s="375" t="s">
        <v>66</v>
      </c>
      <c r="B17" s="379">
        <v>91216</v>
      </c>
      <c r="C17" s="376">
        <v>104319.37</v>
      </c>
      <c r="D17" s="377">
        <f t="shared" si="0"/>
        <v>1.14365210050868</v>
      </c>
    </row>
    <row r="18" s="358" customFormat="1" ht="30" customHeight="1" spans="1:4">
      <c r="A18" s="375" t="s">
        <v>67</v>
      </c>
      <c r="B18" s="379">
        <v>18308</v>
      </c>
      <c r="C18" s="376">
        <v>15267</v>
      </c>
      <c r="D18" s="377">
        <f t="shared" si="0"/>
        <v>0.833897749617654</v>
      </c>
    </row>
    <row r="19" s="358" customFormat="1" ht="30" customHeight="1" spans="1:4">
      <c r="A19" s="375" t="s">
        <v>68</v>
      </c>
      <c r="B19" s="379">
        <v>4418</v>
      </c>
      <c r="C19" s="376">
        <v>3991</v>
      </c>
      <c r="D19" s="377">
        <f t="shared" si="0"/>
        <v>0.903349932095971</v>
      </c>
    </row>
    <row r="20" s="358" customFormat="1" ht="30" customHeight="1" spans="1:4">
      <c r="A20" s="375" t="s">
        <v>69</v>
      </c>
      <c r="B20" s="379">
        <v>1373</v>
      </c>
      <c r="C20" s="376">
        <v>1373</v>
      </c>
      <c r="D20" s="377">
        <f t="shared" si="0"/>
        <v>1</v>
      </c>
    </row>
    <row r="21" s="358" customFormat="1" ht="30" customHeight="1" spans="1:4">
      <c r="A21" s="375" t="s">
        <v>70</v>
      </c>
      <c r="B21" s="379">
        <v>293</v>
      </c>
      <c r="C21" s="376">
        <v>293</v>
      </c>
      <c r="D21" s="377">
        <f t="shared" si="0"/>
        <v>1</v>
      </c>
    </row>
    <row r="22" s="358" customFormat="1" ht="30" customHeight="1" spans="1:4">
      <c r="A22" s="375" t="s">
        <v>71</v>
      </c>
      <c r="B22" s="379">
        <v>10965</v>
      </c>
      <c r="C22" s="376">
        <v>10977</v>
      </c>
      <c r="D22" s="377">
        <f t="shared" si="0"/>
        <v>1.00109439124487</v>
      </c>
    </row>
    <row r="23" s="358" customFormat="1" ht="30" customHeight="1" spans="1:4">
      <c r="A23" s="375" t="s">
        <v>72</v>
      </c>
      <c r="B23" s="379">
        <v>16285</v>
      </c>
      <c r="C23" s="376">
        <v>16539</v>
      </c>
      <c r="D23" s="377">
        <f t="shared" si="0"/>
        <v>1.01559717531471</v>
      </c>
    </row>
    <row r="24" s="358" customFormat="1" ht="30" customHeight="1" spans="1:4">
      <c r="A24" s="375" t="s">
        <v>73</v>
      </c>
      <c r="B24" s="379">
        <v>1903</v>
      </c>
      <c r="C24" s="376">
        <v>1879</v>
      </c>
      <c r="D24" s="377">
        <f t="shared" si="0"/>
        <v>0.987388334209143</v>
      </c>
    </row>
    <row r="25" s="358" customFormat="1" ht="30" customHeight="1" spans="1:4">
      <c r="A25" s="375" t="s">
        <v>74</v>
      </c>
      <c r="B25" s="379">
        <v>2285</v>
      </c>
      <c r="C25" s="376">
        <v>3063.41</v>
      </c>
      <c r="D25" s="377">
        <f t="shared" si="0"/>
        <v>1.34066083150985</v>
      </c>
    </row>
    <row r="26" s="358" customFormat="1" ht="30" customHeight="1" spans="1:4">
      <c r="A26" s="375" t="s">
        <v>75</v>
      </c>
      <c r="B26" s="379">
        <v>345</v>
      </c>
      <c r="C26" s="376">
        <v>345</v>
      </c>
      <c r="D26" s="377">
        <f t="shared" si="0"/>
        <v>1</v>
      </c>
    </row>
    <row r="27" s="358" customFormat="1" ht="30" customHeight="1" spans="1:4">
      <c r="A27" s="375" t="s">
        <v>76</v>
      </c>
      <c r="B27" s="379">
        <v>8393</v>
      </c>
      <c r="C27" s="376">
        <v>10734</v>
      </c>
      <c r="D27" s="377">
        <f t="shared" si="0"/>
        <v>1.27892291195043</v>
      </c>
    </row>
    <row r="28" s="358" customFormat="1" ht="30" customHeight="1" spans="1:4">
      <c r="A28" s="380" t="s">
        <v>77</v>
      </c>
      <c r="B28" s="381">
        <v>610203</v>
      </c>
      <c r="C28" s="372">
        <v>614470</v>
      </c>
      <c r="D28" s="377">
        <f t="shared" si="0"/>
        <v>1.0069927548701</v>
      </c>
    </row>
    <row r="29" s="358" customFormat="1" ht="30" customHeight="1" spans="1:4">
      <c r="A29" s="382" t="s">
        <v>78</v>
      </c>
      <c r="B29" s="381">
        <v>17729</v>
      </c>
      <c r="C29" s="372">
        <v>0</v>
      </c>
      <c r="D29" s="377">
        <f t="shared" si="0"/>
        <v>0</v>
      </c>
    </row>
    <row r="30" s="358" customFormat="1" ht="30" customHeight="1" spans="1:4">
      <c r="A30" s="382" t="s">
        <v>79</v>
      </c>
      <c r="B30" s="378">
        <v>9312</v>
      </c>
      <c r="C30" s="383">
        <v>5300</v>
      </c>
      <c r="D30" s="377">
        <f t="shared" si="0"/>
        <v>0.569158075601375</v>
      </c>
    </row>
    <row r="31" s="359" customFormat="1" ht="30" customHeight="1" spans="1:4">
      <c r="A31" s="384" t="s">
        <v>80</v>
      </c>
      <c r="B31" s="378">
        <v>9312</v>
      </c>
      <c r="C31" s="383">
        <v>5300</v>
      </c>
      <c r="D31" s="377">
        <f t="shared" si="0"/>
        <v>0.569158075601375</v>
      </c>
    </row>
    <row r="32" s="235" customFormat="1" ht="30" customHeight="1" spans="1:4">
      <c r="A32" s="385" t="s">
        <v>81</v>
      </c>
      <c r="B32" s="386"/>
      <c r="C32" s="383"/>
      <c r="D32" s="377"/>
    </row>
    <row r="33" s="359" customFormat="1" ht="30" customHeight="1" spans="1:4">
      <c r="A33" s="385" t="s">
        <v>82</v>
      </c>
      <c r="B33" s="387"/>
      <c r="C33" s="388"/>
      <c r="D33" s="377"/>
    </row>
    <row r="34" s="235" customFormat="1" ht="30" customHeight="1" spans="1:4">
      <c r="A34" s="389" t="s">
        <v>83</v>
      </c>
      <c r="B34" s="390"/>
      <c r="C34" s="391"/>
      <c r="D34" s="377"/>
    </row>
    <row r="35" s="235" customFormat="1" ht="30" customHeight="1" spans="1:4">
      <c r="A35" s="389" t="s">
        <v>84</v>
      </c>
      <c r="B35" s="378"/>
      <c r="C35" s="383"/>
      <c r="D35" s="377"/>
    </row>
    <row r="36" s="235" customFormat="1" ht="30" customHeight="1" spans="1:4">
      <c r="A36" s="389" t="s">
        <v>85</v>
      </c>
      <c r="B36" s="392"/>
      <c r="C36" s="393"/>
      <c r="D36" s="377"/>
    </row>
    <row r="37" s="359" customFormat="1" ht="30" customHeight="1" spans="1:4">
      <c r="A37" s="389" t="s">
        <v>86</v>
      </c>
      <c r="B37" s="394"/>
      <c r="C37" s="388"/>
      <c r="D37" s="377"/>
    </row>
    <row r="38" s="358" customFormat="1" ht="30" customHeight="1" spans="1:4">
      <c r="A38" s="395" t="s">
        <v>87</v>
      </c>
      <c r="B38" s="396">
        <f>B28+B29+B30</f>
        <v>637244</v>
      </c>
      <c r="C38" s="396">
        <f>C28+C29+C30</f>
        <v>619770</v>
      </c>
      <c r="D38" s="377">
        <f>C38/B38</f>
        <v>0.97257879242488</v>
      </c>
    </row>
    <row r="39" s="358" customFormat="1" ht="30" customHeight="1" spans="2:4">
      <c r="B39" s="360"/>
      <c r="C39" s="361"/>
      <c r="D39" s="362"/>
    </row>
    <row r="40" s="358" customFormat="1" ht="30" customHeight="1" spans="2:4">
      <c r="B40" s="360"/>
      <c r="C40" s="361"/>
      <c r="D40" s="362"/>
    </row>
    <row r="41" s="358" customFormat="1" ht="30" customHeight="1" spans="2:4">
      <c r="B41" s="360"/>
      <c r="C41" s="361"/>
      <c r="D41" s="362"/>
    </row>
    <row r="42" s="358" customFormat="1" ht="30" customHeight="1" spans="2:4">
      <c r="B42" s="360"/>
      <c r="C42" s="361"/>
      <c r="D42" s="362"/>
    </row>
    <row r="43" s="358" customFormat="1" ht="30" customHeight="1" spans="2:4">
      <c r="B43" s="360"/>
      <c r="C43" s="361"/>
      <c r="D43" s="362"/>
    </row>
    <row r="44" s="358" customFormat="1" ht="30" customHeight="1" spans="2:4">
      <c r="B44" s="360"/>
      <c r="C44" s="361"/>
      <c r="D44" s="362"/>
    </row>
    <row r="45" s="358" customFormat="1" ht="30" customHeight="1" spans="2:4">
      <c r="B45" s="360"/>
      <c r="C45" s="361"/>
      <c r="D45" s="362"/>
    </row>
    <row r="46" s="358" customFormat="1" ht="30" customHeight="1" spans="2:4">
      <c r="B46" s="360"/>
      <c r="C46" s="361"/>
      <c r="D46" s="362"/>
    </row>
    <row r="47" s="358" customFormat="1" ht="30" customHeight="1" spans="2:4">
      <c r="B47" s="360"/>
      <c r="C47" s="361"/>
      <c r="D47" s="362"/>
    </row>
    <row r="48" s="358" customFormat="1" ht="30" customHeight="1" spans="2:4">
      <c r="B48" s="360"/>
      <c r="C48" s="361"/>
      <c r="D48" s="362"/>
    </row>
    <row r="49" s="358" customFormat="1" ht="30" customHeight="1" spans="2:4">
      <c r="B49" s="360"/>
      <c r="C49" s="361"/>
      <c r="D49" s="362"/>
    </row>
    <row r="50" s="358" customFormat="1" ht="30" customHeight="1" spans="2:4">
      <c r="B50" s="360"/>
      <c r="C50" s="361"/>
      <c r="D50" s="362"/>
    </row>
  </sheetData>
  <mergeCells count="5">
    <mergeCell ref="A2:D2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zoomScale="90" zoomScaleNormal="90" workbookViewId="0">
      <selection activeCell="H3" sqref="H3"/>
    </sheetView>
  </sheetViews>
  <sheetFormatPr defaultColWidth="6.75" defaultRowHeight="11.25" outlineLevelCol="4"/>
  <cols>
    <col min="1" max="1" width="7.5" style="85"/>
    <col min="2" max="2" width="48.75" style="85" customWidth="1"/>
    <col min="3" max="3" width="13.6083333333333" style="109" customWidth="1"/>
    <col min="4" max="4" width="14.5833333333333" style="109" customWidth="1"/>
    <col min="5" max="5" width="24.75" style="100" customWidth="1"/>
    <col min="6" max="137" width="6.75" style="85"/>
    <col min="138" max="138" width="35.8833333333333" style="85" customWidth="1"/>
    <col min="139" max="139" width="12" style="85" customWidth="1"/>
    <col min="140" max="140" width="12.25" style="85" customWidth="1"/>
    <col min="141" max="141" width="9.63333333333333" style="85" customWidth="1"/>
    <col min="142" max="247" width="6.75" style="85" hidden="1" customWidth="1"/>
    <col min="248" max="393" width="6.75" style="85"/>
    <col min="394" max="394" width="35.8833333333333" style="85" customWidth="1"/>
    <col min="395" max="395" width="12" style="85" customWidth="1"/>
    <col min="396" max="396" width="12.25" style="85" customWidth="1"/>
    <col min="397" max="397" width="9.63333333333333" style="85" customWidth="1"/>
    <col min="398" max="503" width="6.75" style="85" hidden="1" customWidth="1"/>
    <col min="504" max="649" width="6.75" style="85"/>
    <col min="650" max="650" width="35.8833333333333" style="85" customWidth="1"/>
    <col min="651" max="651" width="12" style="85" customWidth="1"/>
    <col min="652" max="652" width="12.25" style="85" customWidth="1"/>
    <col min="653" max="653" width="9.63333333333333" style="85" customWidth="1"/>
    <col min="654" max="759" width="6.75" style="85" hidden="1" customWidth="1"/>
    <col min="760" max="905" width="6.75" style="85"/>
    <col min="906" max="906" width="35.8833333333333" style="85" customWidth="1"/>
    <col min="907" max="907" width="12" style="85" customWidth="1"/>
    <col min="908" max="908" width="12.25" style="85" customWidth="1"/>
    <col min="909" max="909" width="9.63333333333333" style="85" customWidth="1"/>
    <col min="910" max="1015" width="6.75" style="85" hidden="1" customWidth="1"/>
    <col min="1016" max="1161" width="6.75" style="85"/>
    <col min="1162" max="1162" width="35.8833333333333" style="85" customWidth="1"/>
    <col min="1163" max="1163" width="12" style="85" customWidth="1"/>
    <col min="1164" max="1164" width="12.25" style="85" customWidth="1"/>
    <col min="1165" max="1165" width="9.63333333333333" style="85" customWidth="1"/>
    <col min="1166" max="1271" width="6.75" style="85" hidden="1" customWidth="1"/>
    <col min="1272" max="1417" width="6.75" style="85"/>
    <col min="1418" max="1418" width="35.8833333333333" style="85" customWidth="1"/>
    <col min="1419" max="1419" width="12" style="85" customWidth="1"/>
    <col min="1420" max="1420" width="12.25" style="85" customWidth="1"/>
    <col min="1421" max="1421" width="9.63333333333333" style="85" customWidth="1"/>
    <col min="1422" max="1527" width="6.75" style="85" hidden="1" customWidth="1"/>
    <col min="1528" max="1673" width="6.75" style="85"/>
    <col min="1674" max="1674" width="35.8833333333333" style="85" customWidth="1"/>
    <col min="1675" max="1675" width="12" style="85" customWidth="1"/>
    <col min="1676" max="1676" width="12.25" style="85" customWidth="1"/>
    <col min="1677" max="1677" width="9.63333333333333" style="85" customWidth="1"/>
    <col min="1678" max="1783" width="6.75" style="85" hidden="1" customWidth="1"/>
    <col min="1784" max="1929" width="6.75" style="85"/>
    <col min="1930" max="1930" width="35.8833333333333" style="85" customWidth="1"/>
    <col min="1931" max="1931" width="12" style="85" customWidth="1"/>
    <col min="1932" max="1932" width="12.25" style="85" customWidth="1"/>
    <col min="1933" max="1933" width="9.63333333333333" style="85" customWidth="1"/>
    <col min="1934" max="2039" width="6.75" style="85" hidden="1" customWidth="1"/>
    <col min="2040" max="2185" width="6.75" style="85"/>
    <col min="2186" max="2186" width="35.8833333333333" style="85" customWidth="1"/>
    <col min="2187" max="2187" width="12" style="85" customWidth="1"/>
    <col min="2188" max="2188" width="12.25" style="85" customWidth="1"/>
    <col min="2189" max="2189" width="9.63333333333333" style="85" customWidth="1"/>
    <col min="2190" max="2295" width="6.75" style="85" hidden="1" customWidth="1"/>
    <col min="2296" max="2441" width="6.75" style="85"/>
    <col min="2442" max="2442" width="35.8833333333333" style="85" customWidth="1"/>
    <col min="2443" max="2443" width="12" style="85" customWidth="1"/>
    <col min="2444" max="2444" width="12.25" style="85" customWidth="1"/>
    <col min="2445" max="2445" width="9.63333333333333" style="85" customWidth="1"/>
    <col min="2446" max="2551" width="6.75" style="85" hidden="1" customWidth="1"/>
    <col min="2552" max="2697" width="6.75" style="85"/>
    <col min="2698" max="2698" width="35.8833333333333" style="85" customWidth="1"/>
    <col min="2699" max="2699" width="12" style="85" customWidth="1"/>
    <col min="2700" max="2700" width="12.25" style="85" customWidth="1"/>
    <col min="2701" max="2701" width="9.63333333333333" style="85" customWidth="1"/>
    <col min="2702" max="2807" width="6.75" style="85" hidden="1" customWidth="1"/>
    <col min="2808" max="2953" width="6.75" style="85"/>
    <col min="2954" max="2954" width="35.8833333333333" style="85" customWidth="1"/>
    <col min="2955" max="2955" width="12" style="85" customWidth="1"/>
    <col min="2956" max="2956" width="12.25" style="85" customWidth="1"/>
    <col min="2957" max="2957" width="9.63333333333333" style="85" customWidth="1"/>
    <col min="2958" max="3063" width="6.75" style="85" hidden="1" customWidth="1"/>
    <col min="3064" max="3209" width="6.75" style="85"/>
    <col min="3210" max="3210" width="35.8833333333333" style="85" customWidth="1"/>
    <col min="3211" max="3211" width="12" style="85" customWidth="1"/>
    <col min="3212" max="3212" width="12.25" style="85" customWidth="1"/>
    <col min="3213" max="3213" width="9.63333333333333" style="85" customWidth="1"/>
    <col min="3214" max="3319" width="6.75" style="85" hidden="1" customWidth="1"/>
    <col min="3320" max="3465" width="6.75" style="85"/>
    <col min="3466" max="3466" width="35.8833333333333" style="85" customWidth="1"/>
    <col min="3467" max="3467" width="12" style="85" customWidth="1"/>
    <col min="3468" max="3468" width="12.25" style="85" customWidth="1"/>
    <col min="3469" max="3469" width="9.63333333333333" style="85" customWidth="1"/>
    <col min="3470" max="3575" width="6.75" style="85" hidden="1" customWidth="1"/>
    <col min="3576" max="3721" width="6.75" style="85"/>
    <col min="3722" max="3722" width="35.8833333333333" style="85" customWidth="1"/>
    <col min="3723" max="3723" width="12" style="85" customWidth="1"/>
    <col min="3724" max="3724" width="12.25" style="85" customWidth="1"/>
    <col min="3725" max="3725" width="9.63333333333333" style="85" customWidth="1"/>
    <col min="3726" max="3831" width="6.75" style="85" hidden="1" customWidth="1"/>
    <col min="3832" max="3977" width="6.75" style="85"/>
    <col min="3978" max="3978" width="35.8833333333333" style="85" customWidth="1"/>
    <col min="3979" max="3979" width="12" style="85" customWidth="1"/>
    <col min="3980" max="3980" width="12.25" style="85" customWidth="1"/>
    <col min="3981" max="3981" width="9.63333333333333" style="85" customWidth="1"/>
    <col min="3982" max="4087" width="6.75" style="85" hidden="1" customWidth="1"/>
    <col min="4088" max="4233" width="6.75" style="85"/>
    <col min="4234" max="4234" width="35.8833333333333" style="85" customWidth="1"/>
    <col min="4235" max="4235" width="12" style="85" customWidth="1"/>
    <col min="4236" max="4236" width="12.25" style="85" customWidth="1"/>
    <col min="4237" max="4237" width="9.63333333333333" style="85" customWidth="1"/>
    <col min="4238" max="4343" width="6.75" style="85" hidden="1" customWidth="1"/>
    <col min="4344" max="4489" width="6.75" style="85"/>
    <col min="4490" max="4490" width="35.8833333333333" style="85" customWidth="1"/>
    <col min="4491" max="4491" width="12" style="85" customWidth="1"/>
    <col min="4492" max="4492" width="12.25" style="85" customWidth="1"/>
    <col min="4493" max="4493" width="9.63333333333333" style="85" customWidth="1"/>
    <col min="4494" max="4599" width="6.75" style="85" hidden="1" customWidth="1"/>
    <col min="4600" max="4745" width="6.75" style="85"/>
    <col min="4746" max="4746" width="35.8833333333333" style="85" customWidth="1"/>
    <col min="4747" max="4747" width="12" style="85" customWidth="1"/>
    <col min="4748" max="4748" width="12.25" style="85" customWidth="1"/>
    <col min="4749" max="4749" width="9.63333333333333" style="85" customWidth="1"/>
    <col min="4750" max="4855" width="6.75" style="85" hidden="1" customWidth="1"/>
    <col min="4856" max="5001" width="6.75" style="85"/>
    <col min="5002" max="5002" width="35.8833333333333" style="85" customWidth="1"/>
    <col min="5003" max="5003" width="12" style="85" customWidth="1"/>
    <col min="5004" max="5004" width="12.25" style="85" customWidth="1"/>
    <col min="5005" max="5005" width="9.63333333333333" style="85" customWidth="1"/>
    <col min="5006" max="5111" width="6.75" style="85" hidden="1" customWidth="1"/>
    <col min="5112" max="5257" width="6.75" style="85"/>
    <col min="5258" max="5258" width="35.8833333333333" style="85" customWidth="1"/>
    <col min="5259" max="5259" width="12" style="85" customWidth="1"/>
    <col min="5260" max="5260" width="12.25" style="85" customWidth="1"/>
    <col min="5261" max="5261" width="9.63333333333333" style="85" customWidth="1"/>
    <col min="5262" max="5367" width="6.75" style="85" hidden="1" customWidth="1"/>
    <col min="5368" max="5513" width="6.75" style="85"/>
    <col min="5514" max="5514" width="35.8833333333333" style="85" customWidth="1"/>
    <col min="5515" max="5515" width="12" style="85" customWidth="1"/>
    <col min="5516" max="5516" width="12.25" style="85" customWidth="1"/>
    <col min="5517" max="5517" width="9.63333333333333" style="85" customWidth="1"/>
    <col min="5518" max="5623" width="6.75" style="85" hidden="1" customWidth="1"/>
    <col min="5624" max="5769" width="6.75" style="85"/>
    <col min="5770" max="5770" width="35.8833333333333" style="85" customWidth="1"/>
    <col min="5771" max="5771" width="12" style="85" customWidth="1"/>
    <col min="5772" max="5772" width="12.25" style="85" customWidth="1"/>
    <col min="5773" max="5773" width="9.63333333333333" style="85" customWidth="1"/>
    <col min="5774" max="5879" width="6.75" style="85" hidden="1" customWidth="1"/>
    <col min="5880" max="6025" width="6.75" style="85"/>
    <col min="6026" max="6026" width="35.8833333333333" style="85" customWidth="1"/>
    <col min="6027" max="6027" width="12" style="85" customWidth="1"/>
    <col min="6028" max="6028" width="12.25" style="85" customWidth="1"/>
    <col min="6029" max="6029" width="9.63333333333333" style="85" customWidth="1"/>
    <col min="6030" max="6135" width="6.75" style="85" hidden="1" customWidth="1"/>
    <col min="6136" max="6281" width="6.75" style="85"/>
    <col min="6282" max="6282" width="35.8833333333333" style="85" customWidth="1"/>
    <col min="6283" max="6283" width="12" style="85" customWidth="1"/>
    <col min="6284" max="6284" width="12.25" style="85" customWidth="1"/>
    <col min="6285" max="6285" width="9.63333333333333" style="85" customWidth="1"/>
    <col min="6286" max="6391" width="6.75" style="85" hidden="1" customWidth="1"/>
    <col min="6392" max="6537" width="6.75" style="85"/>
    <col min="6538" max="6538" width="35.8833333333333" style="85" customWidth="1"/>
    <col min="6539" max="6539" width="12" style="85" customWidth="1"/>
    <col min="6540" max="6540" width="12.25" style="85" customWidth="1"/>
    <col min="6541" max="6541" width="9.63333333333333" style="85" customWidth="1"/>
    <col min="6542" max="6647" width="6.75" style="85" hidden="1" customWidth="1"/>
    <col min="6648" max="6793" width="6.75" style="85"/>
    <col min="6794" max="6794" width="35.8833333333333" style="85" customWidth="1"/>
    <col min="6795" max="6795" width="12" style="85" customWidth="1"/>
    <col min="6796" max="6796" width="12.25" style="85" customWidth="1"/>
    <col min="6797" max="6797" width="9.63333333333333" style="85" customWidth="1"/>
    <col min="6798" max="6903" width="6.75" style="85" hidden="1" customWidth="1"/>
    <col min="6904" max="7049" width="6.75" style="85"/>
    <col min="7050" max="7050" width="35.8833333333333" style="85" customWidth="1"/>
    <col min="7051" max="7051" width="12" style="85" customWidth="1"/>
    <col min="7052" max="7052" width="12.25" style="85" customWidth="1"/>
    <col min="7053" max="7053" width="9.63333333333333" style="85" customWidth="1"/>
    <col min="7054" max="7159" width="6.75" style="85" hidden="1" customWidth="1"/>
    <col min="7160" max="7305" width="6.75" style="85"/>
    <col min="7306" max="7306" width="35.8833333333333" style="85" customWidth="1"/>
    <col min="7307" max="7307" width="12" style="85" customWidth="1"/>
    <col min="7308" max="7308" width="12.25" style="85" customWidth="1"/>
    <col min="7309" max="7309" width="9.63333333333333" style="85" customWidth="1"/>
    <col min="7310" max="7415" width="6.75" style="85" hidden="1" customWidth="1"/>
    <col min="7416" max="7561" width="6.75" style="85"/>
    <col min="7562" max="7562" width="35.8833333333333" style="85" customWidth="1"/>
    <col min="7563" max="7563" width="12" style="85" customWidth="1"/>
    <col min="7564" max="7564" width="12.25" style="85" customWidth="1"/>
    <col min="7565" max="7565" width="9.63333333333333" style="85" customWidth="1"/>
    <col min="7566" max="7671" width="6.75" style="85" hidden="1" customWidth="1"/>
    <col min="7672" max="7817" width="6.75" style="85"/>
    <col min="7818" max="7818" width="35.8833333333333" style="85" customWidth="1"/>
    <col min="7819" max="7819" width="12" style="85" customWidth="1"/>
    <col min="7820" max="7820" width="12.25" style="85" customWidth="1"/>
    <col min="7821" max="7821" width="9.63333333333333" style="85" customWidth="1"/>
    <col min="7822" max="7927" width="6.75" style="85" hidden="1" customWidth="1"/>
    <col min="7928" max="8073" width="6.75" style="85"/>
    <col min="8074" max="8074" width="35.8833333333333" style="85" customWidth="1"/>
    <col min="8075" max="8075" width="12" style="85" customWidth="1"/>
    <col min="8076" max="8076" width="12.25" style="85" customWidth="1"/>
    <col min="8077" max="8077" width="9.63333333333333" style="85" customWidth="1"/>
    <col min="8078" max="8183" width="6.75" style="85" hidden="1" customWidth="1"/>
    <col min="8184" max="8329" width="6.75" style="85"/>
    <col min="8330" max="8330" width="35.8833333333333" style="85" customWidth="1"/>
    <col min="8331" max="8331" width="12" style="85" customWidth="1"/>
    <col min="8332" max="8332" width="12.25" style="85" customWidth="1"/>
    <col min="8333" max="8333" width="9.63333333333333" style="85" customWidth="1"/>
    <col min="8334" max="8439" width="6.75" style="85" hidden="1" customWidth="1"/>
    <col min="8440" max="8585" width="6.75" style="85"/>
    <col min="8586" max="8586" width="35.8833333333333" style="85" customWidth="1"/>
    <col min="8587" max="8587" width="12" style="85" customWidth="1"/>
    <col min="8588" max="8588" width="12.25" style="85" customWidth="1"/>
    <col min="8589" max="8589" width="9.63333333333333" style="85" customWidth="1"/>
    <col min="8590" max="8695" width="6.75" style="85" hidden="1" customWidth="1"/>
    <col min="8696" max="8841" width="6.75" style="85"/>
    <col min="8842" max="8842" width="35.8833333333333" style="85" customWidth="1"/>
    <col min="8843" max="8843" width="12" style="85" customWidth="1"/>
    <col min="8844" max="8844" width="12.25" style="85" customWidth="1"/>
    <col min="8845" max="8845" width="9.63333333333333" style="85" customWidth="1"/>
    <col min="8846" max="8951" width="6.75" style="85" hidden="1" customWidth="1"/>
    <col min="8952" max="9097" width="6.75" style="85"/>
    <col min="9098" max="9098" width="35.8833333333333" style="85" customWidth="1"/>
    <col min="9099" max="9099" width="12" style="85" customWidth="1"/>
    <col min="9100" max="9100" width="12.25" style="85" customWidth="1"/>
    <col min="9101" max="9101" width="9.63333333333333" style="85" customWidth="1"/>
    <col min="9102" max="9207" width="6.75" style="85" hidden="1" customWidth="1"/>
    <col min="9208" max="9353" width="6.75" style="85"/>
    <col min="9354" max="9354" width="35.8833333333333" style="85" customWidth="1"/>
    <col min="9355" max="9355" width="12" style="85" customWidth="1"/>
    <col min="9356" max="9356" width="12.25" style="85" customWidth="1"/>
    <col min="9357" max="9357" width="9.63333333333333" style="85" customWidth="1"/>
    <col min="9358" max="9463" width="6.75" style="85" hidden="1" customWidth="1"/>
    <col min="9464" max="9609" width="6.75" style="85"/>
    <col min="9610" max="9610" width="35.8833333333333" style="85" customWidth="1"/>
    <col min="9611" max="9611" width="12" style="85" customWidth="1"/>
    <col min="9612" max="9612" width="12.25" style="85" customWidth="1"/>
    <col min="9613" max="9613" width="9.63333333333333" style="85" customWidth="1"/>
    <col min="9614" max="9719" width="6.75" style="85" hidden="1" customWidth="1"/>
    <col min="9720" max="9865" width="6.75" style="85"/>
    <col min="9866" max="9866" width="35.8833333333333" style="85" customWidth="1"/>
    <col min="9867" max="9867" width="12" style="85" customWidth="1"/>
    <col min="9868" max="9868" width="12.25" style="85" customWidth="1"/>
    <col min="9869" max="9869" width="9.63333333333333" style="85" customWidth="1"/>
    <col min="9870" max="9975" width="6.75" style="85" hidden="1" customWidth="1"/>
    <col min="9976" max="10121" width="6.75" style="85"/>
    <col min="10122" max="10122" width="35.8833333333333" style="85" customWidth="1"/>
    <col min="10123" max="10123" width="12" style="85" customWidth="1"/>
    <col min="10124" max="10124" width="12.25" style="85" customWidth="1"/>
    <col min="10125" max="10125" width="9.63333333333333" style="85" customWidth="1"/>
    <col min="10126" max="10231" width="6.75" style="85" hidden="1" customWidth="1"/>
    <col min="10232" max="10377" width="6.75" style="85"/>
    <col min="10378" max="10378" width="35.8833333333333" style="85" customWidth="1"/>
    <col min="10379" max="10379" width="12" style="85" customWidth="1"/>
    <col min="10380" max="10380" width="12.25" style="85" customWidth="1"/>
    <col min="10381" max="10381" width="9.63333333333333" style="85" customWidth="1"/>
    <col min="10382" max="10487" width="6.75" style="85" hidden="1" customWidth="1"/>
    <col min="10488" max="10633" width="6.75" style="85"/>
    <col min="10634" max="10634" width="35.8833333333333" style="85" customWidth="1"/>
    <col min="10635" max="10635" width="12" style="85" customWidth="1"/>
    <col min="10636" max="10636" width="12.25" style="85" customWidth="1"/>
    <col min="10637" max="10637" width="9.63333333333333" style="85" customWidth="1"/>
    <col min="10638" max="10743" width="6.75" style="85" hidden="1" customWidth="1"/>
    <col min="10744" max="10889" width="6.75" style="85"/>
    <col min="10890" max="10890" width="35.8833333333333" style="85" customWidth="1"/>
    <col min="10891" max="10891" width="12" style="85" customWidth="1"/>
    <col min="10892" max="10892" width="12.25" style="85" customWidth="1"/>
    <col min="10893" max="10893" width="9.63333333333333" style="85" customWidth="1"/>
    <col min="10894" max="10999" width="6.75" style="85" hidden="1" customWidth="1"/>
    <col min="11000" max="11145" width="6.75" style="85"/>
    <col min="11146" max="11146" width="35.8833333333333" style="85" customWidth="1"/>
    <col min="11147" max="11147" width="12" style="85" customWidth="1"/>
    <col min="11148" max="11148" width="12.25" style="85" customWidth="1"/>
    <col min="11149" max="11149" width="9.63333333333333" style="85" customWidth="1"/>
    <col min="11150" max="11255" width="6.75" style="85" hidden="1" customWidth="1"/>
    <col min="11256" max="11401" width="6.75" style="85"/>
    <col min="11402" max="11402" width="35.8833333333333" style="85" customWidth="1"/>
    <col min="11403" max="11403" width="12" style="85" customWidth="1"/>
    <col min="11404" max="11404" width="12.25" style="85" customWidth="1"/>
    <col min="11405" max="11405" width="9.63333333333333" style="85" customWidth="1"/>
    <col min="11406" max="11511" width="6.75" style="85" hidden="1" customWidth="1"/>
    <col min="11512" max="11657" width="6.75" style="85"/>
    <col min="11658" max="11658" width="35.8833333333333" style="85" customWidth="1"/>
    <col min="11659" max="11659" width="12" style="85" customWidth="1"/>
    <col min="11660" max="11660" width="12.25" style="85" customWidth="1"/>
    <col min="11661" max="11661" width="9.63333333333333" style="85" customWidth="1"/>
    <col min="11662" max="11767" width="6.75" style="85" hidden="1" customWidth="1"/>
    <col min="11768" max="11913" width="6.75" style="85"/>
    <col min="11914" max="11914" width="35.8833333333333" style="85" customWidth="1"/>
    <col min="11915" max="11915" width="12" style="85" customWidth="1"/>
    <col min="11916" max="11916" width="12.25" style="85" customWidth="1"/>
    <col min="11917" max="11917" width="9.63333333333333" style="85" customWidth="1"/>
    <col min="11918" max="12023" width="6.75" style="85" hidden="1" customWidth="1"/>
    <col min="12024" max="12169" width="6.75" style="85"/>
    <col min="12170" max="12170" width="35.8833333333333" style="85" customWidth="1"/>
    <col min="12171" max="12171" width="12" style="85" customWidth="1"/>
    <col min="12172" max="12172" width="12.25" style="85" customWidth="1"/>
    <col min="12173" max="12173" width="9.63333333333333" style="85" customWidth="1"/>
    <col min="12174" max="12279" width="6.75" style="85" hidden="1" customWidth="1"/>
    <col min="12280" max="12425" width="6.75" style="85"/>
    <col min="12426" max="12426" width="35.8833333333333" style="85" customWidth="1"/>
    <col min="12427" max="12427" width="12" style="85" customWidth="1"/>
    <col min="12428" max="12428" width="12.25" style="85" customWidth="1"/>
    <col min="12429" max="12429" width="9.63333333333333" style="85" customWidth="1"/>
    <col min="12430" max="12535" width="6.75" style="85" hidden="1" customWidth="1"/>
    <col min="12536" max="12681" width="6.75" style="85"/>
    <col min="12682" max="12682" width="35.8833333333333" style="85" customWidth="1"/>
    <col min="12683" max="12683" width="12" style="85" customWidth="1"/>
    <col min="12684" max="12684" width="12.25" style="85" customWidth="1"/>
    <col min="12685" max="12685" width="9.63333333333333" style="85" customWidth="1"/>
    <col min="12686" max="12791" width="6.75" style="85" hidden="1" customWidth="1"/>
    <col min="12792" max="12937" width="6.75" style="85"/>
    <col min="12938" max="12938" width="35.8833333333333" style="85" customWidth="1"/>
    <col min="12939" max="12939" width="12" style="85" customWidth="1"/>
    <col min="12940" max="12940" width="12.25" style="85" customWidth="1"/>
    <col min="12941" max="12941" width="9.63333333333333" style="85" customWidth="1"/>
    <col min="12942" max="13047" width="6.75" style="85" hidden="1" customWidth="1"/>
    <col min="13048" max="13193" width="6.75" style="85"/>
    <col min="13194" max="13194" width="35.8833333333333" style="85" customWidth="1"/>
    <col min="13195" max="13195" width="12" style="85" customWidth="1"/>
    <col min="13196" max="13196" width="12.25" style="85" customWidth="1"/>
    <col min="13197" max="13197" width="9.63333333333333" style="85" customWidth="1"/>
    <col min="13198" max="13303" width="6.75" style="85" hidden="1" customWidth="1"/>
    <col min="13304" max="13449" width="6.75" style="85"/>
    <col min="13450" max="13450" width="35.8833333333333" style="85" customWidth="1"/>
    <col min="13451" max="13451" width="12" style="85" customWidth="1"/>
    <col min="13452" max="13452" width="12.25" style="85" customWidth="1"/>
    <col min="13453" max="13453" width="9.63333333333333" style="85" customWidth="1"/>
    <col min="13454" max="13559" width="6.75" style="85" hidden="1" customWidth="1"/>
    <col min="13560" max="13705" width="6.75" style="85"/>
    <col min="13706" max="13706" width="35.8833333333333" style="85" customWidth="1"/>
    <col min="13707" max="13707" width="12" style="85" customWidth="1"/>
    <col min="13708" max="13708" width="12.25" style="85" customWidth="1"/>
    <col min="13709" max="13709" width="9.63333333333333" style="85" customWidth="1"/>
    <col min="13710" max="13815" width="6.75" style="85" hidden="1" customWidth="1"/>
    <col min="13816" max="13961" width="6.75" style="85"/>
    <col min="13962" max="13962" width="35.8833333333333" style="85" customWidth="1"/>
    <col min="13963" max="13963" width="12" style="85" customWidth="1"/>
    <col min="13964" max="13964" width="12.25" style="85" customWidth="1"/>
    <col min="13965" max="13965" width="9.63333333333333" style="85" customWidth="1"/>
    <col min="13966" max="14071" width="6.75" style="85" hidden="1" customWidth="1"/>
    <col min="14072" max="14217" width="6.75" style="85"/>
    <col min="14218" max="14218" width="35.8833333333333" style="85" customWidth="1"/>
    <col min="14219" max="14219" width="12" style="85" customWidth="1"/>
    <col min="14220" max="14220" width="12.25" style="85" customWidth="1"/>
    <col min="14221" max="14221" width="9.63333333333333" style="85" customWidth="1"/>
    <col min="14222" max="14327" width="6.75" style="85" hidden="1" customWidth="1"/>
    <col min="14328" max="14473" width="6.75" style="85"/>
    <col min="14474" max="14474" width="35.8833333333333" style="85" customWidth="1"/>
    <col min="14475" max="14475" width="12" style="85" customWidth="1"/>
    <col min="14476" max="14476" width="12.25" style="85" customWidth="1"/>
    <col min="14477" max="14477" width="9.63333333333333" style="85" customWidth="1"/>
    <col min="14478" max="14583" width="6.75" style="85" hidden="1" customWidth="1"/>
    <col min="14584" max="14729" width="6.75" style="85"/>
    <col min="14730" max="14730" width="35.8833333333333" style="85" customWidth="1"/>
    <col min="14731" max="14731" width="12" style="85" customWidth="1"/>
    <col min="14732" max="14732" width="12.25" style="85" customWidth="1"/>
    <col min="14733" max="14733" width="9.63333333333333" style="85" customWidth="1"/>
    <col min="14734" max="14839" width="6.75" style="85" hidden="1" customWidth="1"/>
    <col min="14840" max="14985" width="6.75" style="85"/>
    <col min="14986" max="14986" width="35.8833333333333" style="85" customWidth="1"/>
    <col min="14987" max="14987" width="12" style="85" customWidth="1"/>
    <col min="14988" max="14988" width="12.25" style="85" customWidth="1"/>
    <col min="14989" max="14989" width="9.63333333333333" style="85" customWidth="1"/>
    <col min="14990" max="15095" width="6.75" style="85" hidden="1" customWidth="1"/>
    <col min="15096" max="15241" width="6.75" style="85"/>
    <col min="15242" max="15242" width="35.8833333333333" style="85" customWidth="1"/>
    <col min="15243" max="15243" width="12" style="85" customWidth="1"/>
    <col min="15244" max="15244" width="12.25" style="85" customWidth="1"/>
    <col min="15245" max="15245" width="9.63333333333333" style="85" customWidth="1"/>
    <col min="15246" max="15351" width="6.75" style="85" hidden="1" customWidth="1"/>
    <col min="15352" max="15497" width="6.75" style="85"/>
    <col min="15498" max="15498" width="35.8833333333333" style="85" customWidth="1"/>
    <col min="15499" max="15499" width="12" style="85" customWidth="1"/>
    <col min="15500" max="15500" width="12.25" style="85" customWidth="1"/>
    <col min="15501" max="15501" width="9.63333333333333" style="85" customWidth="1"/>
    <col min="15502" max="15607" width="6.75" style="85" hidden="1" customWidth="1"/>
    <col min="15608" max="15753" width="6.75" style="85"/>
    <col min="15754" max="15754" width="35.8833333333333" style="85" customWidth="1"/>
    <col min="15755" max="15755" width="12" style="85" customWidth="1"/>
    <col min="15756" max="15756" width="12.25" style="85" customWidth="1"/>
    <col min="15757" max="15757" width="9.63333333333333" style="85" customWidth="1"/>
    <col min="15758" max="15863" width="6.75" style="85" hidden="1" customWidth="1"/>
    <col min="15864" max="16009" width="6.75" style="85"/>
    <col min="16010" max="16010" width="35.8833333333333" style="85" customWidth="1"/>
    <col min="16011" max="16011" width="12" style="85" customWidth="1"/>
    <col min="16012" max="16012" width="12.25" style="85" customWidth="1"/>
    <col min="16013" max="16013" width="9.63333333333333" style="85" customWidth="1"/>
    <col min="16014" max="16119" width="6.75" style="85" hidden="1" customWidth="1"/>
    <col min="16120" max="16384" width="6.75" style="85"/>
  </cols>
  <sheetData>
    <row r="1" ht="19.5" customHeight="1" spans="1:1">
      <c r="A1" s="55" t="s">
        <v>1118</v>
      </c>
    </row>
    <row r="2" ht="28.5" customHeight="1" spans="1:5">
      <c r="A2" s="86" t="s">
        <v>1119</v>
      </c>
      <c r="B2" s="86"/>
      <c r="C2" s="86"/>
      <c r="D2" s="86"/>
      <c r="E2" s="86"/>
    </row>
    <row r="3" ht="19.5" customHeight="1" spans="2:5">
      <c r="B3" s="87"/>
      <c r="E3" s="88" t="s">
        <v>2</v>
      </c>
    </row>
    <row r="4" ht="36" customHeight="1" spans="1:5">
      <c r="A4" s="102" t="s">
        <v>1120</v>
      </c>
      <c r="B4" s="89" t="s">
        <v>1121</v>
      </c>
      <c r="C4" s="103" t="s">
        <v>52</v>
      </c>
      <c r="D4" s="103" t="s">
        <v>53</v>
      </c>
      <c r="E4" s="110" t="s">
        <v>54</v>
      </c>
    </row>
    <row r="5" ht="19" customHeight="1" spans="1:5">
      <c r="A5" s="104">
        <v>208</v>
      </c>
      <c r="B5" s="105" t="s">
        <v>308</v>
      </c>
      <c r="C5" s="106">
        <f>C6</f>
        <v>0</v>
      </c>
      <c r="D5" s="91">
        <v>0</v>
      </c>
      <c r="E5" s="111"/>
    </row>
    <row r="6" ht="19" customHeight="1" spans="1:5">
      <c r="A6" s="104">
        <v>20804</v>
      </c>
      <c r="B6" s="105" t="s">
        <v>146</v>
      </c>
      <c r="C6" s="106">
        <f>C7</f>
        <v>0</v>
      </c>
      <c r="D6" s="91"/>
      <c r="E6" s="111"/>
    </row>
    <row r="7" ht="19" customHeight="1" spans="1:5">
      <c r="A7" s="104">
        <v>2080451</v>
      </c>
      <c r="B7" s="107" t="s">
        <v>1122</v>
      </c>
      <c r="C7" s="106">
        <v>0</v>
      </c>
      <c r="D7" s="91"/>
      <c r="E7" s="111"/>
    </row>
    <row r="8" ht="19" customHeight="1" spans="1:5">
      <c r="A8" s="104">
        <v>223</v>
      </c>
      <c r="B8" s="105" t="s">
        <v>1123</v>
      </c>
      <c r="C8" s="106">
        <f>C9+C20+C30+C32</f>
        <v>0</v>
      </c>
      <c r="D8" s="91"/>
      <c r="E8" s="111"/>
    </row>
    <row r="9" ht="19" customHeight="1" spans="1:5">
      <c r="A9" s="104">
        <v>22301</v>
      </c>
      <c r="B9" s="105" t="s">
        <v>1124</v>
      </c>
      <c r="C9" s="106">
        <f>SUM(C10:C19)</f>
        <v>0</v>
      </c>
      <c r="D9" s="91"/>
      <c r="E9" s="111"/>
    </row>
    <row r="10" ht="19" customHeight="1" spans="1:5">
      <c r="A10" s="104">
        <v>2230101</v>
      </c>
      <c r="B10" s="107" t="s">
        <v>1125</v>
      </c>
      <c r="C10" s="106">
        <v>0</v>
      </c>
      <c r="D10" s="91"/>
      <c r="E10" s="111"/>
    </row>
    <row r="11" ht="19" customHeight="1" spans="1:5">
      <c r="A11" s="104">
        <v>2230102</v>
      </c>
      <c r="B11" s="107" t="s">
        <v>1126</v>
      </c>
      <c r="C11" s="106">
        <v>0</v>
      </c>
      <c r="D11" s="91">
        <v>0</v>
      </c>
      <c r="E11" s="111"/>
    </row>
    <row r="12" ht="19" customHeight="1" spans="1:5">
      <c r="A12" s="104">
        <v>2230103</v>
      </c>
      <c r="B12" s="107" t="s">
        <v>1127</v>
      </c>
      <c r="C12" s="106">
        <v>0</v>
      </c>
      <c r="D12" s="91"/>
      <c r="E12" s="111"/>
    </row>
    <row r="13" ht="19" customHeight="1" spans="1:5">
      <c r="A13" s="104">
        <v>2230104</v>
      </c>
      <c r="B13" s="107" t="s">
        <v>1128</v>
      </c>
      <c r="C13" s="106">
        <v>0</v>
      </c>
      <c r="D13" s="91"/>
      <c r="E13" s="111"/>
    </row>
    <row r="14" ht="19" customHeight="1" spans="1:5">
      <c r="A14" s="104">
        <v>2230105</v>
      </c>
      <c r="B14" s="107" t="s">
        <v>1129</v>
      </c>
      <c r="C14" s="106">
        <v>0</v>
      </c>
      <c r="D14" s="95">
        <v>29.38</v>
      </c>
      <c r="E14" s="111"/>
    </row>
    <row r="15" ht="19" customHeight="1" spans="1:5">
      <c r="A15" s="104">
        <v>2230106</v>
      </c>
      <c r="B15" s="107" t="s">
        <v>1130</v>
      </c>
      <c r="C15" s="106">
        <v>0</v>
      </c>
      <c r="D15" s="91"/>
      <c r="E15" s="111"/>
    </row>
    <row r="16" ht="19" customHeight="1" spans="1:5">
      <c r="A16" s="104">
        <v>2230107</v>
      </c>
      <c r="B16" s="107" t="s">
        <v>1131</v>
      </c>
      <c r="C16" s="106">
        <v>0</v>
      </c>
      <c r="D16" s="91">
        <v>0</v>
      </c>
      <c r="E16" s="111"/>
    </row>
    <row r="17" ht="19" customHeight="1" spans="1:5">
      <c r="A17" s="104">
        <v>2230108</v>
      </c>
      <c r="B17" s="107" t="s">
        <v>1132</v>
      </c>
      <c r="C17" s="106">
        <v>0</v>
      </c>
      <c r="D17" s="91"/>
      <c r="E17" s="111"/>
    </row>
    <row r="18" ht="19" customHeight="1" spans="1:5">
      <c r="A18" s="104">
        <v>2230109</v>
      </c>
      <c r="B18" s="107" t="s">
        <v>1133</v>
      </c>
      <c r="C18" s="106">
        <v>0</v>
      </c>
      <c r="D18" s="91"/>
      <c r="E18" s="111"/>
    </row>
    <row r="19" ht="19" customHeight="1" spans="1:5">
      <c r="A19" s="104">
        <v>2230199</v>
      </c>
      <c r="B19" s="107" t="s">
        <v>1134</v>
      </c>
      <c r="C19" s="106">
        <v>0</v>
      </c>
      <c r="D19" s="91">
        <v>0</v>
      </c>
      <c r="E19" s="111"/>
    </row>
    <row r="20" ht="19" customHeight="1" spans="1:5">
      <c r="A20" s="104">
        <v>22302</v>
      </c>
      <c r="B20" s="105" t="s">
        <v>1135</v>
      </c>
      <c r="C20" s="106">
        <f>SUM(C21:C29)</f>
        <v>0</v>
      </c>
      <c r="D20" s="91"/>
      <c r="E20" s="111"/>
    </row>
    <row r="21" ht="19" customHeight="1" spans="1:5">
      <c r="A21" s="104">
        <v>2230201</v>
      </c>
      <c r="B21" s="107" t="s">
        <v>1136</v>
      </c>
      <c r="C21" s="106">
        <v>0</v>
      </c>
      <c r="D21" s="91"/>
      <c r="E21" s="111"/>
    </row>
    <row r="22" ht="19" customHeight="1" spans="1:5">
      <c r="A22" s="104">
        <v>2230202</v>
      </c>
      <c r="B22" s="107" t="s">
        <v>1137</v>
      </c>
      <c r="C22" s="106">
        <v>0</v>
      </c>
      <c r="D22" s="91"/>
      <c r="E22" s="111"/>
    </row>
    <row r="23" ht="19" customHeight="1" spans="1:5">
      <c r="A23" s="104">
        <v>2230203</v>
      </c>
      <c r="B23" s="107" t="s">
        <v>1138</v>
      </c>
      <c r="C23" s="106">
        <v>0</v>
      </c>
      <c r="D23" s="91"/>
      <c r="E23" s="111"/>
    </row>
    <row r="24" ht="19" customHeight="1" spans="1:5">
      <c r="A24" s="104">
        <v>2230204</v>
      </c>
      <c r="B24" s="107" t="s">
        <v>1139</v>
      </c>
      <c r="C24" s="106">
        <v>0</v>
      </c>
      <c r="D24" s="91"/>
      <c r="E24" s="111"/>
    </row>
    <row r="25" ht="19" customHeight="1" spans="1:5">
      <c r="A25" s="104">
        <v>2230205</v>
      </c>
      <c r="B25" s="107" t="s">
        <v>1140</v>
      </c>
      <c r="C25" s="106">
        <v>0</v>
      </c>
      <c r="D25" s="91"/>
      <c r="E25" s="111"/>
    </row>
    <row r="26" ht="19" customHeight="1" spans="1:5">
      <c r="A26" s="104">
        <v>2230206</v>
      </c>
      <c r="B26" s="107" t="s">
        <v>1141</v>
      </c>
      <c r="C26" s="106">
        <v>0</v>
      </c>
      <c r="D26" s="91"/>
      <c r="E26" s="111"/>
    </row>
    <row r="27" ht="19" customHeight="1" spans="1:5">
      <c r="A27" s="104">
        <v>2230207</v>
      </c>
      <c r="B27" s="107" t="s">
        <v>1142</v>
      </c>
      <c r="C27" s="106">
        <v>0</v>
      </c>
      <c r="D27" s="91"/>
      <c r="E27" s="111"/>
    </row>
    <row r="28" ht="19" customHeight="1" spans="1:5">
      <c r="A28" s="104">
        <v>2230208</v>
      </c>
      <c r="B28" s="107" t="s">
        <v>1143</v>
      </c>
      <c r="C28" s="106">
        <v>0</v>
      </c>
      <c r="D28" s="91"/>
      <c r="E28" s="111"/>
    </row>
    <row r="29" ht="19" customHeight="1" spans="1:5">
      <c r="A29" s="104">
        <v>2230299</v>
      </c>
      <c r="B29" s="107" t="s">
        <v>1144</v>
      </c>
      <c r="C29" s="106">
        <v>0</v>
      </c>
      <c r="D29" s="91"/>
      <c r="E29" s="111"/>
    </row>
    <row r="30" ht="19" customHeight="1" spans="1:5">
      <c r="A30" s="104">
        <v>22303</v>
      </c>
      <c r="B30" s="105" t="s">
        <v>1145</v>
      </c>
      <c r="C30" s="106">
        <f>C31</f>
        <v>0</v>
      </c>
      <c r="D30" s="91"/>
      <c r="E30" s="111"/>
    </row>
    <row r="31" ht="19" customHeight="1" spans="1:5">
      <c r="A31" s="104">
        <v>2230301</v>
      </c>
      <c r="B31" s="107" t="s">
        <v>1146</v>
      </c>
      <c r="C31" s="106">
        <v>0</v>
      </c>
      <c r="D31" s="91"/>
      <c r="E31" s="111"/>
    </row>
    <row r="32" ht="19" customHeight="1" spans="1:5">
      <c r="A32" s="104">
        <v>22399</v>
      </c>
      <c r="B32" s="105" t="s">
        <v>1147</v>
      </c>
      <c r="C32" s="106">
        <f>C33</f>
        <v>0</v>
      </c>
      <c r="D32" s="91"/>
      <c r="E32" s="111"/>
    </row>
    <row r="33" ht="19" customHeight="1" spans="1:5">
      <c r="A33" s="104">
        <v>2239999</v>
      </c>
      <c r="B33" s="107" t="s">
        <v>1148</v>
      </c>
      <c r="C33" s="106">
        <v>0</v>
      </c>
      <c r="D33" s="91"/>
      <c r="E33" s="111"/>
    </row>
    <row r="34" ht="19" customHeight="1" spans="1:5">
      <c r="A34" s="108"/>
      <c r="B34" s="94" t="s">
        <v>77</v>
      </c>
      <c r="C34" s="95">
        <v>0</v>
      </c>
      <c r="D34" s="95">
        <v>29.38</v>
      </c>
      <c r="E34" s="111"/>
    </row>
    <row r="35" ht="19" customHeight="1" spans="1:5">
      <c r="A35" s="108"/>
      <c r="B35" s="96" t="s">
        <v>79</v>
      </c>
      <c r="C35" s="95">
        <v>14.69</v>
      </c>
      <c r="D35" s="95">
        <v>0</v>
      </c>
      <c r="E35" s="111"/>
    </row>
    <row r="36" ht="19" customHeight="1" spans="1:5">
      <c r="A36" s="108"/>
      <c r="B36" s="97" t="s">
        <v>1149</v>
      </c>
      <c r="C36" s="95">
        <v>0</v>
      </c>
      <c r="D36" s="95">
        <v>0</v>
      </c>
      <c r="E36" s="111"/>
    </row>
    <row r="37" ht="19" customHeight="1" spans="1:5">
      <c r="A37" s="108"/>
      <c r="B37" s="98" t="s">
        <v>1150</v>
      </c>
      <c r="C37" s="95">
        <v>0</v>
      </c>
      <c r="D37" s="95">
        <v>0</v>
      </c>
      <c r="E37" s="111"/>
    </row>
    <row r="38" ht="19" customHeight="1" spans="1:5">
      <c r="A38" s="108"/>
      <c r="B38" s="99" t="s">
        <v>1151</v>
      </c>
      <c r="C38" s="91">
        <v>0</v>
      </c>
      <c r="D38" s="91">
        <v>0</v>
      </c>
      <c r="E38" s="111"/>
    </row>
    <row r="39" ht="19" customHeight="1" spans="1:5">
      <c r="A39" s="108"/>
      <c r="B39" s="99" t="s">
        <v>86</v>
      </c>
      <c r="C39" s="91">
        <v>14.69</v>
      </c>
      <c r="D39" s="91">
        <v>0</v>
      </c>
      <c r="E39" s="111"/>
    </row>
    <row r="40" ht="19" customHeight="1" spans="1:5">
      <c r="A40" s="108"/>
      <c r="B40" s="94" t="s">
        <v>87</v>
      </c>
      <c r="C40" s="95">
        <v>14.69</v>
      </c>
      <c r="D40" s="95">
        <v>29.38</v>
      </c>
      <c r="E40" s="111">
        <f>D40/C40</f>
        <v>2</v>
      </c>
    </row>
    <row r="41" ht="20.25" spans="2:5">
      <c r="B41" s="112"/>
      <c r="C41" s="113"/>
      <c r="D41" s="113"/>
      <c r="E41" s="114"/>
    </row>
  </sheetData>
  <mergeCells count="2">
    <mergeCell ref="A2:E2"/>
    <mergeCell ref="B41:E4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C9" sqref="C9"/>
    </sheetView>
  </sheetViews>
  <sheetFormatPr defaultColWidth="6.75" defaultRowHeight="11.25" outlineLevelCol="3"/>
  <cols>
    <col min="1" max="1" width="9.25" style="85" customWidth="1"/>
    <col min="2" max="2" width="42" style="85" customWidth="1"/>
    <col min="3" max="3" width="11.375" style="85" customWidth="1"/>
    <col min="4" max="4" width="13.875" style="100" customWidth="1"/>
    <col min="5" max="138" width="6.75" style="85"/>
    <col min="139" max="139" width="35.8833333333333" style="85" customWidth="1"/>
    <col min="140" max="140" width="12" style="85" customWidth="1"/>
    <col min="141" max="141" width="12.25" style="85" customWidth="1"/>
    <col min="142" max="142" width="9.63333333333333" style="85" customWidth="1"/>
    <col min="143" max="248" width="6.75" style="85" hidden="1" customWidth="1"/>
    <col min="249" max="394" width="6.75" style="85"/>
    <col min="395" max="395" width="35.8833333333333" style="85" customWidth="1"/>
    <col min="396" max="396" width="12" style="85" customWidth="1"/>
    <col min="397" max="397" width="12.25" style="85" customWidth="1"/>
    <col min="398" max="398" width="9.63333333333333" style="85" customWidth="1"/>
    <col min="399" max="504" width="6.75" style="85" hidden="1" customWidth="1"/>
    <col min="505" max="650" width="6.75" style="85"/>
    <col min="651" max="651" width="35.8833333333333" style="85" customWidth="1"/>
    <col min="652" max="652" width="12" style="85" customWidth="1"/>
    <col min="653" max="653" width="12.25" style="85" customWidth="1"/>
    <col min="654" max="654" width="9.63333333333333" style="85" customWidth="1"/>
    <col min="655" max="760" width="6.75" style="85" hidden="1" customWidth="1"/>
    <col min="761" max="906" width="6.75" style="85"/>
    <col min="907" max="907" width="35.8833333333333" style="85" customWidth="1"/>
    <col min="908" max="908" width="12" style="85" customWidth="1"/>
    <col min="909" max="909" width="12.25" style="85" customWidth="1"/>
    <col min="910" max="910" width="9.63333333333333" style="85" customWidth="1"/>
    <col min="911" max="1016" width="6.75" style="85" hidden="1" customWidth="1"/>
    <col min="1017" max="1162" width="6.75" style="85"/>
    <col min="1163" max="1163" width="35.8833333333333" style="85" customWidth="1"/>
    <col min="1164" max="1164" width="12" style="85" customWidth="1"/>
    <col min="1165" max="1165" width="12.25" style="85" customWidth="1"/>
    <col min="1166" max="1166" width="9.63333333333333" style="85" customWidth="1"/>
    <col min="1167" max="1272" width="6.75" style="85" hidden="1" customWidth="1"/>
    <col min="1273" max="1418" width="6.75" style="85"/>
    <col min="1419" max="1419" width="35.8833333333333" style="85" customWidth="1"/>
    <col min="1420" max="1420" width="12" style="85" customWidth="1"/>
    <col min="1421" max="1421" width="12.25" style="85" customWidth="1"/>
    <col min="1422" max="1422" width="9.63333333333333" style="85" customWidth="1"/>
    <col min="1423" max="1528" width="6.75" style="85" hidden="1" customWidth="1"/>
    <col min="1529" max="1674" width="6.75" style="85"/>
    <col min="1675" max="1675" width="35.8833333333333" style="85" customWidth="1"/>
    <col min="1676" max="1676" width="12" style="85" customWidth="1"/>
    <col min="1677" max="1677" width="12.25" style="85" customWidth="1"/>
    <col min="1678" max="1678" width="9.63333333333333" style="85" customWidth="1"/>
    <col min="1679" max="1784" width="6.75" style="85" hidden="1" customWidth="1"/>
    <col min="1785" max="1930" width="6.75" style="85"/>
    <col min="1931" max="1931" width="35.8833333333333" style="85" customWidth="1"/>
    <col min="1932" max="1932" width="12" style="85" customWidth="1"/>
    <col min="1933" max="1933" width="12.25" style="85" customWidth="1"/>
    <col min="1934" max="1934" width="9.63333333333333" style="85" customWidth="1"/>
    <col min="1935" max="2040" width="6.75" style="85" hidden="1" customWidth="1"/>
    <col min="2041" max="2186" width="6.75" style="85"/>
    <col min="2187" max="2187" width="35.8833333333333" style="85" customWidth="1"/>
    <col min="2188" max="2188" width="12" style="85" customWidth="1"/>
    <col min="2189" max="2189" width="12.25" style="85" customWidth="1"/>
    <col min="2190" max="2190" width="9.63333333333333" style="85" customWidth="1"/>
    <col min="2191" max="2296" width="6.75" style="85" hidden="1" customWidth="1"/>
    <col min="2297" max="2442" width="6.75" style="85"/>
    <col min="2443" max="2443" width="35.8833333333333" style="85" customWidth="1"/>
    <col min="2444" max="2444" width="12" style="85" customWidth="1"/>
    <col min="2445" max="2445" width="12.25" style="85" customWidth="1"/>
    <col min="2446" max="2446" width="9.63333333333333" style="85" customWidth="1"/>
    <col min="2447" max="2552" width="6.75" style="85" hidden="1" customWidth="1"/>
    <col min="2553" max="2698" width="6.75" style="85"/>
    <col min="2699" max="2699" width="35.8833333333333" style="85" customWidth="1"/>
    <col min="2700" max="2700" width="12" style="85" customWidth="1"/>
    <col min="2701" max="2701" width="12.25" style="85" customWidth="1"/>
    <col min="2702" max="2702" width="9.63333333333333" style="85" customWidth="1"/>
    <col min="2703" max="2808" width="6.75" style="85" hidden="1" customWidth="1"/>
    <col min="2809" max="2954" width="6.75" style="85"/>
    <col min="2955" max="2955" width="35.8833333333333" style="85" customWidth="1"/>
    <col min="2956" max="2956" width="12" style="85" customWidth="1"/>
    <col min="2957" max="2957" width="12.25" style="85" customWidth="1"/>
    <col min="2958" max="2958" width="9.63333333333333" style="85" customWidth="1"/>
    <col min="2959" max="3064" width="6.75" style="85" hidden="1" customWidth="1"/>
    <col min="3065" max="3210" width="6.75" style="85"/>
    <col min="3211" max="3211" width="35.8833333333333" style="85" customWidth="1"/>
    <col min="3212" max="3212" width="12" style="85" customWidth="1"/>
    <col min="3213" max="3213" width="12.25" style="85" customWidth="1"/>
    <col min="3214" max="3214" width="9.63333333333333" style="85" customWidth="1"/>
    <col min="3215" max="3320" width="6.75" style="85" hidden="1" customWidth="1"/>
    <col min="3321" max="3466" width="6.75" style="85"/>
    <col min="3467" max="3467" width="35.8833333333333" style="85" customWidth="1"/>
    <col min="3468" max="3468" width="12" style="85" customWidth="1"/>
    <col min="3469" max="3469" width="12.25" style="85" customWidth="1"/>
    <col min="3470" max="3470" width="9.63333333333333" style="85" customWidth="1"/>
    <col min="3471" max="3576" width="6.75" style="85" hidden="1" customWidth="1"/>
    <col min="3577" max="3722" width="6.75" style="85"/>
    <col min="3723" max="3723" width="35.8833333333333" style="85" customWidth="1"/>
    <col min="3724" max="3724" width="12" style="85" customWidth="1"/>
    <col min="3725" max="3725" width="12.25" style="85" customWidth="1"/>
    <col min="3726" max="3726" width="9.63333333333333" style="85" customWidth="1"/>
    <col min="3727" max="3832" width="6.75" style="85" hidden="1" customWidth="1"/>
    <col min="3833" max="3978" width="6.75" style="85"/>
    <col min="3979" max="3979" width="35.8833333333333" style="85" customWidth="1"/>
    <col min="3980" max="3980" width="12" style="85" customWidth="1"/>
    <col min="3981" max="3981" width="12.25" style="85" customWidth="1"/>
    <col min="3982" max="3982" width="9.63333333333333" style="85" customWidth="1"/>
    <col min="3983" max="4088" width="6.75" style="85" hidden="1" customWidth="1"/>
    <col min="4089" max="4234" width="6.75" style="85"/>
    <col min="4235" max="4235" width="35.8833333333333" style="85" customWidth="1"/>
    <col min="4236" max="4236" width="12" style="85" customWidth="1"/>
    <col min="4237" max="4237" width="12.25" style="85" customWidth="1"/>
    <col min="4238" max="4238" width="9.63333333333333" style="85" customWidth="1"/>
    <col min="4239" max="4344" width="6.75" style="85" hidden="1" customWidth="1"/>
    <col min="4345" max="4490" width="6.75" style="85"/>
    <col min="4491" max="4491" width="35.8833333333333" style="85" customWidth="1"/>
    <col min="4492" max="4492" width="12" style="85" customWidth="1"/>
    <col min="4493" max="4493" width="12.25" style="85" customWidth="1"/>
    <col min="4494" max="4494" width="9.63333333333333" style="85" customWidth="1"/>
    <col min="4495" max="4600" width="6.75" style="85" hidden="1" customWidth="1"/>
    <col min="4601" max="4746" width="6.75" style="85"/>
    <col min="4747" max="4747" width="35.8833333333333" style="85" customWidth="1"/>
    <col min="4748" max="4748" width="12" style="85" customWidth="1"/>
    <col min="4749" max="4749" width="12.25" style="85" customWidth="1"/>
    <col min="4750" max="4750" width="9.63333333333333" style="85" customWidth="1"/>
    <col min="4751" max="4856" width="6.75" style="85" hidden="1" customWidth="1"/>
    <col min="4857" max="5002" width="6.75" style="85"/>
    <col min="5003" max="5003" width="35.8833333333333" style="85" customWidth="1"/>
    <col min="5004" max="5004" width="12" style="85" customWidth="1"/>
    <col min="5005" max="5005" width="12.25" style="85" customWidth="1"/>
    <col min="5006" max="5006" width="9.63333333333333" style="85" customWidth="1"/>
    <col min="5007" max="5112" width="6.75" style="85" hidden="1" customWidth="1"/>
    <col min="5113" max="5258" width="6.75" style="85"/>
    <col min="5259" max="5259" width="35.8833333333333" style="85" customWidth="1"/>
    <col min="5260" max="5260" width="12" style="85" customWidth="1"/>
    <col min="5261" max="5261" width="12.25" style="85" customWidth="1"/>
    <col min="5262" max="5262" width="9.63333333333333" style="85" customWidth="1"/>
    <col min="5263" max="5368" width="6.75" style="85" hidden="1" customWidth="1"/>
    <col min="5369" max="5514" width="6.75" style="85"/>
    <col min="5515" max="5515" width="35.8833333333333" style="85" customWidth="1"/>
    <col min="5516" max="5516" width="12" style="85" customWidth="1"/>
    <col min="5517" max="5517" width="12.25" style="85" customWidth="1"/>
    <col min="5518" max="5518" width="9.63333333333333" style="85" customWidth="1"/>
    <col min="5519" max="5624" width="6.75" style="85" hidden="1" customWidth="1"/>
    <col min="5625" max="5770" width="6.75" style="85"/>
    <col min="5771" max="5771" width="35.8833333333333" style="85" customWidth="1"/>
    <col min="5772" max="5772" width="12" style="85" customWidth="1"/>
    <col min="5773" max="5773" width="12.25" style="85" customWidth="1"/>
    <col min="5774" max="5774" width="9.63333333333333" style="85" customWidth="1"/>
    <col min="5775" max="5880" width="6.75" style="85" hidden="1" customWidth="1"/>
    <col min="5881" max="6026" width="6.75" style="85"/>
    <col min="6027" max="6027" width="35.8833333333333" style="85" customWidth="1"/>
    <col min="6028" max="6028" width="12" style="85" customWidth="1"/>
    <col min="6029" max="6029" width="12.25" style="85" customWidth="1"/>
    <col min="6030" max="6030" width="9.63333333333333" style="85" customWidth="1"/>
    <col min="6031" max="6136" width="6.75" style="85" hidden="1" customWidth="1"/>
    <col min="6137" max="6282" width="6.75" style="85"/>
    <col min="6283" max="6283" width="35.8833333333333" style="85" customWidth="1"/>
    <col min="6284" max="6284" width="12" style="85" customWidth="1"/>
    <col min="6285" max="6285" width="12.25" style="85" customWidth="1"/>
    <col min="6286" max="6286" width="9.63333333333333" style="85" customWidth="1"/>
    <col min="6287" max="6392" width="6.75" style="85" hidden="1" customWidth="1"/>
    <col min="6393" max="6538" width="6.75" style="85"/>
    <col min="6539" max="6539" width="35.8833333333333" style="85" customWidth="1"/>
    <col min="6540" max="6540" width="12" style="85" customWidth="1"/>
    <col min="6541" max="6541" width="12.25" style="85" customWidth="1"/>
    <col min="6542" max="6542" width="9.63333333333333" style="85" customWidth="1"/>
    <col min="6543" max="6648" width="6.75" style="85" hidden="1" customWidth="1"/>
    <col min="6649" max="6794" width="6.75" style="85"/>
    <col min="6795" max="6795" width="35.8833333333333" style="85" customWidth="1"/>
    <col min="6796" max="6796" width="12" style="85" customWidth="1"/>
    <col min="6797" max="6797" width="12.25" style="85" customWidth="1"/>
    <col min="6798" max="6798" width="9.63333333333333" style="85" customWidth="1"/>
    <col min="6799" max="6904" width="6.75" style="85" hidden="1" customWidth="1"/>
    <col min="6905" max="7050" width="6.75" style="85"/>
    <col min="7051" max="7051" width="35.8833333333333" style="85" customWidth="1"/>
    <col min="7052" max="7052" width="12" style="85" customWidth="1"/>
    <col min="7053" max="7053" width="12.25" style="85" customWidth="1"/>
    <col min="7054" max="7054" width="9.63333333333333" style="85" customWidth="1"/>
    <col min="7055" max="7160" width="6.75" style="85" hidden="1" customWidth="1"/>
    <col min="7161" max="7306" width="6.75" style="85"/>
    <col min="7307" max="7307" width="35.8833333333333" style="85" customWidth="1"/>
    <col min="7308" max="7308" width="12" style="85" customWidth="1"/>
    <col min="7309" max="7309" width="12.25" style="85" customWidth="1"/>
    <col min="7310" max="7310" width="9.63333333333333" style="85" customWidth="1"/>
    <col min="7311" max="7416" width="6.75" style="85" hidden="1" customWidth="1"/>
    <col min="7417" max="7562" width="6.75" style="85"/>
    <col min="7563" max="7563" width="35.8833333333333" style="85" customWidth="1"/>
    <col min="7564" max="7564" width="12" style="85" customWidth="1"/>
    <col min="7565" max="7565" width="12.25" style="85" customWidth="1"/>
    <col min="7566" max="7566" width="9.63333333333333" style="85" customWidth="1"/>
    <col min="7567" max="7672" width="6.75" style="85" hidden="1" customWidth="1"/>
    <col min="7673" max="7818" width="6.75" style="85"/>
    <col min="7819" max="7819" width="35.8833333333333" style="85" customWidth="1"/>
    <col min="7820" max="7820" width="12" style="85" customWidth="1"/>
    <col min="7821" max="7821" width="12.25" style="85" customWidth="1"/>
    <col min="7822" max="7822" width="9.63333333333333" style="85" customWidth="1"/>
    <col min="7823" max="7928" width="6.75" style="85" hidden="1" customWidth="1"/>
    <col min="7929" max="8074" width="6.75" style="85"/>
    <col min="8075" max="8075" width="35.8833333333333" style="85" customWidth="1"/>
    <col min="8076" max="8076" width="12" style="85" customWidth="1"/>
    <col min="8077" max="8077" width="12.25" style="85" customWidth="1"/>
    <col min="8078" max="8078" width="9.63333333333333" style="85" customWidth="1"/>
    <col min="8079" max="8184" width="6.75" style="85" hidden="1" customWidth="1"/>
    <col min="8185" max="8330" width="6.75" style="85"/>
    <col min="8331" max="8331" width="35.8833333333333" style="85" customWidth="1"/>
    <col min="8332" max="8332" width="12" style="85" customWidth="1"/>
    <col min="8333" max="8333" width="12.25" style="85" customWidth="1"/>
    <col min="8334" max="8334" width="9.63333333333333" style="85" customWidth="1"/>
    <col min="8335" max="8440" width="6.75" style="85" hidden="1" customWidth="1"/>
    <col min="8441" max="8586" width="6.75" style="85"/>
    <col min="8587" max="8587" width="35.8833333333333" style="85" customWidth="1"/>
    <col min="8588" max="8588" width="12" style="85" customWidth="1"/>
    <col min="8589" max="8589" width="12.25" style="85" customWidth="1"/>
    <col min="8590" max="8590" width="9.63333333333333" style="85" customWidth="1"/>
    <col min="8591" max="8696" width="6.75" style="85" hidden="1" customWidth="1"/>
    <col min="8697" max="8842" width="6.75" style="85"/>
    <col min="8843" max="8843" width="35.8833333333333" style="85" customWidth="1"/>
    <col min="8844" max="8844" width="12" style="85" customWidth="1"/>
    <col min="8845" max="8845" width="12.25" style="85" customWidth="1"/>
    <col min="8846" max="8846" width="9.63333333333333" style="85" customWidth="1"/>
    <col min="8847" max="8952" width="6.75" style="85" hidden="1" customWidth="1"/>
    <col min="8953" max="9098" width="6.75" style="85"/>
    <col min="9099" max="9099" width="35.8833333333333" style="85" customWidth="1"/>
    <col min="9100" max="9100" width="12" style="85" customWidth="1"/>
    <col min="9101" max="9101" width="12.25" style="85" customWidth="1"/>
    <col min="9102" max="9102" width="9.63333333333333" style="85" customWidth="1"/>
    <col min="9103" max="9208" width="6.75" style="85" hidden="1" customWidth="1"/>
    <col min="9209" max="9354" width="6.75" style="85"/>
    <col min="9355" max="9355" width="35.8833333333333" style="85" customWidth="1"/>
    <col min="9356" max="9356" width="12" style="85" customWidth="1"/>
    <col min="9357" max="9357" width="12.25" style="85" customWidth="1"/>
    <col min="9358" max="9358" width="9.63333333333333" style="85" customWidth="1"/>
    <col min="9359" max="9464" width="6.75" style="85" hidden="1" customWidth="1"/>
    <col min="9465" max="9610" width="6.75" style="85"/>
    <col min="9611" max="9611" width="35.8833333333333" style="85" customWidth="1"/>
    <col min="9612" max="9612" width="12" style="85" customWidth="1"/>
    <col min="9613" max="9613" width="12.25" style="85" customWidth="1"/>
    <col min="9614" max="9614" width="9.63333333333333" style="85" customWidth="1"/>
    <col min="9615" max="9720" width="6.75" style="85" hidden="1" customWidth="1"/>
    <col min="9721" max="9866" width="6.75" style="85"/>
    <col min="9867" max="9867" width="35.8833333333333" style="85" customWidth="1"/>
    <col min="9868" max="9868" width="12" style="85" customWidth="1"/>
    <col min="9869" max="9869" width="12.25" style="85" customWidth="1"/>
    <col min="9870" max="9870" width="9.63333333333333" style="85" customWidth="1"/>
    <col min="9871" max="9976" width="6.75" style="85" hidden="1" customWidth="1"/>
    <col min="9977" max="10122" width="6.75" style="85"/>
    <col min="10123" max="10123" width="35.8833333333333" style="85" customWidth="1"/>
    <col min="10124" max="10124" width="12" style="85" customWidth="1"/>
    <col min="10125" max="10125" width="12.25" style="85" customWidth="1"/>
    <col min="10126" max="10126" width="9.63333333333333" style="85" customWidth="1"/>
    <col min="10127" max="10232" width="6.75" style="85" hidden="1" customWidth="1"/>
    <col min="10233" max="10378" width="6.75" style="85"/>
    <col min="10379" max="10379" width="35.8833333333333" style="85" customWidth="1"/>
    <col min="10380" max="10380" width="12" style="85" customWidth="1"/>
    <col min="10381" max="10381" width="12.25" style="85" customWidth="1"/>
    <col min="10382" max="10382" width="9.63333333333333" style="85" customWidth="1"/>
    <col min="10383" max="10488" width="6.75" style="85" hidden="1" customWidth="1"/>
    <col min="10489" max="10634" width="6.75" style="85"/>
    <col min="10635" max="10635" width="35.8833333333333" style="85" customWidth="1"/>
    <col min="10636" max="10636" width="12" style="85" customWidth="1"/>
    <col min="10637" max="10637" width="12.25" style="85" customWidth="1"/>
    <col min="10638" max="10638" width="9.63333333333333" style="85" customWidth="1"/>
    <col min="10639" max="10744" width="6.75" style="85" hidden="1" customWidth="1"/>
    <col min="10745" max="10890" width="6.75" style="85"/>
    <col min="10891" max="10891" width="35.8833333333333" style="85" customWidth="1"/>
    <col min="10892" max="10892" width="12" style="85" customWidth="1"/>
    <col min="10893" max="10893" width="12.25" style="85" customWidth="1"/>
    <col min="10894" max="10894" width="9.63333333333333" style="85" customWidth="1"/>
    <col min="10895" max="11000" width="6.75" style="85" hidden="1" customWidth="1"/>
    <col min="11001" max="11146" width="6.75" style="85"/>
    <col min="11147" max="11147" width="35.8833333333333" style="85" customWidth="1"/>
    <col min="11148" max="11148" width="12" style="85" customWidth="1"/>
    <col min="11149" max="11149" width="12.25" style="85" customWidth="1"/>
    <col min="11150" max="11150" width="9.63333333333333" style="85" customWidth="1"/>
    <col min="11151" max="11256" width="6.75" style="85" hidden="1" customWidth="1"/>
    <col min="11257" max="11402" width="6.75" style="85"/>
    <col min="11403" max="11403" width="35.8833333333333" style="85" customWidth="1"/>
    <col min="11404" max="11404" width="12" style="85" customWidth="1"/>
    <col min="11405" max="11405" width="12.25" style="85" customWidth="1"/>
    <col min="11406" max="11406" width="9.63333333333333" style="85" customWidth="1"/>
    <col min="11407" max="11512" width="6.75" style="85" hidden="1" customWidth="1"/>
    <col min="11513" max="11658" width="6.75" style="85"/>
    <col min="11659" max="11659" width="35.8833333333333" style="85" customWidth="1"/>
    <col min="11660" max="11660" width="12" style="85" customWidth="1"/>
    <col min="11661" max="11661" width="12.25" style="85" customWidth="1"/>
    <col min="11662" max="11662" width="9.63333333333333" style="85" customWidth="1"/>
    <col min="11663" max="11768" width="6.75" style="85" hidden="1" customWidth="1"/>
    <col min="11769" max="11914" width="6.75" style="85"/>
    <col min="11915" max="11915" width="35.8833333333333" style="85" customWidth="1"/>
    <col min="11916" max="11916" width="12" style="85" customWidth="1"/>
    <col min="11917" max="11917" width="12.25" style="85" customWidth="1"/>
    <col min="11918" max="11918" width="9.63333333333333" style="85" customWidth="1"/>
    <col min="11919" max="12024" width="6.75" style="85" hidden="1" customWidth="1"/>
    <col min="12025" max="12170" width="6.75" style="85"/>
    <col min="12171" max="12171" width="35.8833333333333" style="85" customWidth="1"/>
    <col min="12172" max="12172" width="12" style="85" customWidth="1"/>
    <col min="12173" max="12173" width="12.25" style="85" customWidth="1"/>
    <col min="12174" max="12174" width="9.63333333333333" style="85" customWidth="1"/>
    <col min="12175" max="12280" width="6.75" style="85" hidden="1" customWidth="1"/>
    <col min="12281" max="12426" width="6.75" style="85"/>
    <col min="12427" max="12427" width="35.8833333333333" style="85" customWidth="1"/>
    <col min="12428" max="12428" width="12" style="85" customWidth="1"/>
    <col min="12429" max="12429" width="12.25" style="85" customWidth="1"/>
    <col min="12430" max="12430" width="9.63333333333333" style="85" customWidth="1"/>
    <col min="12431" max="12536" width="6.75" style="85" hidden="1" customWidth="1"/>
    <col min="12537" max="12682" width="6.75" style="85"/>
    <col min="12683" max="12683" width="35.8833333333333" style="85" customWidth="1"/>
    <col min="12684" max="12684" width="12" style="85" customWidth="1"/>
    <col min="12685" max="12685" width="12.25" style="85" customWidth="1"/>
    <col min="12686" max="12686" width="9.63333333333333" style="85" customWidth="1"/>
    <col min="12687" max="12792" width="6.75" style="85" hidden="1" customWidth="1"/>
    <col min="12793" max="12938" width="6.75" style="85"/>
    <col min="12939" max="12939" width="35.8833333333333" style="85" customWidth="1"/>
    <col min="12940" max="12940" width="12" style="85" customWidth="1"/>
    <col min="12941" max="12941" width="12.25" style="85" customWidth="1"/>
    <col min="12942" max="12942" width="9.63333333333333" style="85" customWidth="1"/>
    <col min="12943" max="13048" width="6.75" style="85" hidden="1" customWidth="1"/>
    <col min="13049" max="13194" width="6.75" style="85"/>
    <col min="13195" max="13195" width="35.8833333333333" style="85" customWidth="1"/>
    <col min="13196" max="13196" width="12" style="85" customWidth="1"/>
    <col min="13197" max="13197" width="12.25" style="85" customWidth="1"/>
    <col min="13198" max="13198" width="9.63333333333333" style="85" customWidth="1"/>
    <col min="13199" max="13304" width="6.75" style="85" hidden="1" customWidth="1"/>
    <col min="13305" max="13450" width="6.75" style="85"/>
    <col min="13451" max="13451" width="35.8833333333333" style="85" customWidth="1"/>
    <col min="13452" max="13452" width="12" style="85" customWidth="1"/>
    <col min="13453" max="13453" width="12.25" style="85" customWidth="1"/>
    <col min="13454" max="13454" width="9.63333333333333" style="85" customWidth="1"/>
    <col min="13455" max="13560" width="6.75" style="85" hidden="1" customWidth="1"/>
    <col min="13561" max="13706" width="6.75" style="85"/>
    <col min="13707" max="13707" width="35.8833333333333" style="85" customWidth="1"/>
    <col min="13708" max="13708" width="12" style="85" customWidth="1"/>
    <col min="13709" max="13709" width="12.25" style="85" customWidth="1"/>
    <col min="13710" max="13710" width="9.63333333333333" style="85" customWidth="1"/>
    <col min="13711" max="13816" width="6.75" style="85" hidden="1" customWidth="1"/>
    <col min="13817" max="13962" width="6.75" style="85"/>
    <col min="13963" max="13963" width="35.8833333333333" style="85" customWidth="1"/>
    <col min="13964" max="13964" width="12" style="85" customWidth="1"/>
    <col min="13965" max="13965" width="12.25" style="85" customWidth="1"/>
    <col min="13966" max="13966" width="9.63333333333333" style="85" customWidth="1"/>
    <col min="13967" max="14072" width="6.75" style="85" hidden="1" customWidth="1"/>
    <col min="14073" max="14218" width="6.75" style="85"/>
    <col min="14219" max="14219" width="35.8833333333333" style="85" customWidth="1"/>
    <col min="14220" max="14220" width="12" style="85" customWidth="1"/>
    <col min="14221" max="14221" width="12.25" style="85" customWidth="1"/>
    <col min="14222" max="14222" width="9.63333333333333" style="85" customWidth="1"/>
    <col min="14223" max="14328" width="6.75" style="85" hidden="1" customWidth="1"/>
    <col min="14329" max="14474" width="6.75" style="85"/>
    <col min="14475" max="14475" width="35.8833333333333" style="85" customWidth="1"/>
    <col min="14476" max="14476" width="12" style="85" customWidth="1"/>
    <col min="14477" max="14477" width="12.25" style="85" customWidth="1"/>
    <col min="14478" max="14478" width="9.63333333333333" style="85" customWidth="1"/>
    <col min="14479" max="14584" width="6.75" style="85" hidden="1" customWidth="1"/>
    <col min="14585" max="14730" width="6.75" style="85"/>
    <col min="14731" max="14731" width="35.8833333333333" style="85" customWidth="1"/>
    <col min="14732" max="14732" width="12" style="85" customWidth="1"/>
    <col min="14733" max="14733" width="12.25" style="85" customWidth="1"/>
    <col min="14734" max="14734" width="9.63333333333333" style="85" customWidth="1"/>
    <col min="14735" max="14840" width="6.75" style="85" hidden="1" customWidth="1"/>
    <col min="14841" max="14986" width="6.75" style="85"/>
    <col min="14987" max="14987" width="35.8833333333333" style="85" customWidth="1"/>
    <col min="14988" max="14988" width="12" style="85" customWidth="1"/>
    <col min="14989" max="14989" width="12.25" style="85" customWidth="1"/>
    <col min="14990" max="14990" width="9.63333333333333" style="85" customWidth="1"/>
    <col min="14991" max="15096" width="6.75" style="85" hidden="1" customWidth="1"/>
    <col min="15097" max="15242" width="6.75" style="85"/>
    <col min="15243" max="15243" width="35.8833333333333" style="85" customWidth="1"/>
    <col min="15244" max="15244" width="12" style="85" customWidth="1"/>
    <col min="15245" max="15245" width="12.25" style="85" customWidth="1"/>
    <col min="15246" max="15246" width="9.63333333333333" style="85" customWidth="1"/>
    <col min="15247" max="15352" width="6.75" style="85" hidden="1" customWidth="1"/>
    <col min="15353" max="15498" width="6.75" style="85"/>
    <col min="15499" max="15499" width="35.8833333333333" style="85" customWidth="1"/>
    <col min="15500" max="15500" width="12" style="85" customWidth="1"/>
    <col min="15501" max="15501" width="12.25" style="85" customWidth="1"/>
    <col min="15502" max="15502" width="9.63333333333333" style="85" customWidth="1"/>
    <col min="15503" max="15608" width="6.75" style="85" hidden="1" customWidth="1"/>
    <col min="15609" max="15754" width="6.75" style="85"/>
    <col min="15755" max="15755" width="35.8833333333333" style="85" customWidth="1"/>
    <col min="15756" max="15756" width="12" style="85" customWidth="1"/>
    <col min="15757" max="15757" width="12.25" style="85" customWidth="1"/>
    <col min="15758" max="15758" width="9.63333333333333" style="85" customWidth="1"/>
    <col min="15759" max="15864" width="6.75" style="85" hidden="1" customWidth="1"/>
    <col min="15865" max="16010" width="6.75" style="85"/>
    <col min="16011" max="16011" width="35.8833333333333" style="85" customWidth="1"/>
    <col min="16012" max="16012" width="12" style="85" customWidth="1"/>
    <col min="16013" max="16013" width="12.25" style="85" customWidth="1"/>
    <col min="16014" max="16014" width="9.63333333333333" style="85" customWidth="1"/>
    <col min="16015" max="16120" width="6.75" style="85" hidden="1" customWidth="1"/>
    <col min="16121" max="16384" width="6.75" style="85"/>
  </cols>
  <sheetData>
    <row r="1" ht="19.5" customHeight="1" spans="1:1">
      <c r="A1" s="55" t="s">
        <v>1118</v>
      </c>
    </row>
    <row r="2" ht="28.5" customHeight="1" spans="1:4">
      <c r="A2" s="86" t="s">
        <v>1152</v>
      </c>
      <c r="B2" s="86"/>
      <c r="C2" s="86"/>
      <c r="D2" s="101"/>
    </row>
    <row r="3" ht="19.5" customHeight="1" spans="1:4">
      <c r="A3" s="87"/>
      <c r="D3" s="88" t="s">
        <v>2</v>
      </c>
    </row>
    <row r="4" s="85" customFormat="1" ht="36" customHeight="1" spans="1:4">
      <c r="A4" s="102" t="s">
        <v>1120</v>
      </c>
      <c r="B4" s="89" t="s">
        <v>1121</v>
      </c>
      <c r="C4" s="103" t="s">
        <v>52</v>
      </c>
      <c r="D4" s="103" t="s">
        <v>53</v>
      </c>
    </row>
    <row r="5" s="85" customFormat="1" ht="19" customHeight="1" spans="1:4">
      <c r="A5" s="104">
        <v>208</v>
      </c>
      <c r="B5" s="105" t="s">
        <v>308</v>
      </c>
      <c r="C5" s="106">
        <f>C6</f>
        <v>0</v>
      </c>
      <c r="D5" s="91">
        <v>0</v>
      </c>
    </row>
    <row r="6" s="85" customFormat="1" ht="19" customHeight="1" spans="1:4">
      <c r="A6" s="104">
        <v>20804</v>
      </c>
      <c r="B6" s="105" t="s">
        <v>146</v>
      </c>
      <c r="C6" s="106">
        <f>C7</f>
        <v>0</v>
      </c>
      <c r="D6" s="91"/>
    </row>
    <row r="7" s="85" customFormat="1" ht="19" customHeight="1" spans="1:4">
      <c r="A7" s="104">
        <v>2080451</v>
      </c>
      <c r="B7" s="107" t="s">
        <v>1122</v>
      </c>
      <c r="C7" s="106">
        <v>0</v>
      </c>
      <c r="D7" s="91"/>
    </row>
    <row r="8" s="85" customFormat="1" ht="19" customHeight="1" spans="1:4">
      <c r="A8" s="104">
        <v>223</v>
      </c>
      <c r="B8" s="105" t="s">
        <v>1123</v>
      </c>
      <c r="C8" s="106">
        <f>C9+C20+C30+C32</f>
        <v>0</v>
      </c>
      <c r="D8" s="91"/>
    </row>
    <row r="9" s="85" customFormat="1" ht="19" customHeight="1" spans="1:4">
      <c r="A9" s="104">
        <v>22301</v>
      </c>
      <c r="B9" s="105" t="s">
        <v>1124</v>
      </c>
      <c r="C9" s="106">
        <f>SUM(C10:C19)</f>
        <v>0</v>
      </c>
      <c r="D9" s="91"/>
    </row>
    <row r="10" s="85" customFormat="1" ht="19" customHeight="1" spans="1:4">
      <c r="A10" s="104">
        <v>2230101</v>
      </c>
      <c r="B10" s="107" t="s">
        <v>1125</v>
      </c>
      <c r="C10" s="106">
        <v>0</v>
      </c>
      <c r="D10" s="91"/>
    </row>
    <row r="11" s="85" customFormat="1" ht="19" customHeight="1" spans="1:4">
      <c r="A11" s="104">
        <v>2230102</v>
      </c>
      <c r="B11" s="107" t="s">
        <v>1126</v>
      </c>
      <c r="C11" s="106">
        <v>0</v>
      </c>
      <c r="D11" s="91">
        <v>0</v>
      </c>
    </row>
    <row r="12" s="85" customFormat="1" ht="19" customHeight="1" spans="1:4">
      <c r="A12" s="104">
        <v>2230103</v>
      </c>
      <c r="B12" s="107" t="s">
        <v>1127</v>
      </c>
      <c r="C12" s="106">
        <v>0</v>
      </c>
      <c r="D12" s="91"/>
    </row>
    <row r="13" s="85" customFormat="1" ht="19" customHeight="1" spans="1:4">
      <c r="A13" s="104">
        <v>2230104</v>
      </c>
      <c r="B13" s="107" t="s">
        <v>1128</v>
      </c>
      <c r="C13" s="106">
        <v>0</v>
      </c>
      <c r="D13" s="91"/>
    </row>
    <row r="14" s="85" customFormat="1" ht="19" customHeight="1" spans="1:4">
      <c r="A14" s="104">
        <v>2230105</v>
      </c>
      <c r="B14" s="107" t="s">
        <v>1129</v>
      </c>
      <c r="C14" s="106">
        <v>0</v>
      </c>
      <c r="D14" s="95">
        <v>29.38</v>
      </c>
    </row>
    <row r="15" s="85" customFormat="1" ht="19" customHeight="1" spans="1:4">
      <c r="A15" s="104">
        <v>2230106</v>
      </c>
      <c r="B15" s="107" t="s">
        <v>1130</v>
      </c>
      <c r="C15" s="106">
        <v>0</v>
      </c>
      <c r="D15" s="91"/>
    </row>
    <row r="16" s="85" customFormat="1" ht="19" customHeight="1" spans="1:4">
      <c r="A16" s="104">
        <v>2230107</v>
      </c>
      <c r="B16" s="107" t="s">
        <v>1131</v>
      </c>
      <c r="C16" s="106">
        <v>0</v>
      </c>
      <c r="D16" s="91">
        <v>0</v>
      </c>
    </row>
    <row r="17" s="85" customFormat="1" ht="19" customHeight="1" spans="1:4">
      <c r="A17" s="104">
        <v>2230108</v>
      </c>
      <c r="B17" s="107" t="s">
        <v>1132</v>
      </c>
      <c r="C17" s="106">
        <v>0</v>
      </c>
      <c r="D17" s="91"/>
    </row>
    <row r="18" s="85" customFormat="1" ht="19" customHeight="1" spans="1:4">
      <c r="A18" s="104">
        <v>2230109</v>
      </c>
      <c r="B18" s="107" t="s">
        <v>1133</v>
      </c>
      <c r="C18" s="106">
        <v>0</v>
      </c>
      <c r="D18" s="91"/>
    </row>
    <row r="19" s="85" customFormat="1" ht="19" customHeight="1" spans="1:4">
      <c r="A19" s="104">
        <v>2230199</v>
      </c>
      <c r="B19" s="107" t="s">
        <v>1134</v>
      </c>
      <c r="C19" s="106">
        <v>0</v>
      </c>
      <c r="D19" s="91">
        <v>0</v>
      </c>
    </row>
    <row r="20" s="85" customFormat="1" ht="19" customHeight="1" spans="1:4">
      <c r="A20" s="104">
        <v>22302</v>
      </c>
      <c r="B20" s="105" t="s">
        <v>1135</v>
      </c>
      <c r="C20" s="106">
        <f>SUM(C21:C29)</f>
        <v>0</v>
      </c>
      <c r="D20" s="91"/>
    </row>
    <row r="21" s="85" customFormat="1" ht="19" customHeight="1" spans="1:4">
      <c r="A21" s="104">
        <v>2230201</v>
      </c>
      <c r="B21" s="107" t="s">
        <v>1136</v>
      </c>
      <c r="C21" s="106">
        <v>0</v>
      </c>
      <c r="D21" s="91"/>
    </row>
    <row r="22" s="85" customFormat="1" ht="19" customHeight="1" spans="1:4">
      <c r="A22" s="104">
        <v>2230202</v>
      </c>
      <c r="B22" s="107" t="s">
        <v>1137</v>
      </c>
      <c r="C22" s="106">
        <v>0</v>
      </c>
      <c r="D22" s="91"/>
    </row>
    <row r="23" s="85" customFormat="1" ht="19" customHeight="1" spans="1:4">
      <c r="A23" s="104">
        <v>2230203</v>
      </c>
      <c r="B23" s="107" t="s">
        <v>1138</v>
      </c>
      <c r="C23" s="106">
        <v>0</v>
      </c>
      <c r="D23" s="91"/>
    </row>
    <row r="24" s="85" customFormat="1" ht="19" customHeight="1" spans="1:4">
      <c r="A24" s="104">
        <v>2230204</v>
      </c>
      <c r="B24" s="107" t="s">
        <v>1139</v>
      </c>
      <c r="C24" s="106">
        <v>0</v>
      </c>
      <c r="D24" s="91"/>
    </row>
    <row r="25" s="85" customFormat="1" ht="19" customHeight="1" spans="1:4">
      <c r="A25" s="104">
        <v>2230205</v>
      </c>
      <c r="B25" s="107" t="s">
        <v>1140</v>
      </c>
      <c r="C25" s="106">
        <v>0</v>
      </c>
      <c r="D25" s="91"/>
    </row>
    <row r="26" s="85" customFormat="1" ht="19" customHeight="1" spans="1:4">
      <c r="A26" s="104">
        <v>2230206</v>
      </c>
      <c r="B26" s="107" t="s">
        <v>1141</v>
      </c>
      <c r="C26" s="106">
        <v>0</v>
      </c>
      <c r="D26" s="91"/>
    </row>
    <row r="27" s="85" customFormat="1" ht="19" customHeight="1" spans="1:4">
      <c r="A27" s="104">
        <v>2230207</v>
      </c>
      <c r="B27" s="107" t="s">
        <v>1142</v>
      </c>
      <c r="C27" s="106">
        <v>0</v>
      </c>
      <c r="D27" s="91"/>
    </row>
    <row r="28" s="85" customFormat="1" ht="19" customHeight="1" spans="1:4">
      <c r="A28" s="104">
        <v>2230208</v>
      </c>
      <c r="B28" s="107" t="s">
        <v>1143</v>
      </c>
      <c r="C28" s="106">
        <v>0</v>
      </c>
      <c r="D28" s="91"/>
    </row>
    <row r="29" s="85" customFormat="1" ht="19" customHeight="1" spans="1:4">
      <c r="A29" s="104">
        <v>2230299</v>
      </c>
      <c r="B29" s="107" t="s">
        <v>1144</v>
      </c>
      <c r="C29" s="106">
        <v>0</v>
      </c>
      <c r="D29" s="91"/>
    </row>
    <row r="30" s="85" customFormat="1" ht="19" customHeight="1" spans="1:4">
      <c r="A30" s="104">
        <v>22303</v>
      </c>
      <c r="B30" s="105" t="s">
        <v>1145</v>
      </c>
      <c r="C30" s="106">
        <f>C31</f>
        <v>0</v>
      </c>
      <c r="D30" s="91"/>
    </row>
    <row r="31" s="85" customFormat="1" ht="19" customHeight="1" spans="1:4">
      <c r="A31" s="104">
        <v>2230301</v>
      </c>
      <c r="B31" s="107" t="s">
        <v>1146</v>
      </c>
      <c r="C31" s="106">
        <v>0</v>
      </c>
      <c r="D31" s="91"/>
    </row>
    <row r="32" s="85" customFormat="1" ht="19" customHeight="1" spans="1:4">
      <c r="A32" s="104">
        <v>22399</v>
      </c>
      <c r="B32" s="105" t="s">
        <v>1147</v>
      </c>
      <c r="C32" s="106">
        <f>C33</f>
        <v>0</v>
      </c>
      <c r="D32" s="91"/>
    </row>
    <row r="33" s="85" customFormat="1" ht="19" customHeight="1" spans="1:4">
      <c r="A33" s="104">
        <v>2239999</v>
      </c>
      <c r="B33" s="107" t="s">
        <v>1148</v>
      </c>
      <c r="C33" s="106">
        <v>0</v>
      </c>
      <c r="D33" s="91"/>
    </row>
    <row r="34" s="85" customFormat="1" ht="19" customHeight="1" spans="1:4">
      <c r="A34" s="108"/>
      <c r="B34" s="94" t="s">
        <v>77</v>
      </c>
      <c r="C34" s="95">
        <v>0</v>
      </c>
      <c r="D34" s="95">
        <v>29.38</v>
      </c>
    </row>
    <row r="35" s="85" customFormat="1" ht="19" customHeight="1" spans="1:4">
      <c r="A35" s="108"/>
      <c r="B35" s="96" t="s">
        <v>79</v>
      </c>
      <c r="C35" s="95">
        <v>14.69</v>
      </c>
      <c r="D35" s="95">
        <v>0</v>
      </c>
    </row>
    <row r="36" s="85" customFormat="1" ht="19" customHeight="1" spans="1:4">
      <c r="A36" s="108"/>
      <c r="B36" s="97" t="s">
        <v>1149</v>
      </c>
      <c r="C36" s="95">
        <v>0</v>
      </c>
      <c r="D36" s="95">
        <v>0</v>
      </c>
    </row>
    <row r="37" s="85" customFormat="1" ht="19" customHeight="1" spans="1:4">
      <c r="A37" s="108"/>
      <c r="B37" s="98" t="s">
        <v>1150</v>
      </c>
      <c r="C37" s="95">
        <v>0</v>
      </c>
      <c r="D37" s="95">
        <v>0</v>
      </c>
    </row>
    <row r="38" s="85" customFormat="1" ht="19" customHeight="1" spans="1:4">
      <c r="A38" s="108"/>
      <c r="B38" s="99" t="s">
        <v>1151</v>
      </c>
      <c r="C38" s="91">
        <v>0</v>
      </c>
      <c r="D38" s="91">
        <v>0</v>
      </c>
    </row>
    <row r="39" s="85" customFormat="1" ht="19" customHeight="1" spans="1:4">
      <c r="A39" s="108"/>
      <c r="B39" s="99" t="s">
        <v>86</v>
      </c>
      <c r="C39" s="91">
        <v>14.69</v>
      </c>
      <c r="D39" s="91">
        <v>0</v>
      </c>
    </row>
    <row r="40" s="85" customFormat="1" ht="19" customHeight="1" spans="1:4">
      <c r="A40" s="108"/>
      <c r="B40" s="94" t="s">
        <v>87</v>
      </c>
      <c r="C40" s="95">
        <v>14.69</v>
      </c>
      <c r="D40" s="95">
        <v>29.38</v>
      </c>
    </row>
  </sheetData>
  <mergeCells count="1">
    <mergeCell ref="A2:D2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B23" sqref="B23"/>
    </sheetView>
  </sheetViews>
  <sheetFormatPr defaultColWidth="6.75" defaultRowHeight="11.25" outlineLevelCol="2"/>
  <cols>
    <col min="1" max="1" width="48.75" style="85" customWidth="1"/>
    <col min="2" max="3" width="22.3833333333333" style="85" customWidth="1"/>
    <col min="4" max="138" width="6.75" style="85"/>
    <col min="139" max="139" width="35.8833333333333" style="85" customWidth="1"/>
    <col min="140" max="140" width="12" style="85" customWidth="1"/>
    <col min="141" max="141" width="12.25" style="85" customWidth="1"/>
    <col min="142" max="142" width="9.63333333333333" style="85" customWidth="1"/>
    <col min="143" max="248" width="6.75" style="85" hidden="1" customWidth="1"/>
    <col min="249" max="394" width="6.75" style="85"/>
    <col min="395" max="395" width="35.8833333333333" style="85" customWidth="1"/>
    <col min="396" max="396" width="12" style="85" customWidth="1"/>
    <col min="397" max="397" width="12.25" style="85" customWidth="1"/>
    <col min="398" max="398" width="9.63333333333333" style="85" customWidth="1"/>
    <col min="399" max="504" width="6.75" style="85" hidden="1" customWidth="1"/>
    <col min="505" max="650" width="6.75" style="85"/>
    <col min="651" max="651" width="35.8833333333333" style="85" customWidth="1"/>
    <col min="652" max="652" width="12" style="85" customWidth="1"/>
    <col min="653" max="653" width="12.25" style="85" customWidth="1"/>
    <col min="654" max="654" width="9.63333333333333" style="85" customWidth="1"/>
    <col min="655" max="760" width="6.75" style="85" hidden="1" customWidth="1"/>
    <col min="761" max="906" width="6.75" style="85"/>
    <col min="907" max="907" width="35.8833333333333" style="85" customWidth="1"/>
    <col min="908" max="908" width="12" style="85" customWidth="1"/>
    <col min="909" max="909" width="12.25" style="85" customWidth="1"/>
    <col min="910" max="910" width="9.63333333333333" style="85" customWidth="1"/>
    <col min="911" max="1016" width="6.75" style="85" hidden="1" customWidth="1"/>
    <col min="1017" max="1162" width="6.75" style="85"/>
    <col min="1163" max="1163" width="35.8833333333333" style="85" customWidth="1"/>
    <col min="1164" max="1164" width="12" style="85" customWidth="1"/>
    <col min="1165" max="1165" width="12.25" style="85" customWidth="1"/>
    <col min="1166" max="1166" width="9.63333333333333" style="85" customWidth="1"/>
    <col min="1167" max="1272" width="6.75" style="85" hidden="1" customWidth="1"/>
    <col min="1273" max="1418" width="6.75" style="85"/>
    <col min="1419" max="1419" width="35.8833333333333" style="85" customWidth="1"/>
    <col min="1420" max="1420" width="12" style="85" customWidth="1"/>
    <col min="1421" max="1421" width="12.25" style="85" customWidth="1"/>
    <col min="1422" max="1422" width="9.63333333333333" style="85" customWidth="1"/>
    <col min="1423" max="1528" width="6.75" style="85" hidden="1" customWidth="1"/>
    <col min="1529" max="1674" width="6.75" style="85"/>
    <col min="1675" max="1675" width="35.8833333333333" style="85" customWidth="1"/>
    <col min="1676" max="1676" width="12" style="85" customWidth="1"/>
    <col min="1677" max="1677" width="12.25" style="85" customWidth="1"/>
    <col min="1678" max="1678" width="9.63333333333333" style="85" customWidth="1"/>
    <col min="1679" max="1784" width="6.75" style="85" hidden="1" customWidth="1"/>
    <col min="1785" max="1930" width="6.75" style="85"/>
    <col min="1931" max="1931" width="35.8833333333333" style="85" customWidth="1"/>
    <col min="1932" max="1932" width="12" style="85" customWidth="1"/>
    <col min="1933" max="1933" width="12.25" style="85" customWidth="1"/>
    <col min="1934" max="1934" width="9.63333333333333" style="85" customWidth="1"/>
    <col min="1935" max="2040" width="6.75" style="85" hidden="1" customWidth="1"/>
    <col min="2041" max="2186" width="6.75" style="85"/>
    <col min="2187" max="2187" width="35.8833333333333" style="85" customWidth="1"/>
    <col min="2188" max="2188" width="12" style="85" customWidth="1"/>
    <col min="2189" max="2189" width="12.25" style="85" customWidth="1"/>
    <col min="2190" max="2190" width="9.63333333333333" style="85" customWidth="1"/>
    <col min="2191" max="2296" width="6.75" style="85" hidden="1" customWidth="1"/>
    <col min="2297" max="2442" width="6.75" style="85"/>
    <col min="2443" max="2443" width="35.8833333333333" style="85" customWidth="1"/>
    <col min="2444" max="2444" width="12" style="85" customWidth="1"/>
    <col min="2445" max="2445" width="12.25" style="85" customWidth="1"/>
    <col min="2446" max="2446" width="9.63333333333333" style="85" customWidth="1"/>
    <col min="2447" max="2552" width="6.75" style="85" hidden="1" customWidth="1"/>
    <col min="2553" max="2698" width="6.75" style="85"/>
    <col min="2699" max="2699" width="35.8833333333333" style="85" customWidth="1"/>
    <col min="2700" max="2700" width="12" style="85" customWidth="1"/>
    <col min="2701" max="2701" width="12.25" style="85" customWidth="1"/>
    <col min="2702" max="2702" width="9.63333333333333" style="85" customWidth="1"/>
    <col min="2703" max="2808" width="6.75" style="85" hidden="1" customWidth="1"/>
    <col min="2809" max="2954" width="6.75" style="85"/>
    <col min="2955" max="2955" width="35.8833333333333" style="85" customWidth="1"/>
    <col min="2956" max="2956" width="12" style="85" customWidth="1"/>
    <col min="2957" max="2957" width="12.25" style="85" customWidth="1"/>
    <col min="2958" max="2958" width="9.63333333333333" style="85" customWidth="1"/>
    <col min="2959" max="3064" width="6.75" style="85" hidden="1" customWidth="1"/>
    <col min="3065" max="3210" width="6.75" style="85"/>
    <col min="3211" max="3211" width="35.8833333333333" style="85" customWidth="1"/>
    <col min="3212" max="3212" width="12" style="85" customWidth="1"/>
    <col min="3213" max="3213" width="12.25" style="85" customWidth="1"/>
    <col min="3214" max="3214" width="9.63333333333333" style="85" customWidth="1"/>
    <col min="3215" max="3320" width="6.75" style="85" hidden="1" customWidth="1"/>
    <col min="3321" max="3466" width="6.75" style="85"/>
    <col min="3467" max="3467" width="35.8833333333333" style="85" customWidth="1"/>
    <col min="3468" max="3468" width="12" style="85" customWidth="1"/>
    <col min="3469" max="3469" width="12.25" style="85" customWidth="1"/>
    <col min="3470" max="3470" width="9.63333333333333" style="85" customWidth="1"/>
    <col min="3471" max="3576" width="6.75" style="85" hidden="1" customWidth="1"/>
    <col min="3577" max="3722" width="6.75" style="85"/>
    <col min="3723" max="3723" width="35.8833333333333" style="85" customWidth="1"/>
    <col min="3724" max="3724" width="12" style="85" customWidth="1"/>
    <col min="3725" max="3725" width="12.25" style="85" customWidth="1"/>
    <col min="3726" max="3726" width="9.63333333333333" style="85" customWidth="1"/>
    <col min="3727" max="3832" width="6.75" style="85" hidden="1" customWidth="1"/>
    <col min="3833" max="3978" width="6.75" style="85"/>
    <col min="3979" max="3979" width="35.8833333333333" style="85" customWidth="1"/>
    <col min="3980" max="3980" width="12" style="85" customWidth="1"/>
    <col min="3981" max="3981" width="12.25" style="85" customWidth="1"/>
    <col min="3982" max="3982" width="9.63333333333333" style="85" customWidth="1"/>
    <col min="3983" max="4088" width="6.75" style="85" hidden="1" customWidth="1"/>
    <col min="4089" max="4234" width="6.75" style="85"/>
    <col min="4235" max="4235" width="35.8833333333333" style="85" customWidth="1"/>
    <col min="4236" max="4236" width="12" style="85" customWidth="1"/>
    <col min="4237" max="4237" width="12.25" style="85" customWidth="1"/>
    <col min="4238" max="4238" width="9.63333333333333" style="85" customWidth="1"/>
    <col min="4239" max="4344" width="6.75" style="85" hidden="1" customWidth="1"/>
    <col min="4345" max="4490" width="6.75" style="85"/>
    <col min="4491" max="4491" width="35.8833333333333" style="85" customWidth="1"/>
    <col min="4492" max="4492" width="12" style="85" customWidth="1"/>
    <col min="4493" max="4493" width="12.25" style="85" customWidth="1"/>
    <col min="4494" max="4494" width="9.63333333333333" style="85" customWidth="1"/>
    <col min="4495" max="4600" width="6.75" style="85" hidden="1" customWidth="1"/>
    <col min="4601" max="4746" width="6.75" style="85"/>
    <col min="4747" max="4747" width="35.8833333333333" style="85" customWidth="1"/>
    <col min="4748" max="4748" width="12" style="85" customWidth="1"/>
    <col min="4749" max="4749" width="12.25" style="85" customWidth="1"/>
    <col min="4750" max="4750" width="9.63333333333333" style="85" customWidth="1"/>
    <col min="4751" max="4856" width="6.75" style="85" hidden="1" customWidth="1"/>
    <col min="4857" max="5002" width="6.75" style="85"/>
    <col min="5003" max="5003" width="35.8833333333333" style="85" customWidth="1"/>
    <col min="5004" max="5004" width="12" style="85" customWidth="1"/>
    <col min="5005" max="5005" width="12.25" style="85" customWidth="1"/>
    <col min="5006" max="5006" width="9.63333333333333" style="85" customWidth="1"/>
    <col min="5007" max="5112" width="6.75" style="85" hidden="1" customWidth="1"/>
    <col min="5113" max="5258" width="6.75" style="85"/>
    <col min="5259" max="5259" width="35.8833333333333" style="85" customWidth="1"/>
    <col min="5260" max="5260" width="12" style="85" customWidth="1"/>
    <col min="5261" max="5261" width="12.25" style="85" customWidth="1"/>
    <col min="5262" max="5262" width="9.63333333333333" style="85" customWidth="1"/>
    <col min="5263" max="5368" width="6.75" style="85" hidden="1" customWidth="1"/>
    <col min="5369" max="5514" width="6.75" style="85"/>
    <col min="5515" max="5515" width="35.8833333333333" style="85" customWidth="1"/>
    <col min="5516" max="5516" width="12" style="85" customWidth="1"/>
    <col min="5517" max="5517" width="12.25" style="85" customWidth="1"/>
    <col min="5518" max="5518" width="9.63333333333333" style="85" customWidth="1"/>
    <col min="5519" max="5624" width="6.75" style="85" hidden="1" customWidth="1"/>
    <col min="5625" max="5770" width="6.75" style="85"/>
    <col min="5771" max="5771" width="35.8833333333333" style="85" customWidth="1"/>
    <col min="5772" max="5772" width="12" style="85" customWidth="1"/>
    <col min="5773" max="5773" width="12.25" style="85" customWidth="1"/>
    <col min="5774" max="5774" width="9.63333333333333" style="85" customWidth="1"/>
    <col min="5775" max="5880" width="6.75" style="85" hidden="1" customWidth="1"/>
    <col min="5881" max="6026" width="6.75" style="85"/>
    <col min="6027" max="6027" width="35.8833333333333" style="85" customWidth="1"/>
    <col min="6028" max="6028" width="12" style="85" customWidth="1"/>
    <col min="6029" max="6029" width="12.25" style="85" customWidth="1"/>
    <col min="6030" max="6030" width="9.63333333333333" style="85" customWidth="1"/>
    <col min="6031" max="6136" width="6.75" style="85" hidden="1" customWidth="1"/>
    <col min="6137" max="6282" width="6.75" style="85"/>
    <col min="6283" max="6283" width="35.8833333333333" style="85" customWidth="1"/>
    <col min="6284" max="6284" width="12" style="85" customWidth="1"/>
    <col min="6285" max="6285" width="12.25" style="85" customWidth="1"/>
    <col min="6286" max="6286" width="9.63333333333333" style="85" customWidth="1"/>
    <col min="6287" max="6392" width="6.75" style="85" hidden="1" customWidth="1"/>
    <col min="6393" max="6538" width="6.75" style="85"/>
    <col min="6539" max="6539" width="35.8833333333333" style="85" customWidth="1"/>
    <col min="6540" max="6540" width="12" style="85" customWidth="1"/>
    <col min="6541" max="6541" width="12.25" style="85" customWidth="1"/>
    <col min="6542" max="6542" width="9.63333333333333" style="85" customWidth="1"/>
    <col min="6543" max="6648" width="6.75" style="85" hidden="1" customWidth="1"/>
    <col min="6649" max="6794" width="6.75" style="85"/>
    <col min="6795" max="6795" width="35.8833333333333" style="85" customWidth="1"/>
    <col min="6796" max="6796" width="12" style="85" customWidth="1"/>
    <col min="6797" max="6797" width="12.25" style="85" customWidth="1"/>
    <col min="6798" max="6798" width="9.63333333333333" style="85" customWidth="1"/>
    <col min="6799" max="6904" width="6.75" style="85" hidden="1" customWidth="1"/>
    <col min="6905" max="7050" width="6.75" style="85"/>
    <col min="7051" max="7051" width="35.8833333333333" style="85" customWidth="1"/>
    <col min="7052" max="7052" width="12" style="85" customWidth="1"/>
    <col min="7053" max="7053" width="12.25" style="85" customWidth="1"/>
    <col min="7054" max="7054" width="9.63333333333333" style="85" customWidth="1"/>
    <col min="7055" max="7160" width="6.75" style="85" hidden="1" customWidth="1"/>
    <col min="7161" max="7306" width="6.75" style="85"/>
    <col min="7307" max="7307" width="35.8833333333333" style="85" customWidth="1"/>
    <col min="7308" max="7308" width="12" style="85" customWidth="1"/>
    <col min="7309" max="7309" width="12.25" style="85" customWidth="1"/>
    <col min="7310" max="7310" width="9.63333333333333" style="85" customWidth="1"/>
    <col min="7311" max="7416" width="6.75" style="85" hidden="1" customWidth="1"/>
    <col min="7417" max="7562" width="6.75" style="85"/>
    <col min="7563" max="7563" width="35.8833333333333" style="85" customWidth="1"/>
    <col min="7564" max="7564" width="12" style="85" customWidth="1"/>
    <col min="7565" max="7565" width="12.25" style="85" customWidth="1"/>
    <col min="7566" max="7566" width="9.63333333333333" style="85" customWidth="1"/>
    <col min="7567" max="7672" width="6.75" style="85" hidden="1" customWidth="1"/>
    <col min="7673" max="7818" width="6.75" style="85"/>
    <col min="7819" max="7819" width="35.8833333333333" style="85" customWidth="1"/>
    <col min="7820" max="7820" width="12" style="85" customWidth="1"/>
    <col min="7821" max="7821" width="12.25" style="85" customWidth="1"/>
    <col min="7822" max="7822" width="9.63333333333333" style="85" customWidth="1"/>
    <col min="7823" max="7928" width="6.75" style="85" hidden="1" customWidth="1"/>
    <col min="7929" max="8074" width="6.75" style="85"/>
    <col min="8075" max="8075" width="35.8833333333333" style="85" customWidth="1"/>
    <col min="8076" max="8076" width="12" style="85" customWidth="1"/>
    <col min="8077" max="8077" width="12.25" style="85" customWidth="1"/>
    <col min="8078" max="8078" width="9.63333333333333" style="85" customWidth="1"/>
    <col min="8079" max="8184" width="6.75" style="85" hidden="1" customWidth="1"/>
    <col min="8185" max="8330" width="6.75" style="85"/>
    <col min="8331" max="8331" width="35.8833333333333" style="85" customWidth="1"/>
    <col min="8332" max="8332" width="12" style="85" customWidth="1"/>
    <col min="8333" max="8333" width="12.25" style="85" customWidth="1"/>
    <col min="8334" max="8334" width="9.63333333333333" style="85" customWidth="1"/>
    <col min="8335" max="8440" width="6.75" style="85" hidden="1" customWidth="1"/>
    <col min="8441" max="8586" width="6.75" style="85"/>
    <col min="8587" max="8587" width="35.8833333333333" style="85" customWidth="1"/>
    <col min="8588" max="8588" width="12" style="85" customWidth="1"/>
    <col min="8589" max="8589" width="12.25" style="85" customWidth="1"/>
    <col min="8590" max="8590" width="9.63333333333333" style="85" customWidth="1"/>
    <col min="8591" max="8696" width="6.75" style="85" hidden="1" customWidth="1"/>
    <col min="8697" max="8842" width="6.75" style="85"/>
    <col min="8843" max="8843" width="35.8833333333333" style="85" customWidth="1"/>
    <col min="8844" max="8844" width="12" style="85" customWidth="1"/>
    <col min="8845" max="8845" width="12.25" style="85" customWidth="1"/>
    <col min="8846" max="8846" width="9.63333333333333" style="85" customWidth="1"/>
    <col min="8847" max="8952" width="6.75" style="85" hidden="1" customWidth="1"/>
    <col min="8953" max="9098" width="6.75" style="85"/>
    <col min="9099" max="9099" width="35.8833333333333" style="85" customWidth="1"/>
    <col min="9100" max="9100" width="12" style="85" customWidth="1"/>
    <col min="9101" max="9101" width="12.25" style="85" customWidth="1"/>
    <col min="9102" max="9102" width="9.63333333333333" style="85" customWidth="1"/>
    <col min="9103" max="9208" width="6.75" style="85" hidden="1" customWidth="1"/>
    <col min="9209" max="9354" width="6.75" style="85"/>
    <col min="9355" max="9355" width="35.8833333333333" style="85" customWidth="1"/>
    <col min="9356" max="9356" width="12" style="85" customWidth="1"/>
    <col min="9357" max="9357" width="12.25" style="85" customWidth="1"/>
    <col min="9358" max="9358" width="9.63333333333333" style="85" customWidth="1"/>
    <col min="9359" max="9464" width="6.75" style="85" hidden="1" customWidth="1"/>
    <col min="9465" max="9610" width="6.75" style="85"/>
    <col min="9611" max="9611" width="35.8833333333333" style="85" customWidth="1"/>
    <col min="9612" max="9612" width="12" style="85" customWidth="1"/>
    <col min="9613" max="9613" width="12.25" style="85" customWidth="1"/>
    <col min="9614" max="9614" width="9.63333333333333" style="85" customWidth="1"/>
    <col min="9615" max="9720" width="6.75" style="85" hidden="1" customWidth="1"/>
    <col min="9721" max="9866" width="6.75" style="85"/>
    <col min="9867" max="9867" width="35.8833333333333" style="85" customWidth="1"/>
    <col min="9868" max="9868" width="12" style="85" customWidth="1"/>
    <col min="9869" max="9869" width="12.25" style="85" customWidth="1"/>
    <col min="9870" max="9870" width="9.63333333333333" style="85" customWidth="1"/>
    <col min="9871" max="9976" width="6.75" style="85" hidden="1" customWidth="1"/>
    <col min="9977" max="10122" width="6.75" style="85"/>
    <col min="10123" max="10123" width="35.8833333333333" style="85" customWidth="1"/>
    <col min="10124" max="10124" width="12" style="85" customWidth="1"/>
    <col min="10125" max="10125" width="12.25" style="85" customWidth="1"/>
    <col min="10126" max="10126" width="9.63333333333333" style="85" customWidth="1"/>
    <col min="10127" max="10232" width="6.75" style="85" hidden="1" customWidth="1"/>
    <col min="10233" max="10378" width="6.75" style="85"/>
    <col min="10379" max="10379" width="35.8833333333333" style="85" customWidth="1"/>
    <col min="10380" max="10380" width="12" style="85" customWidth="1"/>
    <col min="10381" max="10381" width="12.25" style="85" customWidth="1"/>
    <col min="10382" max="10382" width="9.63333333333333" style="85" customWidth="1"/>
    <col min="10383" max="10488" width="6.75" style="85" hidden="1" customWidth="1"/>
    <col min="10489" max="10634" width="6.75" style="85"/>
    <col min="10635" max="10635" width="35.8833333333333" style="85" customWidth="1"/>
    <col min="10636" max="10636" width="12" style="85" customWidth="1"/>
    <col min="10637" max="10637" width="12.25" style="85" customWidth="1"/>
    <col min="10638" max="10638" width="9.63333333333333" style="85" customWidth="1"/>
    <col min="10639" max="10744" width="6.75" style="85" hidden="1" customWidth="1"/>
    <col min="10745" max="10890" width="6.75" style="85"/>
    <col min="10891" max="10891" width="35.8833333333333" style="85" customWidth="1"/>
    <col min="10892" max="10892" width="12" style="85" customWidth="1"/>
    <col min="10893" max="10893" width="12.25" style="85" customWidth="1"/>
    <col min="10894" max="10894" width="9.63333333333333" style="85" customWidth="1"/>
    <col min="10895" max="11000" width="6.75" style="85" hidden="1" customWidth="1"/>
    <col min="11001" max="11146" width="6.75" style="85"/>
    <col min="11147" max="11147" width="35.8833333333333" style="85" customWidth="1"/>
    <col min="11148" max="11148" width="12" style="85" customWidth="1"/>
    <col min="11149" max="11149" width="12.25" style="85" customWidth="1"/>
    <col min="11150" max="11150" width="9.63333333333333" style="85" customWidth="1"/>
    <col min="11151" max="11256" width="6.75" style="85" hidden="1" customWidth="1"/>
    <col min="11257" max="11402" width="6.75" style="85"/>
    <col min="11403" max="11403" width="35.8833333333333" style="85" customWidth="1"/>
    <col min="11404" max="11404" width="12" style="85" customWidth="1"/>
    <col min="11405" max="11405" width="12.25" style="85" customWidth="1"/>
    <col min="11406" max="11406" width="9.63333333333333" style="85" customWidth="1"/>
    <col min="11407" max="11512" width="6.75" style="85" hidden="1" customWidth="1"/>
    <col min="11513" max="11658" width="6.75" style="85"/>
    <col min="11659" max="11659" width="35.8833333333333" style="85" customWidth="1"/>
    <col min="11660" max="11660" width="12" style="85" customWidth="1"/>
    <col min="11661" max="11661" width="12.25" style="85" customWidth="1"/>
    <col min="11662" max="11662" width="9.63333333333333" style="85" customWidth="1"/>
    <col min="11663" max="11768" width="6.75" style="85" hidden="1" customWidth="1"/>
    <col min="11769" max="11914" width="6.75" style="85"/>
    <col min="11915" max="11915" width="35.8833333333333" style="85" customWidth="1"/>
    <col min="11916" max="11916" width="12" style="85" customWidth="1"/>
    <col min="11917" max="11917" width="12.25" style="85" customWidth="1"/>
    <col min="11918" max="11918" width="9.63333333333333" style="85" customWidth="1"/>
    <col min="11919" max="12024" width="6.75" style="85" hidden="1" customWidth="1"/>
    <col min="12025" max="12170" width="6.75" style="85"/>
    <col min="12171" max="12171" width="35.8833333333333" style="85" customWidth="1"/>
    <col min="12172" max="12172" width="12" style="85" customWidth="1"/>
    <col min="12173" max="12173" width="12.25" style="85" customWidth="1"/>
    <col min="12174" max="12174" width="9.63333333333333" style="85" customWidth="1"/>
    <col min="12175" max="12280" width="6.75" style="85" hidden="1" customWidth="1"/>
    <col min="12281" max="12426" width="6.75" style="85"/>
    <col min="12427" max="12427" width="35.8833333333333" style="85" customWidth="1"/>
    <col min="12428" max="12428" width="12" style="85" customWidth="1"/>
    <col min="12429" max="12429" width="12.25" style="85" customWidth="1"/>
    <col min="12430" max="12430" width="9.63333333333333" style="85" customWidth="1"/>
    <col min="12431" max="12536" width="6.75" style="85" hidden="1" customWidth="1"/>
    <col min="12537" max="12682" width="6.75" style="85"/>
    <col min="12683" max="12683" width="35.8833333333333" style="85" customWidth="1"/>
    <col min="12684" max="12684" width="12" style="85" customWidth="1"/>
    <col min="12685" max="12685" width="12.25" style="85" customWidth="1"/>
    <col min="12686" max="12686" width="9.63333333333333" style="85" customWidth="1"/>
    <col min="12687" max="12792" width="6.75" style="85" hidden="1" customWidth="1"/>
    <col min="12793" max="12938" width="6.75" style="85"/>
    <col min="12939" max="12939" width="35.8833333333333" style="85" customWidth="1"/>
    <col min="12940" max="12940" width="12" style="85" customWidth="1"/>
    <col min="12941" max="12941" width="12.25" style="85" customWidth="1"/>
    <col min="12942" max="12942" width="9.63333333333333" style="85" customWidth="1"/>
    <col min="12943" max="13048" width="6.75" style="85" hidden="1" customWidth="1"/>
    <col min="13049" max="13194" width="6.75" style="85"/>
    <col min="13195" max="13195" width="35.8833333333333" style="85" customWidth="1"/>
    <col min="13196" max="13196" width="12" style="85" customWidth="1"/>
    <col min="13197" max="13197" width="12.25" style="85" customWidth="1"/>
    <col min="13198" max="13198" width="9.63333333333333" style="85" customWidth="1"/>
    <col min="13199" max="13304" width="6.75" style="85" hidden="1" customWidth="1"/>
    <col min="13305" max="13450" width="6.75" style="85"/>
    <col min="13451" max="13451" width="35.8833333333333" style="85" customWidth="1"/>
    <col min="13452" max="13452" width="12" style="85" customWidth="1"/>
    <col min="13453" max="13453" width="12.25" style="85" customWidth="1"/>
    <col min="13454" max="13454" width="9.63333333333333" style="85" customWidth="1"/>
    <col min="13455" max="13560" width="6.75" style="85" hidden="1" customWidth="1"/>
    <col min="13561" max="13706" width="6.75" style="85"/>
    <col min="13707" max="13707" width="35.8833333333333" style="85" customWidth="1"/>
    <col min="13708" max="13708" width="12" style="85" customWidth="1"/>
    <col min="13709" max="13709" width="12.25" style="85" customWidth="1"/>
    <col min="13710" max="13710" width="9.63333333333333" style="85" customWidth="1"/>
    <col min="13711" max="13816" width="6.75" style="85" hidden="1" customWidth="1"/>
    <col min="13817" max="13962" width="6.75" style="85"/>
    <col min="13963" max="13963" width="35.8833333333333" style="85" customWidth="1"/>
    <col min="13964" max="13964" width="12" style="85" customWidth="1"/>
    <col min="13965" max="13965" width="12.25" style="85" customWidth="1"/>
    <col min="13966" max="13966" width="9.63333333333333" style="85" customWidth="1"/>
    <col min="13967" max="14072" width="6.75" style="85" hidden="1" customWidth="1"/>
    <col min="14073" max="14218" width="6.75" style="85"/>
    <col min="14219" max="14219" width="35.8833333333333" style="85" customWidth="1"/>
    <col min="14220" max="14220" width="12" style="85" customWidth="1"/>
    <col min="14221" max="14221" width="12.25" style="85" customWidth="1"/>
    <col min="14222" max="14222" width="9.63333333333333" style="85" customWidth="1"/>
    <col min="14223" max="14328" width="6.75" style="85" hidden="1" customWidth="1"/>
    <col min="14329" max="14474" width="6.75" style="85"/>
    <col min="14475" max="14475" width="35.8833333333333" style="85" customWidth="1"/>
    <col min="14476" max="14476" width="12" style="85" customWidth="1"/>
    <col min="14477" max="14477" width="12.25" style="85" customWidth="1"/>
    <col min="14478" max="14478" width="9.63333333333333" style="85" customWidth="1"/>
    <col min="14479" max="14584" width="6.75" style="85" hidden="1" customWidth="1"/>
    <col min="14585" max="14730" width="6.75" style="85"/>
    <col min="14731" max="14731" width="35.8833333333333" style="85" customWidth="1"/>
    <col min="14732" max="14732" width="12" style="85" customWidth="1"/>
    <col min="14733" max="14733" width="12.25" style="85" customWidth="1"/>
    <col min="14734" max="14734" width="9.63333333333333" style="85" customWidth="1"/>
    <col min="14735" max="14840" width="6.75" style="85" hidden="1" customWidth="1"/>
    <col min="14841" max="14986" width="6.75" style="85"/>
    <col min="14987" max="14987" width="35.8833333333333" style="85" customWidth="1"/>
    <col min="14988" max="14988" width="12" style="85" customWidth="1"/>
    <col min="14989" max="14989" width="12.25" style="85" customWidth="1"/>
    <col min="14990" max="14990" width="9.63333333333333" style="85" customWidth="1"/>
    <col min="14991" max="15096" width="6.75" style="85" hidden="1" customWidth="1"/>
    <col min="15097" max="15242" width="6.75" style="85"/>
    <col min="15243" max="15243" width="35.8833333333333" style="85" customWidth="1"/>
    <col min="15244" max="15244" width="12" style="85" customWidth="1"/>
    <col min="15245" max="15245" width="12.25" style="85" customWidth="1"/>
    <col min="15246" max="15246" width="9.63333333333333" style="85" customWidth="1"/>
    <col min="15247" max="15352" width="6.75" style="85" hidden="1" customWidth="1"/>
    <col min="15353" max="15498" width="6.75" style="85"/>
    <col min="15499" max="15499" width="35.8833333333333" style="85" customWidth="1"/>
    <col min="15500" max="15500" width="12" style="85" customWidth="1"/>
    <col min="15501" max="15501" width="12.25" style="85" customWidth="1"/>
    <col min="15502" max="15502" width="9.63333333333333" style="85" customWidth="1"/>
    <col min="15503" max="15608" width="6.75" style="85" hidden="1" customWidth="1"/>
    <col min="15609" max="15754" width="6.75" style="85"/>
    <col min="15755" max="15755" width="35.8833333333333" style="85" customWidth="1"/>
    <col min="15756" max="15756" width="12" style="85" customWidth="1"/>
    <col min="15757" max="15757" width="12.25" style="85" customWidth="1"/>
    <col min="15758" max="15758" width="9.63333333333333" style="85" customWidth="1"/>
    <col min="15759" max="15864" width="6.75" style="85" hidden="1" customWidth="1"/>
    <col min="15865" max="16010" width="6.75" style="85"/>
    <col min="16011" max="16011" width="35.8833333333333" style="85" customWidth="1"/>
    <col min="16012" max="16012" width="12" style="85" customWidth="1"/>
    <col min="16013" max="16013" width="12.25" style="85" customWidth="1"/>
    <col min="16014" max="16014" width="9.63333333333333" style="85" customWidth="1"/>
    <col min="16015" max="16120" width="6.75" style="85" hidden="1" customWidth="1"/>
    <col min="16121" max="16384" width="6.75" style="85"/>
  </cols>
  <sheetData>
    <row r="1" ht="19.5" customHeight="1" spans="1:1">
      <c r="A1" s="55" t="s">
        <v>1118</v>
      </c>
    </row>
    <row r="2" ht="28.5" customHeight="1" spans="1:3">
      <c r="A2" s="86" t="s">
        <v>1153</v>
      </c>
      <c r="B2" s="86"/>
      <c r="C2" s="86"/>
    </row>
    <row r="3" ht="19.5" customHeight="1" spans="1:3">
      <c r="A3" s="87"/>
      <c r="C3" s="88" t="s">
        <v>2</v>
      </c>
    </row>
    <row r="4" ht="36" customHeight="1" spans="1:3">
      <c r="A4" s="89" t="s">
        <v>1121</v>
      </c>
      <c r="B4" s="89" t="s">
        <v>52</v>
      </c>
      <c r="C4" s="89" t="s">
        <v>53</v>
      </c>
    </row>
    <row r="5" ht="18" customHeight="1" spans="1:3">
      <c r="A5" s="90" t="s">
        <v>1154</v>
      </c>
      <c r="B5" s="91">
        <v>0</v>
      </c>
      <c r="C5" s="91">
        <v>0</v>
      </c>
    </row>
    <row r="6" ht="18" customHeight="1" spans="1:3">
      <c r="A6" s="90" t="s">
        <v>1155</v>
      </c>
      <c r="B6" s="91"/>
      <c r="C6" s="91"/>
    </row>
    <row r="7" ht="18" customHeight="1" spans="1:3">
      <c r="A7" s="90" t="s">
        <v>1156</v>
      </c>
      <c r="B7" s="91">
        <v>0</v>
      </c>
      <c r="C7" s="91">
        <v>0</v>
      </c>
    </row>
    <row r="8" ht="18" customHeight="1" spans="1:3">
      <c r="A8" s="90" t="s">
        <v>1157</v>
      </c>
      <c r="B8" s="91"/>
      <c r="C8" s="91"/>
    </row>
    <row r="9" ht="18" customHeight="1" spans="1:3">
      <c r="A9" s="90" t="s">
        <v>1158</v>
      </c>
      <c r="B9" s="91"/>
      <c r="C9" s="91"/>
    </row>
    <row r="10" ht="18" customHeight="1" spans="1:3">
      <c r="A10" s="90" t="s">
        <v>1159</v>
      </c>
      <c r="B10" s="91">
        <v>0</v>
      </c>
      <c r="C10" s="91">
        <v>0</v>
      </c>
    </row>
    <row r="11" ht="18" customHeight="1" spans="1:3">
      <c r="A11" s="92" t="s">
        <v>1160</v>
      </c>
      <c r="B11" s="91">
        <v>0</v>
      </c>
      <c r="C11" s="91">
        <v>0</v>
      </c>
    </row>
    <row r="12" ht="18" customHeight="1" spans="1:3">
      <c r="A12" s="92" t="s">
        <v>1161</v>
      </c>
      <c r="B12" s="91"/>
      <c r="C12" s="91"/>
    </row>
    <row r="13" ht="15.75" customHeight="1" spans="1:3">
      <c r="A13" s="92" t="s">
        <v>1159</v>
      </c>
      <c r="B13" s="91"/>
      <c r="C13" s="91"/>
    </row>
    <row r="14" ht="15.75" customHeight="1" spans="1:3">
      <c r="A14" s="92" t="s">
        <v>1162</v>
      </c>
      <c r="B14" s="91">
        <v>0</v>
      </c>
      <c r="C14" s="91">
        <v>0</v>
      </c>
    </row>
    <row r="15" ht="15.75" customHeight="1" spans="1:3">
      <c r="A15" s="92" t="s">
        <v>1163</v>
      </c>
      <c r="B15" s="91"/>
      <c r="C15" s="91"/>
    </row>
    <row r="16" ht="15.75" customHeight="1" spans="1:3">
      <c r="A16" s="92" t="s">
        <v>1164</v>
      </c>
      <c r="B16" s="91">
        <v>0</v>
      </c>
      <c r="C16" s="91">
        <v>0</v>
      </c>
    </row>
    <row r="17" ht="15.75" customHeight="1" spans="1:3">
      <c r="A17" s="92" t="s">
        <v>1165</v>
      </c>
      <c r="B17" s="91"/>
      <c r="C17" s="91"/>
    </row>
    <row r="18" ht="15.75" customHeight="1" spans="1:3">
      <c r="A18" s="92" t="s">
        <v>1159</v>
      </c>
      <c r="B18" s="91"/>
      <c r="C18" s="91"/>
    </row>
    <row r="19" ht="15.75" customHeight="1" spans="1:3">
      <c r="A19" s="92" t="s">
        <v>1166</v>
      </c>
      <c r="B19" s="91">
        <v>0</v>
      </c>
      <c r="C19" s="91">
        <v>0</v>
      </c>
    </row>
    <row r="20" ht="15.75" customHeight="1" spans="1:3">
      <c r="A20" s="92" t="s">
        <v>1167</v>
      </c>
      <c r="B20" s="93"/>
      <c r="C20" s="93"/>
    </row>
    <row r="21" ht="17.25" customHeight="1" spans="1:3">
      <c r="A21" s="94" t="s">
        <v>77</v>
      </c>
      <c r="B21" s="95">
        <v>0</v>
      </c>
      <c r="C21" s="95">
        <v>0</v>
      </c>
    </row>
    <row r="22" ht="19.5" customHeight="1" spans="1:3">
      <c r="A22" s="96" t="s">
        <v>79</v>
      </c>
      <c r="B22" s="95">
        <v>0</v>
      </c>
      <c r="C22" s="95">
        <v>0</v>
      </c>
    </row>
    <row r="23" ht="19.5" customHeight="1" spans="1:3">
      <c r="A23" s="97" t="s">
        <v>1149</v>
      </c>
      <c r="B23" s="95">
        <v>0</v>
      </c>
      <c r="C23" s="95">
        <v>0</v>
      </c>
    </row>
    <row r="24" ht="19.5" customHeight="1" spans="1:3">
      <c r="A24" s="98" t="s">
        <v>1150</v>
      </c>
      <c r="B24" s="95">
        <v>0</v>
      </c>
      <c r="C24" s="95">
        <v>0</v>
      </c>
    </row>
    <row r="25" ht="19.5" customHeight="1" spans="1:3">
      <c r="A25" s="99" t="s">
        <v>1151</v>
      </c>
      <c r="B25" s="91">
        <v>0</v>
      </c>
      <c r="C25" s="91">
        <v>0</v>
      </c>
    </row>
    <row r="26" ht="19.5" customHeight="1" spans="1:3">
      <c r="A26" s="99" t="s">
        <v>86</v>
      </c>
      <c r="B26" s="91">
        <v>0</v>
      </c>
      <c r="C26" s="91">
        <v>0</v>
      </c>
    </row>
    <row r="27" ht="18" customHeight="1" spans="1:3">
      <c r="A27" s="94" t="s">
        <v>87</v>
      </c>
      <c r="B27" s="95">
        <v>0</v>
      </c>
      <c r="C27" s="95">
        <v>0</v>
      </c>
    </row>
  </sheetData>
  <mergeCells count="1">
    <mergeCell ref="A2:C2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workbookViewId="0">
      <selection activeCell="B49" sqref="B49"/>
    </sheetView>
  </sheetViews>
  <sheetFormatPr defaultColWidth="26.25" defaultRowHeight="14.25" outlineLevelCol="1"/>
  <cols>
    <col min="1" max="1" width="58.5" style="73" customWidth="1"/>
    <col min="2" max="2" width="22.3833333333333" style="74" customWidth="1"/>
    <col min="3" max="254" width="26.25" style="73"/>
    <col min="255" max="255" width="26.25" style="75"/>
    <col min="256" max="256" width="58.5" style="75" customWidth="1"/>
    <col min="257" max="257" width="22.3833333333333" style="75" customWidth="1"/>
    <col min="258" max="511" width="26.25" style="75"/>
    <col min="512" max="512" width="58.5" style="75" customWidth="1"/>
    <col min="513" max="513" width="22.3833333333333" style="75" customWidth="1"/>
    <col min="514" max="767" width="26.25" style="75"/>
    <col min="768" max="768" width="58.5" style="75" customWidth="1"/>
    <col min="769" max="769" width="22.3833333333333" style="75" customWidth="1"/>
    <col min="770" max="1023" width="26.25" style="75"/>
    <col min="1024" max="1024" width="58.5" style="75" customWidth="1"/>
    <col min="1025" max="1025" width="22.3833333333333" style="75" customWidth="1"/>
    <col min="1026" max="1279" width="26.25" style="75"/>
    <col min="1280" max="1280" width="58.5" style="75" customWidth="1"/>
    <col min="1281" max="1281" width="22.3833333333333" style="75" customWidth="1"/>
    <col min="1282" max="1535" width="26.25" style="75"/>
    <col min="1536" max="1536" width="58.5" style="75" customWidth="1"/>
    <col min="1537" max="1537" width="22.3833333333333" style="75" customWidth="1"/>
    <col min="1538" max="1791" width="26.25" style="75"/>
    <col min="1792" max="1792" width="58.5" style="75" customWidth="1"/>
    <col min="1793" max="1793" width="22.3833333333333" style="75" customWidth="1"/>
    <col min="1794" max="2047" width="26.25" style="75"/>
    <col min="2048" max="2048" width="58.5" style="75" customWidth="1"/>
    <col min="2049" max="2049" width="22.3833333333333" style="75" customWidth="1"/>
    <col min="2050" max="2303" width="26.25" style="75"/>
    <col min="2304" max="2304" width="58.5" style="75" customWidth="1"/>
    <col min="2305" max="2305" width="22.3833333333333" style="75" customWidth="1"/>
    <col min="2306" max="2559" width="26.25" style="75"/>
    <col min="2560" max="2560" width="58.5" style="75" customWidth="1"/>
    <col min="2561" max="2561" width="22.3833333333333" style="75" customWidth="1"/>
    <col min="2562" max="2815" width="26.25" style="75"/>
    <col min="2816" max="2816" width="58.5" style="75" customWidth="1"/>
    <col min="2817" max="2817" width="22.3833333333333" style="75" customWidth="1"/>
    <col min="2818" max="3071" width="26.25" style="75"/>
    <col min="3072" max="3072" width="58.5" style="75" customWidth="1"/>
    <col min="3073" max="3073" width="22.3833333333333" style="75" customWidth="1"/>
    <col min="3074" max="3327" width="26.25" style="75"/>
    <col min="3328" max="3328" width="58.5" style="75" customWidth="1"/>
    <col min="3329" max="3329" width="22.3833333333333" style="75" customWidth="1"/>
    <col min="3330" max="3583" width="26.25" style="75"/>
    <col min="3584" max="3584" width="58.5" style="75" customWidth="1"/>
    <col min="3585" max="3585" width="22.3833333333333" style="75" customWidth="1"/>
    <col min="3586" max="3839" width="26.25" style="75"/>
    <col min="3840" max="3840" width="58.5" style="75" customWidth="1"/>
    <col min="3841" max="3841" width="22.3833333333333" style="75" customWidth="1"/>
    <col min="3842" max="4095" width="26.25" style="75"/>
    <col min="4096" max="4096" width="58.5" style="75" customWidth="1"/>
    <col min="4097" max="4097" width="22.3833333333333" style="75" customWidth="1"/>
    <col min="4098" max="4351" width="26.25" style="75"/>
    <col min="4352" max="4352" width="58.5" style="75" customWidth="1"/>
    <col min="4353" max="4353" width="22.3833333333333" style="75" customWidth="1"/>
    <col min="4354" max="4607" width="26.25" style="75"/>
    <col min="4608" max="4608" width="58.5" style="75" customWidth="1"/>
    <col min="4609" max="4609" width="22.3833333333333" style="75" customWidth="1"/>
    <col min="4610" max="4863" width="26.25" style="75"/>
    <col min="4864" max="4864" width="58.5" style="75" customWidth="1"/>
    <col min="4865" max="4865" width="22.3833333333333" style="75" customWidth="1"/>
    <col min="4866" max="5119" width="26.25" style="75"/>
    <col min="5120" max="5120" width="58.5" style="75" customWidth="1"/>
    <col min="5121" max="5121" width="22.3833333333333" style="75" customWidth="1"/>
    <col min="5122" max="5375" width="26.25" style="75"/>
    <col min="5376" max="5376" width="58.5" style="75" customWidth="1"/>
    <col min="5377" max="5377" width="22.3833333333333" style="75" customWidth="1"/>
    <col min="5378" max="5631" width="26.25" style="75"/>
    <col min="5632" max="5632" width="58.5" style="75" customWidth="1"/>
    <col min="5633" max="5633" width="22.3833333333333" style="75" customWidth="1"/>
    <col min="5634" max="5887" width="26.25" style="75"/>
    <col min="5888" max="5888" width="58.5" style="75" customWidth="1"/>
    <col min="5889" max="5889" width="22.3833333333333" style="75" customWidth="1"/>
    <col min="5890" max="6143" width="26.25" style="75"/>
    <col min="6144" max="6144" width="58.5" style="75" customWidth="1"/>
    <col min="6145" max="6145" width="22.3833333333333" style="75" customWidth="1"/>
    <col min="6146" max="6399" width="26.25" style="75"/>
    <col min="6400" max="6400" width="58.5" style="75" customWidth="1"/>
    <col min="6401" max="6401" width="22.3833333333333" style="75" customWidth="1"/>
    <col min="6402" max="6655" width="26.25" style="75"/>
    <col min="6656" max="6656" width="58.5" style="75" customWidth="1"/>
    <col min="6657" max="6657" width="22.3833333333333" style="75" customWidth="1"/>
    <col min="6658" max="6911" width="26.25" style="75"/>
    <col min="6912" max="6912" width="58.5" style="75" customWidth="1"/>
    <col min="6913" max="6913" width="22.3833333333333" style="75" customWidth="1"/>
    <col min="6914" max="7167" width="26.25" style="75"/>
    <col min="7168" max="7168" width="58.5" style="75" customWidth="1"/>
    <col min="7169" max="7169" width="22.3833333333333" style="75" customWidth="1"/>
    <col min="7170" max="7423" width="26.25" style="75"/>
    <col min="7424" max="7424" width="58.5" style="75" customWidth="1"/>
    <col min="7425" max="7425" width="22.3833333333333" style="75" customWidth="1"/>
    <col min="7426" max="7679" width="26.25" style="75"/>
    <col min="7680" max="7680" width="58.5" style="75" customWidth="1"/>
    <col min="7681" max="7681" width="22.3833333333333" style="75" customWidth="1"/>
    <col min="7682" max="7935" width="26.25" style="75"/>
    <col min="7936" max="7936" width="58.5" style="75" customWidth="1"/>
    <col min="7937" max="7937" width="22.3833333333333" style="75" customWidth="1"/>
    <col min="7938" max="8191" width="26.25" style="75"/>
    <col min="8192" max="8192" width="58.5" style="75" customWidth="1"/>
    <col min="8193" max="8193" width="22.3833333333333" style="75" customWidth="1"/>
    <col min="8194" max="8447" width="26.25" style="75"/>
    <col min="8448" max="8448" width="58.5" style="75" customWidth="1"/>
    <col min="8449" max="8449" width="22.3833333333333" style="75" customWidth="1"/>
    <col min="8450" max="8703" width="26.25" style="75"/>
    <col min="8704" max="8704" width="58.5" style="75" customWidth="1"/>
    <col min="8705" max="8705" width="22.3833333333333" style="75" customWidth="1"/>
    <col min="8706" max="8959" width="26.25" style="75"/>
    <col min="8960" max="8960" width="58.5" style="75" customWidth="1"/>
    <col min="8961" max="8961" width="22.3833333333333" style="75" customWidth="1"/>
    <col min="8962" max="9215" width="26.25" style="75"/>
    <col min="9216" max="9216" width="58.5" style="75" customWidth="1"/>
    <col min="9217" max="9217" width="22.3833333333333" style="75" customWidth="1"/>
    <col min="9218" max="9471" width="26.25" style="75"/>
    <col min="9472" max="9472" width="58.5" style="75" customWidth="1"/>
    <col min="9473" max="9473" width="22.3833333333333" style="75" customWidth="1"/>
    <col min="9474" max="9727" width="26.25" style="75"/>
    <col min="9728" max="9728" width="58.5" style="75" customWidth="1"/>
    <col min="9729" max="9729" width="22.3833333333333" style="75" customWidth="1"/>
    <col min="9730" max="9983" width="26.25" style="75"/>
    <col min="9984" max="9984" width="58.5" style="75" customWidth="1"/>
    <col min="9985" max="9985" width="22.3833333333333" style="75" customWidth="1"/>
    <col min="9986" max="10239" width="26.25" style="75"/>
    <col min="10240" max="10240" width="58.5" style="75" customWidth="1"/>
    <col min="10241" max="10241" width="22.3833333333333" style="75" customWidth="1"/>
    <col min="10242" max="10495" width="26.25" style="75"/>
    <col min="10496" max="10496" width="58.5" style="75" customWidth="1"/>
    <col min="10497" max="10497" width="22.3833333333333" style="75" customWidth="1"/>
    <col min="10498" max="10751" width="26.25" style="75"/>
    <col min="10752" max="10752" width="58.5" style="75" customWidth="1"/>
    <col min="10753" max="10753" width="22.3833333333333" style="75" customWidth="1"/>
    <col min="10754" max="11007" width="26.25" style="75"/>
    <col min="11008" max="11008" width="58.5" style="75" customWidth="1"/>
    <col min="11009" max="11009" width="22.3833333333333" style="75" customWidth="1"/>
    <col min="11010" max="11263" width="26.25" style="75"/>
    <col min="11264" max="11264" width="58.5" style="75" customWidth="1"/>
    <col min="11265" max="11265" width="22.3833333333333" style="75" customWidth="1"/>
    <col min="11266" max="11519" width="26.25" style="75"/>
    <col min="11520" max="11520" width="58.5" style="75" customWidth="1"/>
    <col min="11521" max="11521" width="22.3833333333333" style="75" customWidth="1"/>
    <col min="11522" max="11775" width="26.25" style="75"/>
    <col min="11776" max="11776" width="58.5" style="75" customWidth="1"/>
    <col min="11777" max="11777" width="22.3833333333333" style="75" customWidth="1"/>
    <col min="11778" max="12031" width="26.25" style="75"/>
    <col min="12032" max="12032" width="58.5" style="75" customWidth="1"/>
    <col min="12033" max="12033" width="22.3833333333333" style="75" customWidth="1"/>
    <col min="12034" max="12287" width="26.25" style="75"/>
    <col min="12288" max="12288" width="58.5" style="75" customWidth="1"/>
    <col min="12289" max="12289" width="22.3833333333333" style="75" customWidth="1"/>
    <col min="12290" max="12543" width="26.25" style="75"/>
    <col min="12544" max="12544" width="58.5" style="75" customWidth="1"/>
    <col min="12545" max="12545" width="22.3833333333333" style="75" customWidth="1"/>
    <col min="12546" max="12799" width="26.25" style="75"/>
    <col min="12800" max="12800" width="58.5" style="75" customWidth="1"/>
    <col min="12801" max="12801" width="22.3833333333333" style="75" customWidth="1"/>
    <col min="12802" max="13055" width="26.25" style="75"/>
    <col min="13056" max="13056" width="58.5" style="75" customWidth="1"/>
    <col min="13057" max="13057" width="22.3833333333333" style="75" customWidth="1"/>
    <col min="13058" max="13311" width="26.25" style="75"/>
    <col min="13312" max="13312" width="58.5" style="75" customWidth="1"/>
    <col min="13313" max="13313" width="22.3833333333333" style="75" customWidth="1"/>
    <col min="13314" max="13567" width="26.25" style="75"/>
    <col min="13568" max="13568" width="58.5" style="75" customWidth="1"/>
    <col min="13569" max="13569" width="22.3833333333333" style="75" customWidth="1"/>
    <col min="13570" max="13823" width="26.25" style="75"/>
    <col min="13824" max="13824" width="58.5" style="75" customWidth="1"/>
    <col min="13825" max="13825" width="22.3833333333333" style="75" customWidth="1"/>
    <col min="13826" max="14079" width="26.25" style="75"/>
    <col min="14080" max="14080" width="58.5" style="75" customWidth="1"/>
    <col min="14081" max="14081" width="22.3833333333333" style="75" customWidth="1"/>
    <col min="14082" max="14335" width="26.25" style="75"/>
    <col min="14336" max="14336" width="58.5" style="75" customWidth="1"/>
    <col min="14337" max="14337" width="22.3833333333333" style="75" customWidth="1"/>
    <col min="14338" max="14591" width="26.25" style="75"/>
    <col min="14592" max="14592" width="58.5" style="75" customWidth="1"/>
    <col min="14593" max="14593" width="22.3833333333333" style="75" customWidth="1"/>
    <col min="14594" max="14847" width="26.25" style="75"/>
    <col min="14848" max="14848" width="58.5" style="75" customWidth="1"/>
    <col min="14849" max="14849" width="22.3833333333333" style="75" customWidth="1"/>
    <col min="14850" max="15103" width="26.25" style="75"/>
    <col min="15104" max="15104" width="58.5" style="75" customWidth="1"/>
    <col min="15105" max="15105" width="22.3833333333333" style="75" customWidth="1"/>
    <col min="15106" max="15359" width="26.25" style="75"/>
    <col min="15360" max="15360" width="58.5" style="75" customWidth="1"/>
    <col min="15361" max="15361" width="22.3833333333333" style="75" customWidth="1"/>
    <col min="15362" max="15615" width="26.25" style="75"/>
    <col min="15616" max="15616" width="58.5" style="75" customWidth="1"/>
    <col min="15617" max="15617" width="22.3833333333333" style="75" customWidth="1"/>
    <col min="15618" max="15871" width="26.25" style="75"/>
    <col min="15872" max="15872" width="58.5" style="75" customWidth="1"/>
    <col min="15873" max="15873" width="22.3833333333333" style="75" customWidth="1"/>
    <col min="15874" max="16127" width="26.25" style="75"/>
    <col min="16128" max="16128" width="58.5" style="75" customWidth="1"/>
    <col min="16129" max="16129" width="22.3833333333333" style="75" customWidth="1"/>
    <col min="16130" max="16384" width="26.25" style="75"/>
  </cols>
  <sheetData>
    <row r="1" s="73" customFormat="1" ht="30" customHeight="1" spans="1:2">
      <c r="A1" s="55" t="s">
        <v>1168</v>
      </c>
      <c r="B1" s="56"/>
    </row>
    <row r="2" s="73" customFormat="1" ht="30" customHeight="1" spans="1:2">
      <c r="A2" s="76" t="s">
        <v>1169</v>
      </c>
      <c r="B2" s="77"/>
    </row>
    <row r="3" s="73" customFormat="1" ht="30" customHeight="1" spans="1:2">
      <c r="A3" s="78"/>
      <c r="B3" s="60" t="s">
        <v>2</v>
      </c>
    </row>
    <row r="4" s="73" customFormat="1" ht="36" customHeight="1" spans="1:2">
      <c r="A4" s="61" t="s">
        <v>1170</v>
      </c>
      <c r="B4" s="62" t="s">
        <v>53</v>
      </c>
    </row>
    <row r="5" s="73" customFormat="1" ht="18" customHeight="1" spans="1:2">
      <c r="A5" s="63" t="s">
        <v>1171</v>
      </c>
      <c r="B5" s="62">
        <f>SUM(B6,B14,B22,B28,B34,B39,B44,)</f>
        <v>70739.08</v>
      </c>
    </row>
    <row r="6" s="73" customFormat="1" ht="18" customHeight="1" spans="1:2">
      <c r="A6" s="65" t="s">
        <v>1172</v>
      </c>
      <c r="B6" s="79"/>
    </row>
    <row r="7" s="73" customFormat="1" ht="18" customHeight="1" spans="1:2">
      <c r="A7" s="69" t="s">
        <v>1173</v>
      </c>
      <c r="B7" s="79"/>
    </row>
    <row r="8" s="73" customFormat="1" ht="18" customHeight="1" spans="1:2">
      <c r="A8" s="69" t="s">
        <v>1174</v>
      </c>
      <c r="B8" s="79"/>
    </row>
    <row r="9" s="73" customFormat="1" ht="18" customHeight="1" spans="1:2">
      <c r="A9" s="69" t="s">
        <v>1175</v>
      </c>
      <c r="B9" s="79"/>
    </row>
    <row r="10" s="73" customFormat="1" ht="18" customHeight="1" spans="1:2">
      <c r="A10" s="69" t="s">
        <v>1176</v>
      </c>
      <c r="B10" s="79"/>
    </row>
    <row r="11" s="73" customFormat="1" ht="18" customHeight="1" spans="1:2">
      <c r="A11" s="69" t="s">
        <v>1177</v>
      </c>
      <c r="B11" s="79"/>
    </row>
    <row r="12" s="73" customFormat="1" ht="18" customHeight="1" spans="1:2">
      <c r="A12" s="69" t="s">
        <v>1178</v>
      </c>
      <c r="B12" s="79"/>
    </row>
    <row r="13" s="73" customFormat="1" ht="18" customHeight="1" spans="1:2">
      <c r="A13" s="69" t="s">
        <v>1114</v>
      </c>
      <c r="B13" s="79"/>
    </row>
    <row r="14" s="73" customFormat="1" ht="18" customHeight="1" spans="1:2">
      <c r="A14" s="65" t="s">
        <v>1179</v>
      </c>
      <c r="B14" s="79">
        <v>29006.35</v>
      </c>
    </row>
    <row r="15" s="73" customFormat="1" ht="18" customHeight="1" spans="1:2">
      <c r="A15" s="69" t="s">
        <v>1180</v>
      </c>
      <c r="B15" s="79">
        <v>10239.98</v>
      </c>
    </row>
    <row r="16" s="73" customFormat="1" ht="18" customHeight="1" spans="1:2">
      <c r="A16" s="69" t="s">
        <v>1181</v>
      </c>
      <c r="B16" s="79"/>
    </row>
    <row r="17" s="73" customFormat="1" ht="18" customHeight="1" spans="1:2">
      <c r="A17" s="69" t="s">
        <v>1174</v>
      </c>
      <c r="B17" s="79">
        <v>136</v>
      </c>
    </row>
    <row r="18" s="73" customFormat="1" ht="18" customHeight="1" spans="1:2">
      <c r="A18" s="69" t="s">
        <v>1175</v>
      </c>
      <c r="B18" s="79">
        <v>18523.87</v>
      </c>
    </row>
    <row r="19" s="73" customFormat="1" ht="18" customHeight="1" spans="1:2">
      <c r="A19" s="69" t="s">
        <v>1176</v>
      </c>
      <c r="B19" s="79"/>
    </row>
    <row r="20" s="73" customFormat="1" ht="18" customHeight="1" spans="1:2">
      <c r="A20" s="69" t="s">
        <v>1177</v>
      </c>
      <c r="B20" s="79">
        <v>80</v>
      </c>
    </row>
    <row r="21" s="73" customFormat="1" ht="18" customHeight="1" spans="1:2">
      <c r="A21" s="69" t="s">
        <v>1178</v>
      </c>
      <c r="B21" s="79">
        <v>26.5</v>
      </c>
    </row>
    <row r="22" s="73" customFormat="1" ht="18" customHeight="1" spans="1:2">
      <c r="A22" s="65" t="s">
        <v>1182</v>
      </c>
      <c r="B22" s="79">
        <v>41732.73</v>
      </c>
    </row>
    <row r="23" s="73" customFormat="1" ht="18" customHeight="1" spans="1:2">
      <c r="A23" s="69" t="s">
        <v>1173</v>
      </c>
      <c r="B23" s="79">
        <v>23350.03</v>
      </c>
    </row>
    <row r="24" s="73" customFormat="1" ht="18" customHeight="1" spans="1:2">
      <c r="A24" s="69" t="s">
        <v>1174</v>
      </c>
      <c r="B24" s="79">
        <v>20.9</v>
      </c>
    </row>
    <row r="25" s="73" customFormat="1" ht="18" customHeight="1" spans="1:2">
      <c r="A25" s="69" t="s">
        <v>1175</v>
      </c>
      <c r="B25" s="79">
        <v>18101.8</v>
      </c>
    </row>
    <row r="26" s="73" customFormat="1" ht="18" customHeight="1" spans="1:2">
      <c r="A26" s="69" t="s">
        <v>1177</v>
      </c>
      <c r="B26" s="79">
        <v>10</v>
      </c>
    </row>
    <row r="27" s="73" customFormat="1" ht="18" customHeight="1" spans="1:2">
      <c r="A27" s="69" t="s">
        <v>1178</v>
      </c>
      <c r="B27" s="79">
        <v>250</v>
      </c>
    </row>
    <row r="28" s="73" customFormat="1" ht="18" customHeight="1" spans="1:2">
      <c r="A28" s="65" t="s">
        <v>1183</v>
      </c>
      <c r="B28" s="79"/>
    </row>
    <row r="29" s="73" customFormat="1" ht="18" customHeight="1" spans="1:2">
      <c r="A29" s="69" t="s">
        <v>1184</v>
      </c>
      <c r="B29" s="79"/>
    </row>
    <row r="30" s="73" customFormat="1" ht="18" customHeight="1" spans="1:2">
      <c r="A30" s="69" t="s">
        <v>1174</v>
      </c>
      <c r="B30" s="79"/>
    </row>
    <row r="31" s="73" customFormat="1" ht="18" customHeight="1" spans="1:2">
      <c r="A31" s="69" t="s">
        <v>1175</v>
      </c>
      <c r="B31" s="79"/>
    </row>
    <row r="32" s="73" customFormat="1" ht="18" customHeight="1" spans="1:2">
      <c r="A32" s="69" t="s">
        <v>1177</v>
      </c>
      <c r="B32" s="79"/>
    </row>
    <row r="33" s="73" customFormat="1" ht="18" customHeight="1" spans="1:2">
      <c r="A33" s="69" t="s">
        <v>1178</v>
      </c>
      <c r="B33" s="79"/>
    </row>
    <row r="34" s="73" customFormat="1" ht="18" customHeight="1" spans="1:2">
      <c r="A34" s="65" t="s">
        <v>1185</v>
      </c>
      <c r="B34" s="79"/>
    </row>
    <row r="35" s="73" customFormat="1" ht="18" customHeight="1" spans="1:2">
      <c r="A35" s="69" t="s">
        <v>1186</v>
      </c>
      <c r="B35" s="79"/>
    </row>
    <row r="36" s="73" customFormat="1" ht="18" customHeight="1" spans="1:2">
      <c r="A36" s="69" t="s">
        <v>1174</v>
      </c>
      <c r="B36" s="79"/>
    </row>
    <row r="37" s="73" customFormat="1" ht="18" customHeight="1" spans="1:2">
      <c r="A37" s="69" t="s">
        <v>1175</v>
      </c>
      <c r="B37" s="79"/>
    </row>
    <row r="38" s="73" customFormat="1" ht="18" customHeight="1" spans="1:2">
      <c r="A38" s="69" t="s">
        <v>1177</v>
      </c>
      <c r="B38" s="79"/>
    </row>
    <row r="39" s="73" customFormat="1" ht="18" customHeight="1" spans="1:2">
      <c r="A39" s="65" t="s">
        <v>1187</v>
      </c>
      <c r="B39" s="79"/>
    </row>
    <row r="40" s="73" customFormat="1" ht="18" customHeight="1" spans="1:2">
      <c r="A40" s="69" t="s">
        <v>1188</v>
      </c>
      <c r="B40" s="79"/>
    </row>
    <row r="41" s="73" customFormat="1" ht="18" customHeight="1" spans="1:2">
      <c r="A41" s="69" t="s">
        <v>1174</v>
      </c>
      <c r="B41" s="79"/>
    </row>
    <row r="42" s="73" customFormat="1" ht="18" customHeight="1" spans="1:2">
      <c r="A42" s="69" t="s">
        <v>1175</v>
      </c>
      <c r="B42" s="79"/>
    </row>
    <row r="43" s="73" customFormat="1" ht="18" customHeight="1" spans="1:2">
      <c r="A43" s="69" t="s">
        <v>1177</v>
      </c>
      <c r="B43" s="79"/>
    </row>
    <row r="44" s="73" customFormat="1" ht="18" customHeight="1" spans="1:2">
      <c r="A44" s="65" t="s">
        <v>1189</v>
      </c>
      <c r="B44" s="80"/>
    </row>
    <row r="45" s="73" customFormat="1" ht="18" customHeight="1" spans="1:2">
      <c r="A45" s="69" t="s">
        <v>1190</v>
      </c>
      <c r="B45" s="79"/>
    </row>
    <row r="46" s="73" customFormat="1" ht="18" customHeight="1" spans="1:2">
      <c r="A46" s="81" t="s">
        <v>1174</v>
      </c>
      <c r="B46" s="79"/>
    </row>
    <row r="47" s="73" customFormat="1" ht="18" customHeight="1" spans="1:2">
      <c r="A47" s="69" t="s">
        <v>1177</v>
      </c>
      <c r="B47" s="79"/>
    </row>
    <row r="48" s="73" customFormat="1" ht="18" customHeight="1" spans="1:2">
      <c r="A48" s="63" t="s">
        <v>1191</v>
      </c>
      <c r="B48" s="62">
        <v>72382.6</v>
      </c>
    </row>
    <row r="49" s="73" customFormat="1" ht="18" customHeight="1" spans="1:2">
      <c r="A49" s="71" t="s">
        <v>1085</v>
      </c>
      <c r="B49" s="82">
        <f>B48+B5</f>
        <v>143121.68</v>
      </c>
    </row>
    <row r="50" s="73" customFormat="1" ht="23.25" customHeight="1" spans="1:2">
      <c r="A50" s="83"/>
      <c r="B50" s="84"/>
    </row>
  </sheetData>
  <mergeCells count="1">
    <mergeCell ref="A2:B2"/>
  </mergeCells>
  <pageMargins left="0.75" right="0.75" top="1" bottom="1" header="0.5" footer="0.5"/>
  <headerFooter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"/>
  <sheetViews>
    <sheetView workbookViewId="0">
      <selection activeCell="B46" sqref="B46"/>
    </sheetView>
  </sheetViews>
  <sheetFormatPr defaultColWidth="26.25" defaultRowHeight="30" customHeight="1" outlineLevelCol="1"/>
  <cols>
    <col min="1" max="1" width="62.1333333333333" style="52" customWidth="1"/>
    <col min="2" max="2" width="22.3833333333333" style="53" customWidth="1"/>
    <col min="3" max="254" width="26.25" style="52"/>
    <col min="255" max="255" width="26.25" style="54"/>
    <col min="256" max="256" width="62.1333333333333" style="54" customWidth="1"/>
    <col min="257" max="257" width="22.3833333333333" style="54" customWidth="1"/>
    <col min="258" max="258" width="24.75" style="54" customWidth="1"/>
    <col min="259" max="511" width="26.25" style="54"/>
    <col min="512" max="512" width="62.1333333333333" style="54" customWidth="1"/>
    <col min="513" max="513" width="22.3833333333333" style="54" customWidth="1"/>
    <col min="514" max="514" width="24.75" style="54" customWidth="1"/>
    <col min="515" max="767" width="26.25" style="54"/>
    <col min="768" max="768" width="62.1333333333333" style="54" customWidth="1"/>
    <col min="769" max="769" width="22.3833333333333" style="54" customWidth="1"/>
    <col min="770" max="770" width="24.75" style="54" customWidth="1"/>
    <col min="771" max="1023" width="26.25" style="54"/>
    <col min="1024" max="1024" width="62.1333333333333" style="54" customWidth="1"/>
    <col min="1025" max="1025" width="22.3833333333333" style="54" customWidth="1"/>
    <col min="1026" max="1026" width="24.75" style="54" customWidth="1"/>
    <col min="1027" max="1279" width="26.25" style="54"/>
    <col min="1280" max="1280" width="62.1333333333333" style="54" customWidth="1"/>
    <col min="1281" max="1281" width="22.3833333333333" style="54" customWidth="1"/>
    <col min="1282" max="1282" width="24.75" style="54" customWidth="1"/>
    <col min="1283" max="1535" width="26.25" style="54"/>
    <col min="1536" max="1536" width="62.1333333333333" style="54" customWidth="1"/>
    <col min="1537" max="1537" width="22.3833333333333" style="54" customWidth="1"/>
    <col min="1538" max="1538" width="24.75" style="54" customWidth="1"/>
    <col min="1539" max="1791" width="26.25" style="54"/>
    <col min="1792" max="1792" width="62.1333333333333" style="54" customWidth="1"/>
    <col min="1793" max="1793" width="22.3833333333333" style="54" customWidth="1"/>
    <col min="1794" max="1794" width="24.75" style="54" customWidth="1"/>
    <col min="1795" max="2047" width="26.25" style="54"/>
    <col min="2048" max="2048" width="62.1333333333333" style="54" customWidth="1"/>
    <col min="2049" max="2049" width="22.3833333333333" style="54" customWidth="1"/>
    <col min="2050" max="2050" width="24.75" style="54" customWidth="1"/>
    <col min="2051" max="2303" width="26.25" style="54"/>
    <col min="2304" max="2304" width="62.1333333333333" style="54" customWidth="1"/>
    <col min="2305" max="2305" width="22.3833333333333" style="54" customWidth="1"/>
    <col min="2306" max="2306" width="24.75" style="54" customWidth="1"/>
    <col min="2307" max="2559" width="26.25" style="54"/>
    <col min="2560" max="2560" width="62.1333333333333" style="54" customWidth="1"/>
    <col min="2561" max="2561" width="22.3833333333333" style="54" customWidth="1"/>
    <col min="2562" max="2562" width="24.75" style="54" customWidth="1"/>
    <col min="2563" max="2815" width="26.25" style="54"/>
    <col min="2816" max="2816" width="62.1333333333333" style="54" customWidth="1"/>
    <col min="2817" max="2817" width="22.3833333333333" style="54" customWidth="1"/>
    <col min="2818" max="2818" width="24.75" style="54" customWidth="1"/>
    <col min="2819" max="3071" width="26.25" style="54"/>
    <col min="3072" max="3072" width="62.1333333333333" style="54" customWidth="1"/>
    <col min="3073" max="3073" width="22.3833333333333" style="54" customWidth="1"/>
    <col min="3074" max="3074" width="24.75" style="54" customWidth="1"/>
    <col min="3075" max="3327" width="26.25" style="54"/>
    <col min="3328" max="3328" width="62.1333333333333" style="54" customWidth="1"/>
    <col min="3329" max="3329" width="22.3833333333333" style="54" customWidth="1"/>
    <col min="3330" max="3330" width="24.75" style="54" customWidth="1"/>
    <col min="3331" max="3583" width="26.25" style="54"/>
    <col min="3584" max="3584" width="62.1333333333333" style="54" customWidth="1"/>
    <col min="3585" max="3585" width="22.3833333333333" style="54" customWidth="1"/>
    <col min="3586" max="3586" width="24.75" style="54" customWidth="1"/>
    <col min="3587" max="3839" width="26.25" style="54"/>
    <col min="3840" max="3840" width="62.1333333333333" style="54" customWidth="1"/>
    <col min="3841" max="3841" width="22.3833333333333" style="54" customWidth="1"/>
    <col min="3842" max="3842" width="24.75" style="54" customWidth="1"/>
    <col min="3843" max="4095" width="26.25" style="54"/>
    <col min="4096" max="4096" width="62.1333333333333" style="54" customWidth="1"/>
    <col min="4097" max="4097" width="22.3833333333333" style="54" customWidth="1"/>
    <col min="4098" max="4098" width="24.75" style="54" customWidth="1"/>
    <col min="4099" max="4351" width="26.25" style="54"/>
    <col min="4352" max="4352" width="62.1333333333333" style="54" customWidth="1"/>
    <col min="4353" max="4353" width="22.3833333333333" style="54" customWidth="1"/>
    <col min="4354" max="4354" width="24.75" style="54" customWidth="1"/>
    <col min="4355" max="4607" width="26.25" style="54"/>
    <col min="4608" max="4608" width="62.1333333333333" style="54" customWidth="1"/>
    <col min="4609" max="4609" width="22.3833333333333" style="54" customWidth="1"/>
    <col min="4610" max="4610" width="24.75" style="54" customWidth="1"/>
    <col min="4611" max="4863" width="26.25" style="54"/>
    <col min="4864" max="4864" width="62.1333333333333" style="54" customWidth="1"/>
    <col min="4865" max="4865" width="22.3833333333333" style="54" customWidth="1"/>
    <col min="4866" max="4866" width="24.75" style="54" customWidth="1"/>
    <col min="4867" max="5119" width="26.25" style="54"/>
    <col min="5120" max="5120" width="62.1333333333333" style="54" customWidth="1"/>
    <col min="5121" max="5121" width="22.3833333333333" style="54" customWidth="1"/>
    <col min="5122" max="5122" width="24.75" style="54" customWidth="1"/>
    <col min="5123" max="5375" width="26.25" style="54"/>
    <col min="5376" max="5376" width="62.1333333333333" style="54" customWidth="1"/>
    <col min="5377" max="5377" width="22.3833333333333" style="54" customWidth="1"/>
    <col min="5378" max="5378" width="24.75" style="54" customWidth="1"/>
    <col min="5379" max="5631" width="26.25" style="54"/>
    <col min="5632" max="5632" width="62.1333333333333" style="54" customWidth="1"/>
    <col min="5633" max="5633" width="22.3833333333333" style="54" customWidth="1"/>
    <col min="5634" max="5634" width="24.75" style="54" customWidth="1"/>
    <col min="5635" max="5887" width="26.25" style="54"/>
    <col min="5888" max="5888" width="62.1333333333333" style="54" customWidth="1"/>
    <col min="5889" max="5889" width="22.3833333333333" style="54" customWidth="1"/>
    <col min="5890" max="5890" width="24.75" style="54" customWidth="1"/>
    <col min="5891" max="6143" width="26.25" style="54"/>
    <col min="6144" max="6144" width="62.1333333333333" style="54" customWidth="1"/>
    <col min="6145" max="6145" width="22.3833333333333" style="54" customWidth="1"/>
    <col min="6146" max="6146" width="24.75" style="54" customWidth="1"/>
    <col min="6147" max="6399" width="26.25" style="54"/>
    <col min="6400" max="6400" width="62.1333333333333" style="54" customWidth="1"/>
    <col min="6401" max="6401" width="22.3833333333333" style="54" customWidth="1"/>
    <col min="6402" max="6402" width="24.75" style="54" customWidth="1"/>
    <col min="6403" max="6655" width="26.25" style="54"/>
    <col min="6656" max="6656" width="62.1333333333333" style="54" customWidth="1"/>
    <col min="6657" max="6657" width="22.3833333333333" style="54" customWidth="1"/>
    <col min="6658" max="6658" width="24.75" style="54" customWidth="1"/>
    <col min="6659" max="6911" width="26.25" style="54"/>
    <col min="6912" max="6912" width="62.1333333333333" style="54" customWidth="1"/>
    <col min="6913" max="6913" width="22.3833333333333" style="54" customWidth="1"/>
    <col min="6914" max="6914" width="24.75" style="54" customWidth="1"/>
    <col min="6915" max="7167" width="26.25" style="54"/>
    <col min="7168" max="7168" width="62.1333333333333" style="54" customWidth="1"/>
    <col min="7169" max="7169" width="22.3833333333333" style="54" customWidth="1"/>
    <col min="7170" max="7170" width="24.75" style="54" customWidth="1"/>
    <col min="7171" max="7423" width="26.25" style="54"/>
    <col min="7424" max="7424" width="62.1333333333333" style="54" customWidth="1"/>
    <col min="7425" max="7425" width="22.3833333333333" style="54" customWidth="1"/>
    <col min="7426" max="7426" width="24.75" style="54" customWidth="1"/>
    <col min="7427" max="7679" width="26.25" style="54"/>
    <col min="7680" max="7680" width="62.1333333333333" style="54" customWidth="1"/>
    <col min="7681" max="7681" width="22.3833333333333" style="54" customWidth="1"/>
    <col min="7682" max="7682" width="24.75" style="54" customWidth="1"/>
    <col min="7683" max="7935" width="26.25" style="54"/>
    <col min="7936" max="7936" width="62.1333333333333" style="54" customWidth="1"/>
    <col min="7937" max="7937" width="22.3833333333333" style="54" customWidth="1"/>
    <col min="7938" max="7938" width="24.75" style="54" customWidth="1"/>
    <col min="7939" max="8191" width="26.25" style="54"/>
    <col min="8192" max="8192" width="62.1333333333333" style="54" customWidth="1"/>
    <col min="8193" max="8193" width="22.3833333333333" style="54" customWidth="1"/>
    <col min="8194" max="8194" width="24.75" style="54" customWidth="1"/>
    <col min="8195" max="8447" width="26.25" style="54"/>
    <col min="8448" max="8448" width="62.1333333333333" style="54" customWidth="1"/>
    <col min="8449" max="8449" width="22.3833333333333" style="54" customWidth="1"/>
    <col min="8450" max="8450" width="24.75" style="54" customWidth="1"/>
    <col min="8451" max="8703" width="26.25" style="54"/>
    <col min="8704" max="8704" width="62.1333333333333" style="54" customWidth="1"/>
    <col min="8705" max="8705" width="22.3833333333333" style="54" customWidth="1"/>
    <col min="8706" max="8706" width="24.75" style="54" customWidth="1"/>
    <col min="8707" max="8959" width="26.25" style="54"/>
    <col min="8960" max="8960" width="62.1333333333333" style="54" customWidth="1"/>
    <col min="8961" max="8961" width="22.3833333333333" style="54" customWidth="1"/>
    <col min="8962" max="8962" width="24.75" style="54" customWidth="1"/>
    <col min="8963" max="9215" width="26.25" style="54"/>
    <col min="9216" max="9216" width="62.1333333333333" style="54" customWidth="1"/>
    <col min="9217" max="9217" width="22.3833333333333" style="54" customWidth="1"/>
    <col min="9218" max="9218" width="24.75" style="54" customWidth="1"/>
    <col min="9219" max="9471" width="26.25" style="54"/>
    <col min="9472" max="9472" width="62.1333333333333" style="54" customWidth="1"/>
    <col min="9473" max="9473" width="22.3833333333333" style="54" customWidth="1"/>
    <col min="9474" max="9474" width="24.75" style="54" customWidth="1"/>
    <col min="9475" max="9727" width="26.25" style="54"/>
    <col min="9728" max="9728" width="62.1333333333333" style="54" customWidth="1"/>
    <col min="9729" max="9729" width="22.3833333333333" style="54" customWidth="1"/>
    <col min="9730" max="9730" width="24.75" style="54" customWidth="1"/>
    <col min="9731" max="9983" width="26.25" style="54"/>
    <col min="9984" max="9984" width="62.1333333333333" style="54" customWidth="1"/>
    <col min="9985" max="9985" width="22.3833333333333" style="54" customWidth="1"/>
    <col min="9986" max="9986" width="24.75" style="54" customWidth="1"/>
    <col min="9987" max="10239" width="26.25" style="54"/>
    <col min="10240" max="10240" width="62.1333333333333" style="54" customWidth="1"/>
    <col min="10241" max="10241" width="22.3833333333333" style="54" customWidth="1"/>
    <col min="10242" max="10242" width="24.75" style="54" customWidth="1"/>
    <col min="10243" max="10495" width="26.25" style="54"/>
    <col min="10496" max="10496" width="62.1333333333333" style="54" customWidth="1"/>
    <col min="10497" max="10497" width="22.3833333333333" style="54" customWidth="1"/>
    <col min="10498" max="10498" width="24.75" style="54" customWidth="1"/>
    <col min="10499" max="10751" width="26.25" style="54"/>
    <col min="10752" max="10752" width="62.1333333333333" style="54" customWidth="1"/>
    <col min="10753" max="10753" width="22.3833333333333" style="54" customWidth="1"/>
    <col min="10754" max="10754" width="24.75" style="54" customWidth="1"/>
    <col min="10755" max="11007" width="26.25" style="54"/>
    <col min="11008" max="11008" width="62.1333333333333" style="54" customWidth="1"/>
    <col min="11009" max="11009" width="22.3833333333333" style="54" customWidth="1"/>
    <col min="11010" max="11010" width="24.75" style="54" customWidth="1"/>
    <col min="11011" max="11263" width="26.25" style="54"/>
    <col min="11264" max="11264" width="62.1333333333333" style="54" customWidth="1"/>
    <col min="11265" max="11265" width="22.3833333333333" style="54" customWidth="1"/>
    <col min="11266" max="11266" width="24.75" style="54" customWidth="1"/>
    <col min="11267" max="11519" width="26.25" style="54"/>
    <col min="11520" max="11520" width="62.1333333333333" style="54" customWidth="1"/>
    <col min="11521" max="11521" width="22.3833333333333" style="54" customWidth="1"/>
    <col min="11522" max="11522" width="24.75" style="54" customWidth="1"/>
    <col min="11523" max="11775" width="26.25" style="54"/>
    <col min="11776" max="11776" width="62.1333333333333" style="54" customWidth="1"/>
    <col min="11777" max="11777" width="22.3833333333333" style="54" customWidth="1"/>
    <col min="11778" max="11778" width="24.75" style="54" customWidth="1"/>
    <col min="11779" max="12031" width="26.25" style="54"/>
    <col min="12032" max="12032" width="62.1333333333333" style="54" customWidth="1"/>
    <col min="12033" max="12033" width="22.3833333333333" style="54" customWidth="1"/>
    <col min="12034" max="12034" width="24.75" style="54" customWidth="1"/>
    <col min="12035" max="12287" width="26.25" style="54"/>
    <col min="12288" max="12288" width="62.1333333333333" style="54" customWidth="1"/>
    <col min="12289" max="12289" width="22.3833333333333" style="54" customWidth="1"/>
    <col min="12290" max="12290" width="24.75" style="54" customWidth="1"/>
    <col min="12291" max="12543" width="26.25" style="54"/>
    <col min="12544" max="12544" width="62.1333333333333" style="54" customWidth="1"/>
    <col min="12545" max="12545" width="22.3833333333333" style="54" customWidth="1"/>
    <col min="12546" max="12546" width="24.75" style="54" customWidth="1"/>
    <col min="12547" max="12799" width="26.25" style="54"/>
    <col min="12800" max="12800" width="62.1333333333333" style="54" customWidth="1"/>
    <col min="12801" max="12801" width="22.3833333333333" style="54" customWidth="1"/>
    <col min="12802" max="12802" width="24.75" style="54" customWidth="1"/>
    <col min="12803" max="13055" width="26.25" style="54"/>
    <col min="13056" max="13056" width="62.1333333333333" style="54" customWidth="1"/>
    <col min="13057" max="13057" width="22.3833333333333" style="54" customWidth="1"/>
    <col min="13058" max="13058" width="24.75" style="54" customWidth="1"/>
    <col min="13059" max="13311" width="26.25" style="54"/>
    <col min="13312" max="13312" width="62.1333333333333" style="54" customWidth="1"/>
    <col min="13313" max="13313" width="22.3833333333333" style="54" customWidth="1"/>
    <col min="13314" max="13314" width="24.75" style="54" customWidth="1"/>
    <col min="13315" max="13567" width="26.25" style="54"/>
    <col min="13568" max="13568" width="62.1333333333333" style="54" customWidth="1"/>
    <col min="13569" max="13569" width="22.3833333333333" style="54" customWidth="1"/>
    <col min="13570" max="13570" width="24.75" style="54" customWidth="1"/>
    <col min="13571" max="13823" width="26.25" style="54"/>
    <col min="13824" max="13824" width="62.1333333333333" style="54" customWidth="1"/>
    <col min="13825" max="13825" width="22.3833333333333" style="54" customWidth="1"/>
    <col min="13826" max="13826" width="24.75" style="54" customWidth="1"/>
    <col min="13827" max="14079" width="26.25" style="54"/>
    <col min="14080" max="14080" width="62.1333333333333" style="54" customWidth="1"/>
    <col min="14081" max="14081" width="22.3833333333333" style="54" customWidth="1"/>
    <col min="14082" max="14082" width="24.75" style="54" customWidth="1"/>
    <col min="14083" max="14335" width="26.25" style="54"/>
    <col min="14336" max="14336" width="62.1333333333333" style="54" customWidth="1"/>
    <col min="14337" max="14337" width="22.3833333333333" style="54" customWidth="1"/>
    <col min="14338" max="14338" width="24.75" style="54" customWidth="1"/>
    <col min="14339" max="14591" width="26.25" style="54"/>
    <col min="14592" max="14592" width="62.1333333333333" style="54" customWidth="1"/>
    <col min="14593" max="14593" width="22.3833333333333" style="54" customWidth="1"/>
    <col min="14594" max="14594" width="24.75" style="54" customWidth="1"/>
    <col min="14595" max="14847" width="26.25" style="54"/>
    <col min="14848" max="14848" width="62.1333333333333" style="54" customWidth="1"/>
    <col min="14849" max="14849" width="22.3833333333333" style="54" customWidth="1"/>
    <col min="14850" max="14850" width="24.75" style="54" customWidth="1"/>
    <col min="14851" max="15103" width="26.25" style="54"/>
    <col min="15104" max="15104" width="62.1333333333333" style="54" customWidth="1"/>
    <col min="15105" max="15105" width="22.3833333333333" style="54" customWidth="1"/>
    <col min="15106" max="15106" width="24.75" style="54" customWidth="1"/>
    <col min="15107" max="15359" width="26.25" style="54"/>
    <col min="15360" max="15360" width="62.1333333333333" style="54" customWidth="1"/>
    <col min="15361" max="15361" width="22.3833333333333" style="54" customWidth="1"/>
    <col min="15362" max="15362" width="24.75" style="54" customWidth="1"/>
    <col min="15363" max="15615" width="26.25" style="54"/>
    <col min="15616" max="15616" width="62.1333333333333" style="54" customWidth="1"/>
    <col min="15617" max="15617" width="22.3833333333333" style="54" customWidth="1"/>
    <col min="15618" max="15618" width="24.75" style="54" customWidth="1"/>
    <col min="15619" max="15871" width="26.25" style="54"/>
    <col min="15872" max="15872" width="62.1333333333333" style="54" customWidth="1"/>
    <col min="15873" max="15873" width="22.3833333333333" style="54" customWidth="1"/>
    <col min="15874" max="15874" width="24.75" style="54" customWidth="1"/>
    <col min="15875" max="16127" width="26.25" style="54"/>
    <col min="16128" max="16128" width="62.1333333333333" style="54" customWidth="1"/>
    <col min="16129" max="16129" width="22.3833333333333" style="54" customWidth="1"/>
    <col min="16130" max="16130" width="24.75" style="54" customWidth="1"/>
    <col min="16131" max="16384" width="26.25" style="54"/>
  </cols>
  <sheetData>
    <row r="1" s="52" customFormat="1" ht="27" customHeight="1" spans="1:2">
      <c r="A1" s="55" t="s">
        <v>1192</v>
      </c>
      <c r="B1" s="56"/>
    </row>
    <row r="2" s="52" customFormat="1" ht="27" customHeight="1" spans="1:2">
      <c r="A2" s="57" t="s">
        <v>1193</v>
      </c>
      <c r="B2" s="58"/>
    </row>
    <row r="3" s="52" customFormat="1" ht="27" customHeight="1" spans="1:2">
      <c r="A3" s="59"/>
      <c r="B3" s="60" t="s">
        <v>2</v>
      </c>
    </row>
    <row r="4" s="52" customFormat="1" ht="36" customHeight="1" spans="1:2">
      <c r="A4" s="61" t="s">
        <v>1170</v>
      </c>
      <c r="B4" s="62" t="s">
        <v>53</v>
      </c>
    </row>
    <row r="5" s="52" customFormat="1" ht="18" customHeight="1" spans="1:2">
      <c r="A5" s="63" t="s">
        <v>1194</v>
      </c>
      <c r="B5" s="64">
        <v>62686.06</v>
      </c>
    </row>
    <row r="6" s="52" customFormat="1" ht="18" customHeight="1" spans="1:2">
      <c r="A6" s="65" t="s">
        <v>1172</v>
      </c>
      <c r="B6" s="66"/>
    </row>
    <row r="7" s="52" customFormat="1" ht="18" customHeight="1" spans="1:2">
      <c r="A7" s="67" t="s">
        <v>1195</v>
      </c>
      <c r="B7" s="66"/>
    </row>
    <row r="8" s="52" customFormat="1" ht="18" customHeight="1" spans="1:2">
      <c r="A8" s="67" t="s">
        <v>1196</v>
      </c>
      <c r="B8" s="66"/>
    </row>
    <row r="9" s="52" customFormat="1" ht="18" customHeight="1" spans="1:2">
      <c r="A9" s="68" t="s">
        <v>153</v>
      </c>
      <c r="B9" s="66"/>
    </row>
    <row r="10" s="52" customFormat="1" ht="18" customHeight="1" spans="1:2">
      <c r="A10" s="67" t="s">
        <v>1197</v>
      </c>
      <c r="B10" s="66"/>
    </row>
    <row r="11" s="52" customFormat="1" ht="18" customHeight="1" spans="1:2">
      <c r="A11" s="69" t="s">
        <v>1198</v>
      </c>
      <c r="B11" s="66"/>
    </row>
    <row r="12" s="52" customFormat="1" ht="18" customHeight="1" spans="1:2">
      <c r="A12" s="65" t="s">
        <v>1179</v>
      </c>
      <c r="B12" s="66">
        <v>20953.4</v>
      </c>
    </row>
    <row r="13" s="52" customFormat="1" ht="18" customHeight="1" spans="1:2">
      <c r="A13" s="67" t="s">
        <v>1199</v>
      </c>
      <c r="B13" s="66">
        <v>17465.23</v>
      </c>
    </row>
    <row r="14" s="52" customFormat="1" ht="18" customHeight="1" spans="1:2">
      <c r="A14" s="67" t="s">
        <v>1200</v>
      </c>
      <c r="B14" s="66">
        <v>3478.17</v>
      </c>
    </row>
    <row r="15" s="52" customFormat="1" ht="18" customHeight="1" spans="1:2">
      <c r="A15" s="67" t="s">
        <v>1201</v>
      </c>
      <c r="B15" s="66"/>
    </row>
    <row r="16" s="52" customFormat="1" ht="18" customHeight="1" spans="1:2">
      <c r="A16" s="67" t="s">
        <v>1197</v>
      </c>
      <c r="B16" s="66">
        <v>10</v>
      </c>
    </row>
    <row r="17" s="52" customFormat="1" ht="18" customHeight="1" spans="1:2">
      <c r="A17" s="65" t="s">
        <v>1182</v>
      </c>
      <c r="B17" s="66">
        <v>41732.66</v>
      </c>
    </row>
    <row r="18" s="52" customFormat="1" ht="18" customHeight="1" spans="1:2">
      <c r="A18" s="67" t="s">
        <v>1195</v>
      </c>
      <c r="B18" s="66">
        <v>41566.66</v>
      </c>
    </row>
    <row r="19" s="52" customFormat="1" ht="18" customHeight="1" spans="1:2">
      <c r="A19" s="67" t="s">
        <v>153</v>
      </c>
      <c r="B19" s="66">
        <v>12</v>
      </c>
    </row>
    <row r="20" s="52" customFormat="1" ht="18" customHeight="1" spans="1:2">
      <c r="A20" s="67" t="s">
        <v>1197</v>
      </c>
      <c r="B20" s="66">
        <v>154</v>
      </c>
    </row>
    <row r="21" s="52" customFormat="1" ht="18" customHeight="1" spans="1:2">
      <c r="A21" s="65" t="s">
        <v>1183</v>
      </c>
      <c r="B21" s="66"/>
    </row>
    <row r="22" s="52" customFormat="1" ht="18" customHeight="1" spans="1:2">
      <c r="A22" s="67" t="s">
        <v>1202</v>
      </c>
      <c r="B22" s="66"/>
    </row>
    <row r="23" s="52" customFormat="1" ht="18" customHeight="1" spans="1:2">
      <c r="A23" s="67" t="s">
        <v>1197</v>
      </c>
      <c r="B23" s="66"/>
    </row>
    <row r="24" s="52" customFormat="1" ht="18" customHeight="1" spans="1:2">
      <c r="A24" s="67" t="s">
        <v>153</v>
      </c>
      <c r="B24" s="66"/>
    </row>
    <row r="25" s="52" customFormat="1" ht="18" customHeight="1" spans="1:2">
      <c r="A25" s="65" t="s">
        <v>1185</v>
      </c>
      <c r="B25" s="66"/>
    </row>
    <row r="26" s="52" customFormat="1" ht="18" customHeight="1" spans="1:2">
      <c r="A26" s="67" t="s">
        <v>1202</v>
      </c>
      <c r="B26" s="66"/>
    </row>
    <row r="27" s="52" customFormat="1" ht="18" customHeight="1" spans="1:2">
      <c r="A27" s="67" t="s">
        <v>1203</v>
      </c>
      <c r="B27" s="66"/>
    </row>
    <row r="28" s="52" customFormat="1" ht="18" customHeight="1" spans="1:2">
      <c r="A28" s="67" t="s">
        <v>153</v>
      </c>
      <c r="B28" s="66"/>
    </row>
    <row r="29" s="52" customFormat="1" ht="18" customHeight="1" spans="1:2">
      <c r="A29" s="65" t="s">
        <v>1187</v>
      </c>
      <c r="B29" s="66"/>
    </row>
    <row r="30" s="52" customFormat="1" ht="18" customHeight="1" spans="1:2">
      <c r="A30" s="67" t="s">
        <v>1204</v>
      </c>
      <c r="B30" s="66"/>
    </row>
    <row r="31" s="52" customFormat="1" ht="18" customHeight="1" spans="1:2">
      <c r="A31" s="67" t="s">
        <v>1205</v>
      </c>
      <c r="B31" s="66"/>
    </row>
    <row r="32" s="52" customFormat="1" ht="18" customHeight="1" spans="1:2">
      <c r="A32" s="67" t="s">
        <v>1206</v>
      </c>
      <c r="B32" s="66"/>
    </row>
    <row r="33" s="52" customFormat="1" ht="18" customHeight="1" spans="1:2">
      <c r="A33" s="67" t="s">
        <v>153</v>
      </c>
      <c r="B33" s="66"/>
    </row>
    <row r="34" s="52" customFormat="1" ht="18" customHeight="1" spans="1:2">
      <c r="A34" s="65" t="s">
        <v>1189</v>
      </c>
      <c r="B34" s="66"/>
    </row>
    <row r="35" s="52" customFormat="1" ht="18" customHeight="1" spans="1:2">
      <c r="A35" s="67" t="s">
        <v>1207</v>
      </c>
      <c r="B35" s="66"/>
    </row>
    <row r="36" s="52" customFormat="1" ht="18" customHeight="1" spans="1:2">
      <c r="A36" s="67" t="s">
        <v>1208</v>
      </c>
      <c r="B36" s="66"/>
    </row>
    <row r="37" s="52" customFormat="1" ht="18" customHeight="1" spans="1:2">
      <c r="A37" s="68" t="s">
        <v>1196</v>
      </c>
      <c r="B37" s="66"/>
    </row>
    <row r="38" s="52" customFormat="1" ht="18" customHeight="1" spans="1:2">
      <c r="A38" s="67" t="s">
        <v>1209</v>
      </c>
      <c r="B38" s="66"/>
    </row>
    <row r="39" s="52" customFormat="1" ht="18" customHeight="1" spans="1:2">
      <c r="A39" s="68" t="s">
        <v>1210</v>
      </c>
      <c r="B39" s="66"/>
    </row>
    <row r="40" s="52" customFormat="1" ht="18" customHeight="1" spans="1:2">
      <c r="A40" s="67" t="s">
        <v>1211</v>
      </c>
      <c r="B40" s="66"/>
    </row>
    <row r="41" s="52" customFormat="1" ht="18" customHeight="1" spans="1:2">
      <c r="A41" s="67" t="s">
        <v>1212</v>
      </c>
      <c r="B41" s="66"/>
    </row>
    <row r="42" s="52" customFormat="1" ht="18" customHeight="1" spans="1:2">
      <c r="A42" s="67" t="s">
        <v>1213</v>
      </c>
      <c r="B42" s="66"/>
    </row>
    <row r="43" s="52" customFormat="1" ht="18" customHeight="1" spans="1:2">
      <c r="A43" s="67" t="s">
        <v>153</v>
      </c>
      <c r="B43" s="66"/>
    </row>
    <row r="44" s="52" customFormat="1" ht="18" customHeight="1" spans="1:2">
      <c r="A44" s="67" t="s">
        <v>1197</v>
      </c>
      <c r="B44" s="66"/>
    </row>
    <row r="45" s="52" customFormat="1" ht="18" customHeight="1" spans="1:2">
      <c r="A45" s="70" t="s">
        <v>1214</v>
      </c>
      <c r="B45" s="66">
        <v>80435.62</v>
      </c>
    </row>
    <row r="46" s="52" customFormat="1" ht="18" customHeight="1" spans="1:2">
      <c r="A46" s="71" t="s">
        <v>1085</v>
      </c>
      <c r="B46" s="72">
        <f>B45+B5</f>
        <v>143121.68</v>
      </c>
    </row>
  </sheetData>
  <mergeCells count="1">
    <mergeCell ref="A2:B2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"/>
  <sheetViews>
    <sheetView topLeftCell="A31" workbookViewId="0">
      <selection activeCell="K10" sqref="K10"/>
    </sheetView>
  </sheetViews>
  <sheetFormatPr defaultColWidth="9" defaultRowHeight="13.5" outlineLevelCol="5"/>
  <cols>
    <col min="1" max="1" width="31.375" style="6" customWidth="1"/>
    <col min="2" max="2" width="27" style="1" customWidth="1"/>
    <col min="3" max="3" width="26.6333333333333" style="1" customWidth="1"/>
    <col min="4" max="4" width="23.25" style="1" customWidth="1"/>
    <col min="5" max="5" width="46" style="1" customWidth="1"/>
    <col min="6" max="16384" width="9" style="1"/>
  </cols>
  <sheetData>
    <row r="1" s="10" customFormat="1" ht="44.1" customHeight="1" spans="1:6">
      <c r="A1" s="34" t="s">
        <v>1215</v>
      </c>
      <c r="B1" s="34"/>
      <c r="C1" s="34"/>
      <c r="D1" s="34"/>
      <c r="E1" s="34"/>
      <c r="F1" s="34"/>
    </row>
    <row r="2" s="10" customFormat="1" ht="35.1" customHeight="1" spans="1:6">
      <c r="A2" s="35"/>
      <c r="B2" s="36"/>
      <c r="C2" s="37"/>
      <c r="D2" s="37"/>
      <c r="E2" s="38"/>
      <c r="F2" s="39" t="s">
        <v>2</v>
      </c>
    </row>
    <row r="3" ht="36" customHeight="1" spans="1:6">
      <c r="A3" s="40" t="s">
        <v>1216</v>
      </c>
      <c r="B3" s="40" t="s">
        <v>1217</v>
      </c>
      <c r="C3" s="41" t="s">
        <v>1218</v>
      </c>
      <c r="D3" s="42"/>
      <c r="E3" s="43" t="s">
        <v>1219</v>
      </c>
      <c r="F3" s="44" t="s">
        <v>161</v>
      </c>
    </row>
    <row r="4" ht="32.1" customHeight="1" spans="1:6">
      <c r="A4" s="40"/>
      <c r="B4" s="40"/>
      <c r="C4" s="45" t="s">
        <v>1220</v>
      </c>
      <c r="D4" s="45" t="s">
        <v>1221</v>
      </c>
      <c r="E4" s="46"/>
      <c r="F4" s="47"/>
    </row>
    <row r="5" ht="30" customHeight="1" spans="1:6">
      <c r="A5" s="48" t="s">
        <v>1222</v>
      </c>
      <c r="B5" s="49" t="s">
        <v>1223</v>
      </c>
      <c r="C5" s="49" t="s">
        <v>1224</v>
      </c>
      <c r="D5" s="49" t="s">
        <v>636</v>
      </c>
      <c r="E5" s="49" t="s">
        <v>1225</v>
      </c>
      <c r="F5" s="50">
        <v>60</v>
      </c>
    </row>
    <row r="6" ht="30" customHeight="1" spans="1:6">
      <c r="A6" s="48" t="s">
        <v>1226</v>
      </c>
      <c r="B6" s="49" t="s">
        <v>1227</v>
      </c>
      <c r="C6" s="49" t="s">
        <v>1228</v>
      </c>
      <c r="D6" s="49" t="s">
        <v>640</v>
      </c>
      <c r="E6" s="49" t="s">
        <v>1229</v>
      </c>
      <c r="F6" s="50">
        <v>640</v>
      </c>
    </row>
    <row r="7" ht="30" customHeight="1" spans="1:6">
      <c r="A7" s="48" t="s">
        <v>1230</v>
      </c>
      <c r="B7" s="49" t="s">
        <v>1231</v>
      </c>
      <c r="C7" s="49" t="s">
        <v>1232</v>
      </c>
      <c r="D7" s="49" t="s">
        <v>636</v>
      </c>
      <c r="E7" s="49" t="s">
        <v>1233</v>
      </c>
      <c r="F7" s="50">
        <v>24</v>
      </c>
    </row>
    <row r="8" ht="30" customHeight="1" spans="1:6">
      <c r="A8" s="48" t="s">
        <v>1234</v>
      </c>
      <c r="B8" s="49" t="s">
        <v>1235</v>
      </c>
      <c r="C8" s="49" t="s">
        <v>1232</v>
      </c>
      <c r="D8" s="49" t="s">
        <v>636</v>
      </c>
      <c r="E8" s="49" t="s">
        <v>1233</v>
      </c>
      <c r="F8" s="50">
        <v>10</v>
      </c>
    </row>
    <row r="9" ht="30" customHeight="1" spans="1:6">
      <c r="A9" s="48" t="s">
        <v>1222</v>
      </c>
      <c r="B9" s="49" t="s">
        <v>1236</v>
      </c>
      <c r="C9" s="49" t="s">
        <v>1237</v>
      </c>
      <c r="D9" s="49" t="s">
        <v>636</v>
      </c>
      <c r="E9" s="49" t="s">
        <v>1238</v>
      </c>
      <c r="F9" s="50">
        <v>90</v>
      </c>
    </row>
    <row r="10" ht="30" customHeight="1" spans="1:6">
      <c r="A10" s="48" t="s">
        <v>1239</v>
      </c>
      <c r="B10" s="49" t="s">
        <v>1240</v>
      </c>
      <c r="C10" s="49" t="s">
        <v>1237</v>
      </c>
      <c r="D10" s="49" t="s">
        <v>636</v>
      </c>
      <c r="E10" s="49" t="s">
        <v>1241</v>
      </c>
      <c r="F10" s="50">
        <v>38</v>
      </c>
    </row>
    <row r="11" ht="30" customHeight="1" spans="1:6">
      <c r="A11" s="48" t="s">
        <v>1234</v>
      </c>
      <c r="B11" s="49" t="s">
        <v>1242</v>
      </c>
      <c r="C11" s="49" t="s">
        <v>1243</v>
      </c>
      <c r="D11" s="49" t="s">
        <v>642</v>
      </c>
      <c r="E11" s="49" t="s">
        <v>1244</v>
      </c>
      <c r="F11" s="50">
        <v>15</v>
      </c>
    </row>
    <row r="12" ht="30" customHeight="1" spans="1:6">
      <c r="A12" s="48" t="s">
        <v>1226</v>
      </c>
      <c r="B12" s="49" t="s">
        <v>1245</v>
      </c>
      <c r="C12" s="49" t="s">
        <v>1243</v>
      </c>
      <c r="D12" s="49" t="s">
        <v>642</v>
      </c>
      <c r="E12" s="49" t="s">
        <v>1246</v>
      </c>
      <c r="F12" s="50">
        <v>15</v>
      </c>
    </row>
    <row r="13" ht="30" customHeight="1" spans="1:6">
      <c r="A13" s="48" t="s">
        <v>1247</v>
      </c>
      <c r="B13" s="49" t="s">
        <v>1248</v>
      </c>
      <c r="C13" s="49" t="s">
        <v>1249</v>
      </c>
      <c r="D13" s="49" t="s">
        <v>645</v>
      </c>
      <c r="E13" s="49" t="s">
        <v>1250</v>
      </c>
      <c r="F13" s="50">
        <v>158</v>
      </c>
    </row>
    <row r="14" ht="30" customHeight="1" spans="1:6">
      <c r="A14" s="48" t="s">
        <v>1251</v>
      </c>
      <c r="B14" s="49" t="s">
        <v>1252</v>
      </c>
      <c r="C14" s="49" t="s">
        <v>1249</v>
      </c>
      <c r="D14" s="49" t="s">
        <v>645</v>
      </c>
      <c r="E14" s="49" t="s">
        <v>1250</v>
      </c>
      <c r="F14" s="50">
        <v>15</v>
      </c>
    </row>
    <row r="15" ht="39" customHeight="1" spans="1:6">
      <c r="A15" s="48" t="s">
        <v>1251</v>
      </c>
      <c r="B15" s="49" t="s">
        <v>1253</v>
      </c>
      <c r="C15" s="49" t="s">
        <v>1254</v>
      </c>
      <c r="D15" s="49" t="s">
        <v>1255</v>
      </c>
      <c r="E15" s="49" t="s">
        <v>1256</v>
      </c>
      <c r="F15" s="50">
        <v>20</v>
      </c>
    </row>
    <row r="16" ht="36" customHeight="1" spans="1:6">
      <c r="A16" s="48" t="s">
        <v>1257</v>
      </c>
      <c r="B16" s="49" t="s">
        <v>1253</v>
      </c>
      <c r="C16" s="49" t="s">
        <v>1258</v>
      </c>
      <c r="D16" s="49" t="s">
        <v>647</v>
      </c>
      <c r="E16" s="49" t="s">
        <v>1256</v>
      </c>
      <c r="F16" s="50">
        <v>10</v>
      </c>
    </row>
    <row r="17" ht="30" customHeight="1" spans="1:6">
      <c r="A17" s="48" t="s">
        <v>1257</v>
      </c>
      <c r="B17" s="49" t="s">
        <v>1259</v>
      </c>
      <c r="C17" s="49" t="s">
        <v>1260</v>
      </c>
      <c r="D17" s="49" t="s">
        <v>649</v>
      </c>
      <c r="E17" s="49" t="s">
        <v>1261</v>
      </c>
      <c r="F17" s="50">
        <v>20</v>
      </c>
    </row>
    <row r="18" ht="30" customHeight="1" spans="1:6">
      <c r="A18" s="48" t="s">
        <v>1247</v>
      </c>
      <c r="B18" s="49" t="s">
        <v>1262</v>
      </c>
      <c r="C18" s="49" t="s">
        <v>1263</v>
      </c>
      <c r="D18" s="49" t="s">
        <v>636</v>
      </c>
      <c r="E18" s="49" t="s">
        <v>1264</v>
      </c>
      <c r="F18" s="50">
        <v>2</v>
      </c>
    </row>
    <row r="19" ht="30" customHeight="1" spans="1:6">
      <c r="A19" s="48" t="s">
        <v>1265</v>
      </c>
      <c r="B19" s="49" t="s">
        <v>1266</v>
      </c>
      <c r="C19" s="49" t="s">
        <v>1267</v>
      </c>
      <c r="D19" s="49" t="s">
        <v>1268</v>
      </c>
      <c r="E19" s="49" t="s">
        <v>1269</v>
      </c>
      <c r="F19" s="50">
        <v>10.71</v>
      </c>
    </row>
    <row r="20" ht="30" customHeight="1" spans="1:6">
      <c r="A20" s="48" t="s">
        <v>1239</v>
      </c>
      <c r="B20" s="49" t="s">
        <v>1270</v>
      </c>
      <c r="C20" s="49" t="s">
        <v>1267</v>
      </c>
      <c r="D20" s="49" t="s">
        <v>1268</v>
      </c>
      <c r="E20" s="49" t="s">
        <v>1271</v>
      </c>
      <c r="F20" s="50">
        <v>5</v>
      </c>
    </row>
    <row r="21" ht="30" customHeight="1" spans="1:6">
      <c r="A21" s="48" t="s">
        <v>1234</v>
      </c>
      <c r="B21" s="49" t="s">
        <v>1272</v>
      </c>
      <c r="C21" s="49" t="s">
        <v>1273</v>
      </c>
      <c r="D21" s="49" t="s">
        <v>636</v>
      </c>
      <c r="E21" s="49" t="s">
        <v>1274</v>
      </c>
      <c r="F21" s="50">
        <v>6</v>
      </c>
    </row>
    <row r="22" ht="30" customHeight="1" spans="1:6">
      <c r="A22" s="48" t="s">
        <v>1234</v>
      </c>
      <c r="B22" s="49" t="s">
        <v>1275</v>
      </c>
      <c r="C22" s="49" t="s">
        <v>1276</v>
      </c>
      <c r="D22" s="49" t="s">
        <v>658</v>
      </c>
      <c r="E22" s="49" t="s">
        <v>1277</v>
      </c>
      <c r="F22" s="50">
        <v>8</v>
      </c>
    </row>
    <row r="23" ht="30" customHeight="1" spans="1:6">
      <c r="A23" s="48" t="s">
        <v>1278</v>
      </c>
      <c r="B23" s="49" t="s">
        <v>1279</v>
      </c>
      <c r="C23" s="49" t="s">
        <v>1276</v>
      </c>
      <c r="D23" s="49" t="s">
        <v>658</v>
      </c>
      <c r="E23" s="49" t="s">
        <v>1280</v>
      </c>
      <c r="F23" s="50">
        <v>6</v>
      </c>
    </row>
    <row r="24" ht="30" customHeight="1" spans="1:6">
      <c r="A24" s="48" t="s">
        <v>1281</v>
      </c>
      <c r="B24" s="49" t="s">
        <v>1282</v>
      </c>
      <c r="C24" s="49" t="s">
        <v>1283</v>
      </c>
      <c r="D24" s="49" t="s">
        <v>659</v>
      </c>
      <c r="E24" s="49" t="s">
        <v>1277</v>
      </c>
      <c r="F24" s="50">
        <v>12</v>
      </c>
    </row>
    <row r="25" ht="30" customHeight="1" spans="1:6">
      <c r="A25" s="48" t="s">
        <v>1284</v>
      </c>
      <c r="B25" s="49" t="s">
        <v>1285</v>
      </c>
      <c r="C25" s="49" t="s">
        <v>1286</v>
      </c>
      <c r="D25" s="49" t="s">
        <v>660</v>
      </c>
      <c r="E25" s="49" t="s">
        <v>1287</v>
      </c>
      <c r="F25" s="50">
        <v>50</v>
      </c>
    </row>
    <row r="26" ht="30" customHeight="1" spans="1:6">
      <c r="A26" s="48" t="s">
        <v>1284</v>
      </c>
      <c r="B26" s="49" t="s">
        <v>1288</v>
      </c>
      <c r="C26" s="49" t="s">
        <v>1286</v>
      </c>
      <c r="D26" s="49" t="s">
        <v>660</v>
      </c>
      <c r="E26" s="49" t="s">
        <v>1289</v>
      </c>
      <c r="F26" s="50">
        <v>18</v>
      </c>
    </row>
    <row r="27" ht="30" customHeight="1" spans="1:6">
      <c r="A27" s="48" t="s">
        <v>1284</v>
      </c>
      <c r="B27" s="49" t="s">
        <v>1290</v>
      </c>
      <c r="C27" s="49" t="s">
        <v>1286</v>
      </c>
      <c r="D27" s="49" t="s">
        <v>660</v>
      </c>
      <c r="E27" s="49" t="s">
        <v>1291</v>
      </c>
      <c r="F27" s="50">
        <v>30</v>
      </c>
    </row>
    <row r="28" ht="30" customHeight="1" spans="1:6">
      <c r="A28" s="48" t="s">
        <v>1292</v>
      </c>
      <c r="B28" s="49" t="s">
        <v>1293</v>
      </c>
      <c r="C28" s="49" t="s">
        <v>1294</v>
      </c>
      <c r="D28" s="49" t="s">
        <v>662</v>
      </c>
      <c r="E28" s="49" t="s">
        <v>1295</v>
      </c>
      <c r="F28" s="50">
        <v>15.5</v>
      </c>
    </row>
    <row r="29" ht="30" customHeight="1" spans="1:6">
      <c r="A29" s="48" t="s">
        <v>1296</v>
      </c>
      <c r="B29" s="49" t="s">
        <v>1297</v>
      </c>
      <c r="C29" s="49" t="s">
        <v>1294</v>
      </c>
      <c r="D29" s="49" t="s">
        <v>662</v>
      </c>
      <c r="E29" s="49" t="s">
        <v>1298</v>
      </c>
      <c r="F29" s="50">
        <v>21</v>
      </c>
    </row>
    <row r="30" ht="30" customHeight="1" spans="1:6">
      <c r="A30" s="48" t="s">
        <v>1299</v>
      </c>
      <c r="B30" s="49" t="s">
        <v>1300</v>
      </c>
      <c r="C30" s="49" t="s">
        <v>1301</v>
      </c>
      <c r="D30" s="49" t="s">
        <v>636</v>
      </c>
      <c r="E30" s="49" t="s">
        <v>1302</v>
      </c>
      <c r="F30" s="50">
        <v>12</v>
      </c>
    </row>
    <row r="31" ht="30" customHeight="1" spans="1:6">
      <c r="A31" s="48" t="s">
        <v>1296</v>
      </c>
      <c r="B31" s="49" t="s">
        <v>1303</v>
      </c>
      <c r="C31" s="49" t="s">
        <v>1304</v>
      </c>
      <c r="D31" s="49" t="s">
        <v>1305</v>
      </c>
      <c r="E31" s="49" t="s">
        <v>1306</v>
      </c>
      <c r="F31" s="50">
        <v>6</v>
      </c>
    </row>
    <row r="32" ht="30" customHeight="1" spans="1:6">
      <c r="A32" s="48" t="s">
        <v>1307</v>
      </c>
      <c r="B32" s="49" t="s">
        <v>1308</v>
      </c>
      <c r="C32" s="49" t="s">
        <v>1309</v>
      </c>
      <c r="D32" s="49" t="s">
        <v>666</v>
      </c>
      <c r="E32" s="49" t="s">
        <v>1310</v>
      </c>
      <c r="F32" s="50">
        <v>219</v>
      </c>
    </row>
    <row r="33" ht="30" customHeight="1" spans="1:6">
      <c r="A33" s="48" t="s">
        <v>1307</v>
      </c>
      <c r="B33" s="49" t="s">
        <v>1311</v>
      </c>
      <c r="C33" s="49" t="s">
        <v>1309</v>
      </c>
      <c r="D33" s="49" t="s">
        <v>666</v>
      </c>
      <c r="E33" s="49" t="s">
        <v>1312</v>
      </c>
      <c r="F33" s="50">
        <v>24</v>
      </c>
    </row>
    <row r="34" ht="30" customHeight="1" spans="1:6">
      <c r="A34" s="48" t="s">
        <v>1307</v>
      </c>
      <c r="B34" s="49" t="s">
        <v>1313</v>
      </c>
      <c r="C34" s="49" t="s">
        <v>1309</v>
      </c>
      <c r="D34" s="49" t="s">
        <v>666</v>
      </c>
      <c r="E34" s="49" t="s">
        <v>1314</v>
      </c>
      <c r="F34" s="50">
        <v>49.5</v>
      </c>
    </row>
    <row r="35" ht="30" customHeight="1" spans="1:6">
      <c r="A35" s="48" t="s">
        <v>1307</v>
      </c>
      <c r="B35" s="51" t="s">
        <v>1315</v>
      </c>
      <c r="C35" s="49" t="s">
        <v>1309</v>
      </c>
      <c r="D35" s="49" t="s">
        <v>666</v>
      </c>
      <c r="E35" s="49" t="s">
        <v>1316</v>
      </c>
      <c r="F35" s="50">
        <v>7.5</v>
      </c>
    </row>
    <row r="36" ht="30" customHeight="1" spans="1:6">
      <c r="A36" s="48" t="s">
        <v>1307</v>
      </c>
      <c r="B36" s="51" t="s">
        <v>1317</v>
      </c>
      <c r="C36" s="49" t="s">
        <v>1309</v>
      </c>
      <c r="D36" s="49" t="s">
        <v>666</v>
      </c>
      <c r="E36" s="49" t="s">
        <v>1318</v>
      </c>
      <c r="F36" s="50">
        <v>5</v>
      </c>
    </row>
    <row r="37" ht="30" customHeight="1" spans="1:6">
      <c r="A37" s="48" t="s">
        <v>1307</v>
      </c>
      <c r="B37" s="51" t="s">
        <v>1315</v>
      </c>
      <c r="C37" s="49" t="s">
        <v>1319</v>
      </c>
      <c r="D37" s="49" t="s">
        <v>667</v>
      </c>
      <c r="E37" s="49" t="s">
        <v>1316</v>
      </c>
      <c r="F37" s="50">
        <v>7.5</v>
      </c>
    </row>
    <row r="38" ht="30" customHeight="1" spans="1:6">
      <c r="A38" s="48" t="s">
        <v>1307</v>
      </c>
      <c r="B38" s="51" t="s">
        <v>1311</v>
      </c>
      <c r="C38" s="49" t="s">
        <v>1319</v>
      </c>
      <c r="D38" s="49" t="s">
        <v>667</v>
      </c>
      <c r="E38" s="49" t="s">
        <v>1312</v>
      </c>
      <c r="F38" s="50">
        <v>8</v>
      </c>
    </row>
    <row r="39" ht="30" customHeight="1" spans="1:6">
      <c r="A39" s="48" t="s">
        <v>1307</v>
      </c>
      <c r="B39" s="51" t="s">
        <v>1313</v>
      </c>
      <c r="C39" s="49" t="s">
        <v>1319</v>
      </c>
      <c r="D39" s="49" t="s">
        <v>667</v>
      </c>
      <c r="E39" s="49" t="s">
        <v>1314</v>
      </c>
      <c r="F39" s="50">
        <v>49.5</v>
      </c>
    </row>
    <row r="40" ht="30" customHeight="1" spans="1:6">
      <c r="A40" s="48" t="s">
        <v>1307</v>
      </c>
      <c r="B40" s="51" t="s">
        <v>1320</v>
      </c>
      <c r="C40" s="49" t="s">
        <v>1321</v>
      </c>
      <c r="D40" s="49" t="s">
        <v>668</v>
      </c>
      <c r="E40" s="49" t="s">
        <v>1322</v>
      </c>
      <c r="F40" s="50">
        <v>11.5</v>
      </c>
    </row>
    <row r="41" ht="30" customHeight="1" spans="1:6">
      <c r="A41" s="48" t="s">
        <v>1307</v>
      </c>
      <c r="B41" s="51" t="s">
        <v>1323</v>
      </c>
      <c r="C41" s="49" t="s">
        <v>1321</v>
      </c>
      <c r="D41" s="49" t="s">
        <v>668</v>
      </c>
      <c r="E41" s="49" t="s">
        <v>1324</v>
      </c>
      <c r="F41" s="50">
        <v>15</v>
      </c>
    </row>
    <row r="42" ht="30" customHeight="1" spans="1:6">
      <c r="A42" s="48" t="s">
        <v>1307</v>
      </c>
      <c r="B42" s="51" t="s">
        <v>1325</v>
      </c>
      <c r="C42" s="49" t="s">
        <v>1321</v>
      </c>
      <c r="D42" s="49" t="s">
        <v>668</v>
      </c>
      <c r="E42" s="49" t="s">
        <v>1326</v>
      </c>
      <c r="F42" s="50">
        <v>50</v>
      </c>
    </row>
    <row r="43" ht="30" customHeight="1" spans="1:6">
      <c r="A43" s="48" t="s">
        <v>1307</v>
      </c>
      <c r="B43" s="51" t="s">
        <v>1327</v>
      </c>
      <c r="C43" s="49" t="s">
        <v>1321</v>
      </c>
      <c r="D43" s="49" t="s">
        <v>668</v>
      </c>
      <c r="E43" s="49" t="s">
        <v>1328</v>
      </c>
      <c r="F43" s="50">
        <v>20</v>
      </c>
    </row>
    <row r="44" ht="30" customHeight="1" spans="1:6">
      <c r="A44" s="48" t="s">
        <v>1307</v>
      </c>
      <c r="B44" s="51" t="s">
        <v>1329</v>
      </c>
      <c r="C44" s="49" t="s">
        <v>1330</v>
      </c>
      <c r="D44" s="49" t="s">
        <v>670</v>
      </c>
      <c r="E44" s="49" t="s">
        <v>1324</v>
      </c>
      <c r="F44" s="50">
        <v>40</v>
      </c>
    </row>
    <row r="45" ht="30" customHeight="1" spans="1:6">
      <c r="A45" s="48" t="s">
        <v>1331</v>
      </c>
      <c r="B45" s="51" t="s">
        <v>1332</v>
      </c>
      <c r="C45" s="49" t="s">
        <v>1333</v>
      </c>
      <c r="D45" s="49" t="s">
        <v>673</v>
      </c>
      <c r="E45" s="49" t="s">
        <v>1334</v>
      </c>
      <c r="F45" s="50">
        <v>10</v>
      </c>
    </row>
    <row r="46" ht="30" customHeight="1" spans="1:6">
      <c r="A46" s="48" t="s">
        <v>1335</v>
      </c>
      <c r="B46" s="51" t="s">
        <v>1336</v>
      </c>
      <c r="C46" s="49" t="s">
        <v>1333</v>
      </c>
      <c r="D46" s="49" t="s">
        <v>673</v>
      </c>
      <c r="E46" s="49" t="s">
        <v>1337</v>
      </c>
      <c r="F46" s="50">
        <v>10</v>
      </c>
    </row>
    <row r="47" ht="30" customHeight="1" spans="1:6">
      <c r="A47" s="48" t="s">
        <v>1335</v>
      </c>
      <c r="B47" s="51" t="s">
        <v>1336</v>
      </c>
      <c r="C47" s="49" t="s">
        <v>1338</v>
      </c>
      <c r="D47" s="49" t="s">
        <v>676</v>
      </c>
      <c r="E47" s="49" t="s">
        <v>1337</v>
      </c>
      <c r="F47" s="50">
        <v>20</v>
      </c>
    </row>
    <row r="48" ht="30" customHeight="1" spans="1:6">
      <c r="A48" s="48" t="s">
        <v>1331</v>
      </c>
      <c r="B48" s="51" t="s">
        <v>1332</v>
      </c>
      <c r="C48" s="49" t="s">
        <v>1338</v>
      </c>
      <c r="D48" s="49" t="s">
        <v>676</v>
      </c>
      <c r="E48" s="49" t="s">
        <v>1334</v>
      </c>
      <c r="F48" s="50">
        <v>10</v>
      </c>
    </row>
    <row r="49" ht="30" customHeight="1" spans="1:6">
      <c r="A49" s="48" t="s">
        <v>1339</v>
      </c>
      <c r="B49" s="51" t="s">
        <v>1340</v>
      </c>
      <c r="C49" s="49" t="s">
        <v>1341</v>
      </c>
      <c r="D49" s="49" t="s">
        <v>1342</v>
      </c>
      <c r="E49" s="49" t="s">
        <v>1343</v>
      </c>
      <c r="F49" s="50">
        <v>2</v>
      </c>
    </row>
    <row r="50" ht="30" customHeight="1" spans="1:6">
      <c r="A50" s="48" t="s">
        <v>1307</v>
      </c>
      <c r="B50" s="51" t="s">
        <v>1311</v>
      </c>
      <c r="C50" s="49" t="s">
        <v>1344</v>
      </c>
      <c r="D50" s="49" t="s">
        <v>1345</v>
      </c>
      <c r="E50" s="49" t="s">
        <v>1346</v>
      </c>
      <c r="F50" s="50">
        <v>8</v>
      </c>
    </row>
    <row r="51" ht="30" customHeight="1" spans="1:6">
      <c r="A51" s="48" t="s">
        <v>1331</v>
      </c>
      <c r="B51" s="51" t="s">
        <v>1347</v>
      </c>
      <c r="C51" s="49" t="s">
        <v>1348</v>
      </c>
      <c r="D51" s="49" t="s">
        <v>677</v>
      </c>
      <c r="E51" s="49" t="s">
        <v>1349</v>
      </c>
      <c r="F51" s="50">
        <v>74.28</v>
      </c>
    </row>
    <row r="52" ht="30" customHeight="1" spans="1:6">
      <c r="A52" s="48" t="s">
        <v>1350</v>
      </c>
      <c r="B52" s="51" t="s">
        <v>1351</v>
      </c>
      <c r="C52" s="49" t="s">
        <v>1352</v>
      </c>
      <c r="D52" s="49" t="s">
        <v>679</v>
      </c>
      <c r="E52" s="49" t="s">
        <v>1353</v>
      </c>
      <c r="F52" s="50">
        <v>31</v>
      </c>
    </row>
    <row r="53" ht="30" customHeight="1" spans="1:6">
      <c r="A53" s="48" t="s">
        <v>1354</v>
      </c>
      <c r="B53" s="51" t="s">
        <v>1355</v>
      </c>
      <c r="C53" s="49" t="s">
        <v>1352</v>
      </c>
      <c r="D53" s="49" t="s">
        <v>679</v>
      </c>
      <c r="E53" s="49" t="s">
        <v>1356</v>
      </c>
      <c r="F53" s="50">
        <v>180</v>
      </c>
    </row>
    <row r="54" ht="30" customHeight="1" spans="1:6">
      <c r="A54" s="48" t="s">
        <v>1357</v>
      </c>
      <c r="B54" s="51" t="s">
        <v>1358</v>
      </c>
      <c r="C54" s="49" t="s">
        <v>1352</v>
      </c>
      <c r="D54" s="49" t="s">
        <v>679</v>
      </c>
      <c r="E54" s="49" t="s">
        <v>1359</v>
      </c>
      <c r="F54" s="50">
        <v>60</v>
      </c>
    </row>
    <row r="55" ht="30" customHeight="1" spans="1:6">
      <c r="A55" s="48" t="s">
        <v>1360</v>
      </c>
      <c r="B55" s="51" t="s">
        <v>1361</v>
      </c>
      <c r="C55" s="49" t="s">
        <v>1362</v>
      </c>
      <c r="D55" s="49" t="s">
        <v>1363</v>
      </c>
      <c r="E55" s="49" t="s">
        <v>1364</v>
      </c>
      <c r="F55" s="50">
        <v>128</v>
      </c>
    </row>
    <row r="56" ht="30" customHeight="1" spans="1:6">
      <c r="A56" s="48" t="s">
        <v>1354</v>
      </c>
      <c r="B56" s="51" t="s">
        <v>1365</v>
      </c>
      <c r="C56" s="49" t="s">
        <v>1366</v>
      </c>
      <c r="D56" s="49" t="s">
        <v>1367</v>
      </c>
      <c r="E56" s="49" t="s">
        <v>1368</v>
      </c>
      <c r="F56" s="50">
        <v>3000</v>
      </c>
    </row>
    <row r="57" ht="30" customHeight="1" spans="1:6">
      <c r="A57" s="48" t="s">
        <v>1369</v>
      </c>
      <c r="B57" s="51" t="s">
        <v>1370</v>
      </c>
      <c r="C57" s="49" t="s">
        <v>1371</v>
      </c>
      <c r="D57" s="49" t="s">
        <v>681</v>
      </c>
      <c r="E57" s="49" t="s">
        <v>1372</v>
      </c>
      <c r="F57" s="50">
        <v>13</v>
      </c>
    </row>
    <row r="58" ht="30" customHeight="1" spans="1:6">
      <c r="A58" s="48" t="s">
        <v>1369</v>
      </c>
      <c r="B58" s="51" t="s">
        <v>1373</v>
      </c>
      <c r="C58" s="49" t="s">
        <v>1374</v>
      </c>
      <c r="D58" s="49" t="s">
        <v>1375</v>
      </c>
      <c r="E58" s="49" t="s">
        <v>1376</v>
      </c>
      <c r="F58" s="50">
        <v>5</v>
      </c>
    </row>
    <row r="59" ht="30" customHeight="1" spans="1:6">
      <c r="A59" s="48" t="s">
        <v>1377</v>
      </c>
      <c r="B59" s="51" t="s">
        <v>1378</v>
      </c>
      <c r="C59" s="49" t="s">
        <v>1379</v>
      </c>
      <c r="D59" s="49" t="s">
        <v>1380</v>
      </c>
      <c r="E59" s="49" t="s">
        <v>1381</v>
      </c>
      <c r="F59" s="50">
        <v>1</v>
      </c>
    </row>
    <row r="60" ht="30" customHeight="1" spans="1:6">
      <c r="A60" s="48" t="s">
        <v>1382</v>
      </c>
      <c r="B60" s="51" t="s">
        <v>1383</v>
      </c>
      <c r="C60" s="49" t="s">
        <v>1384</v>
      </c>
      <c r="D60" s="49" t="s">
        <v>683</v>
      </c>
      <c r="E60" s="49" t="s">
        <v>1385</v>
      </c>
      <c r="F60" s="50">
        <v>8.1</v>
      </c>
    </row>
    <row r="61" ht="30" customHeight="1" spans="1:6">
      <c r="A61" s="48" t="s">
        <v>1386</v>
      </c>
      <c r="B61" s="51" t="s">
        <v>1387</v>
      </c>
      <c r="C61" s="49" t="s">
        <v>1388</v>
      </c>
      <c r="D61" s="49" t="s">
        <v>1389</v>
      </c>
      <c r="E61" s="49" t="s">
        <v>1390</v>
      </c>
      <c r="F61" s="50">
        <v>6</v>
      </c>
    </row>
    <row r="62" ht="30" customHeight="1" spans="1:6">
      <c r="A62" s="48" t="s">
        <v>1391</v>
      </c>
      <c r="B62" s="51" t="s">
        <v>1392</v>
      </c>
      <c r="C62" s="49" t="s">
        <v>1393</v>
      </c>
      <c r="D62" s="49" t="s">
        <v>688</v>
      </c>
      <c r="E62" s="49" t="s">
        <v>1394</v>
      </c>
      <c r="F62" s="50">
        <v>12</v>
      </c>
    </row>
    <row r="63" ht="30" customHeight="1" spans="1:6">
      <c r="A63" s="48" t="s">
        <v>1395</v>
      </c>
      <c r="B63" s="51" t="s">
        <v>1396</v>
      </c>
      <c r="C63" s="49" t="s">
        <v>1397</v>
      </c>
      <c r="D63" s="49" t="s">
        <v>1398</v>
      </c>
      <c r="E63" s="49" t="s">
        <v>1399</v>
      </c>
      <c r="F63" s="50">
        <v>30</v>
      </c>
    </row>
    <row r="64" ht="30" customHeight="1" spans="1:6">
      <c r="A64" s="48" t="s">
        <v>1395</v>
      </c>
      <c r="B64" s="51" t="s">
        <v>1396</v>
      </c>
      <c r="C64" s="49" t="s">
        <v>1400</v>
      </c>
      <c r="D64" s="49" t="s">
        <v>1401</v>
      </c>
      <c r="E64" s="49" t="s">
        <v>1399</v>
      </c>
      <c r="F64" s="50">
        <v>50</v>
      </c>
    </row>
    <row r="65" ht="30" customHeight="1" spans="1:6">
      <c r="A65" s="48" t="s">
        <v>1395</v>
      </c>
      <c r="B65" s="51" t="s">
        <v>1402</v>
      </c>
      <c r="C65" s="49" t="s">
        <v>1403</v>
      </c>
      <c r="D65" s="49" t="s">
        <v>690</v>
      </c>
      <c r="E65" s="49" t="s">
        <v>1404</v>
      </c>
      <c r="F65" s="50">
        <v>39.57</v>
      </c>
    </row>
    <row r="66" ht="30" customHeight="1" spans="1:6">
      <c r="A66" s="48" t="s">
        <v>1395</v>
      </c>
      <c r="B66" s="51" t="s">
        <v>1405</v>
      </c>
      <c r="C66" s="49" t="s">
        <v>1403</v>
      </c>
      <c r="D66" s="49" t="s">
        <v>690</v>
      </c>
      <c r="E66" s="49" t="s">
        <v>1406</v>
      </c>
      <c r="F66" s="50">
        <v>0.1</v>
      </c>
    </row>
    <row r="67" ht="30" customHeight="1" spans="1:6">
      <c r="A67" s="48" t="s">
        <v>1395</v>
      </c>
      <c r="B67" s="51" t="s">
        <v>1407</v>
      </c>
      <c r="C67" s="49" t="s">
        <v>1408</v>
      </c>
      <c r="D67" s="49" t="s">
        <v>1409</v>
      </c>
      <c r="E67" s="49" t="s">
        <v>1410</v>
      </c>
      <c r="F67" s="50">
        <v>127</v>
      </c>
    </row>
    <row r="68" ht="30" customHeight="1" spans="1:6">
      <c r="A68" s="48" t="s">
        <v>1395</v>
      </c>
      <c r="B68" s="51" t="s">
        <v>1407</v>
      </c>
      <c r="C68" s="49" t="s">
        <v>1411</v>
      </c>
      <c r="D68" s="49" t="s">
        <v>1412</v>
      </c>
      <c r="E68" s="49" t="s">
        <v>1413</v>
      </c>
      <c r="F68" s="50">
        <v>12</v>
      </c>
    </row>
    <row r="69" ht="30" customHeight="1" spans="1:6">
      <c r="A69" s="48" t="s">
        <v>1414</v>
      </c>
      <c r="B69" s="51" t="s">
        <v>1415</v>
      </c>
      <c r="C69" s="49" t="s">
        <v>1416</v>
      </c>
      <c r="D69" s="49" t="s">
        <v>696</v>
      </c>
      <c r="E69" s="49" t="s">
        <v>1417</v>
      </c>
      <c r="F69" s="50">
        <v>19</v>
      </c>
    </row>
    <row r="70" ht="30" customHeight="1" spans="1:6">
      <c r="A70" s="48" t="s">
        <v>1418</v>
      </c>
      <c r="B70" s="51" t="s">
        <v>1419</v>
      </c>
      <c r="C70" s="49" t="s">
        <v>1420</v>
      </c>
      <c r="D70" s="49" t="s">
        <v>700</v>
      </c>
      <c r="E70" s="49" t="s">
        <v>1421</v>
      </c>
      <c r="F70" s="50">
        <v>13.3</v>
      </c>
    </row>
    <row r="71" ht="30" customHeight="1" spans="1:6">
      <c r="A71" s="48" t="s">
        <v>1418</v>
      </c>
      <c r="B71" s="51" t="s">
        <v>1419</v>
      </c>
      <c r="C71" s="49" t="s">
        <v>1422</v>
      </c>
      <c r="D71" s="49" t="s">
        <v>1423</v>
      </c>
      <c r="E71" s="49" t="s">
        <v>1424</v>
      </c>
      <c r="F71" s="50">
        <v>38.83</v>
      </c>
    </row>
    <row r="72" ht="30" customHeight="1" spans="1:6">
      <c r="A72" s="48" t="s">
        <v>1418</v>
      </c>
      <c r="B72" s="51" t="s">
        <v>1425</v>
      </c>
      <c r="C72" s="49" t="s">
        <v>1426</v>
      </c>
      <c r="D72" s="49" t="s">
        <v>1427</v>
      </c>
      <c r="E72" s="49" t="s">
        <v>1428</v>
      </c>
      <c r="F72" s="50">
        <v>1.5</v>
      </c>
    </row>
    <row r="73" ht="30" customHeight="1" spans="1:6">
      <c r="A73" s="48" t="s">
        <v>1418</v>
      </c>
      <c r="B73" s="51" t="s">
        <v>1419</v>
      </c>
      <c r="C73" s="49" t="s">
        <v>1429</v>
      </c>
      <c r="D73" s="49" t="s">
        <v>702</v>
      </c>
      <c r="E73" s="49" t="s">
        <v>1421</v>
      </c>
      <c r="F73" s="50">
        <v>13</v>
      </c>
    </row>
    <row r="74" ht="30" customHeight="1" spans="1:6">
      <c r="A74" s="48" t="s">
        <v>1418</v>
      </c>
      <c r="B74" s="51" t="s">
        <v>1430</v>
      </c>
      <c r="C74" s="49" t="s">
        <v>1429</v>
      </c>
      <c r="D74" s="49" t="s">
        <v>702</v>
      </c>
      <c r="E74" s="49" t="s">
        <v>1431</v>
      </c>
      <c r="F74" s="50">
        <v>17</v>
      </c>
    </row>
    <row r="75" ht="30" customHeight="1" spans="1:6">
      <c r="A75" s="48" t="s">
        <v>1432</v>
      </c>
      <c r="B75" s="51" t="s">
        <v>1433</v>
      </c>
      <c r="C75" s="49" t="s">
        <v>1434</v>
      </c>
      <c r="D75" s="49" t="s">
        <v>704</v>
      </c>
      <c r="E75" s="49" t="s">
        <v>1435</v>
      </c>
      <c r="F75" s="50">
        <v>63</v>
      </c>
    </row>
    <row r="76" ht="30" customHeight="1" spans="1:6">
      <c r="A76" s="48" t="s">
        <v>1395</v>
      </c>
      <c r="B76" s="51" t="s">
        <v>1436</v>
      </c>
      <c r="C76" s="49" t="s">
        <v>1437</v>
      </c>
      <c r="D76" s="49" t="s">
        <v>1438</v>
      </c>
      <c r="E76" s="49" t="s">
        <v>1439</v>
      </c>
      <c r="F76" s="50">
        <v>59</v>
      </c>
    </row>
    <row r="77" ht="30" customHeight="1" spans="1:6">
      <c r="A77" s="48" t="s">
        <v>1440</v>
      </c>
      <c r="B77" s="51" t="s">
        <v>1441</v>
      </c>
      <c r="C77" s="49" t="s">
        <v>1437</v>
      </c>
      <c r="D77" s="49" t="s">
        <v>1438</v>
      </c>
      <c r="E77" s="49" t="s">
        <v>1442</v>
      </c>
      <c r="F77" s="50">
        <v>12</v>
      </c>
    </row>
    <row r="78" ht="30" customHeight="1" spans="1:6">
      <c r="A78" s="48" t="s">
        <v>1395</v>
      </c>
      <c r="B78" s="51" t="s">
        <v>1405</v>
      </c>
      <c r="C78" s="49" t="s">
        <v>1437</v>
      </c>
      <c r="D78" s="49" t="s">
        <v>1438</v>
      </c>
      <c r="E78" s="49" t="s">
        <v>1406</v>
      </c>
      <c r="F78" s="50">
        <v>8.04</v>
      </c>
    </row>
    <row r="79" ht="30" customHeight="1" spans="1:6">
      <c r="A79" s="48" t="s">
        <v>1443</v>
      </c>
      <c r="B79" s="51" t="s">
        <v>1444</v>
      </c>
      <c r="C79" s="49" t="s">
        <v>1445</v>
      </c>
      <c r="D79" s="49" t="s">
        <v>705</v>
      </c>
      <c r="E79" s="49" t="s">
        <v>1446</v>
      </c>
      <c r="F79" s="50">
        <v>6</v>
      </c>
    </row>
    <row r="80" ht="30" customHeight="1" spans="1:6">
      <c r="A80" s="48" t="s">
        <v>1443</v>
      </c>
      <c r="B80" s="51" t="s">
        <v>1447</v>
      </c>
      <c r="C80" s="49" t="s">
        <v>1445</v>
      </c>
      <c r="D80" s="49" t="s">
        <v>705</v>
      </c>
      <c r="E80" s="49" t="s">
        <v>1448</v>
      </c>
      <c r="F80" s="50">
        <v>8</v>
      </c>
    </row>
    <row r="81" ht="30" customHeight="1" spans="1:6">
      <c r="A81" s="48" t="s">
        <v>1443</v>
      </c>
      <c r="B81" s="51" t="s">
        <v>1449</v>
      </c>
      <c r="C81" s="49" t="s">
        <v>1450</v>
      </c>
      <c r="D81" s="49" t="s">
        <v>1451</v>
      </c>
      <c r="E81" s="49" t="s">
        <v>1452</v>
      </c>
      <c r="F81" s="50">
        <v>100</v>
      </c>
    </row>
    <row r="82" ht="30" customHeight="1" spans="1:6">
      <c r="A82" s="48" t="s">
        <v>1453</v>
      </c>
      <c r="B82" s="51" t="s">
        <v>1454</v>
      </c>
      <c r="C82" s="49" t="s">
        <v>1455</v>
      </c>
      <c r="D82" s="49" t="s">
        <v>707</v>
      </c>
      <c r="E82" s="49" t="s">
        <v>1456</v>
      </c>
      <c r="F82" s="50">
        <v>162.79</v>
      </c>
    </row>
    <row r="83" ht="30" customHeight="1" spans="1:6">
      <c r="A83" s="48" t="s">
        <v>1457</v>
      </c>
      <c r="B83" s="51" t="s">
        <v>1458</v>
      </c>
      <c r="C83" s="49" t="s">
        <v>1459</v>
      </c>
      <c r="D83" s="49" t="s">
        <v>708</v>
      </c>
      <c r="E83" s="49" t="s">
        <v>1460</v>
      </c>
      <c r="F83" s="50">
        <v>154.54</v>
      </c>
    </row>
    <row r="84" ht="30" customHeight="1" spans="1:6">
      <c r="A84" s="48" t="s">
        <v>1453</v>
      </c>
      <c r="B84" s="51" t="s">
        <v>1461</v>
      </c>
      <c r="C84" s="49" t="s">
        <v>1459</v>
      </c>
      <c r="D84" s="49" t="s">
        <v>708</v>
      </c>
      <c r="E84" s="49" t="s">
        <v>1462</v>
      </c>
      <c r="F84" s="50">
        <v>53.86</v>
      </c>
    </row>
    <row r="85" ht="30" customHeight="1" spans="1:6">
      <c r="A85" s="48" t="s">
        <v>1463</v>
      </c>
      <c r="B85" s="51" t="s">
        <v>1464</v>
      </c>
      <c r="C85" s="49" t="s">
        <v>1465</v>
      </c>
      <c r="D85" s="49" t="s">
        <v>712</v>
      </c>
      <c r="E85" s="49" t="s">
        <v>1466</v>
      </c>
      <c r="F85" s="50">
        <v>20.18</v>
      </c>
    </row>
    <row r="86" ht="30" customHeight="1" spans="1:6">
      <c r="A86" s="48" t="s">
        <v>1467</v>
      </c>
      <c r="B86" s="51" t="s">
        <v>1468</v>
      </c>
      <c r="C86" s="49" t="s">
        <v>1465</v>
      </c>
      <c r="D86" s="49" t="s">
        <v>712</v>
      </c>
      <c r="E86" s="49" t="s">
        <v>1469</v>
      </c>
      <c r="F86" s="50">
        <v>27.5</v>
      </c>
    </row>
    <row r="87" ht="30" customHeight="1" spans="1:6">
      <c r="A87" s="48" t="s">
        <v>1467</v>
      </c>
      <c r="B87" s="51" t="s">
        <v>1470</v>
      </c>
      <c r="C87" s="49" t="s">
        <v>1465</v>
      </c>
      <c r="D87" s="49" t="s">
        <v>712</v>
      </c>
      <c r="E87" s="49" t="s">
        <v>1471</v>
      </c>
      <c r="F87" s="50">
        <v>101</v>
      </c>
    </row>
    <row r="88" ht="30" customHeight="1" spans="1:6">
      <c r="A88" s="48" t="s">
        <v>1472</v>
      </c>
      <c r="B88" s="51" t="s">
        <v>1473</v>
      </c>
      <c r="C88" s="49" t="s">
        <v>1465</v>
      </c>
      <c r="D88" s="49" t="s">
        <v>712</v>
      </c>
      <c r="E88" s="49" t="s">
        <v>1474</v>
      </c>
      <c r="F88" s="50">
        <v>1.99</v>
      </c>
    </row>
    <row r="89" ht="30" customHeight="1" spans="1:6">
      <c r="A89" s="48" t="s">
        <v>1463</v>
      </c>
      <c r="B89" s="51" t="s">
        <v>1475</v>
      </c>
      <c r="C89" s="49" t="s">
        <v>1465</v>
      </c>
      <c r="D89" s="49" t="s">
        <v>712</v>
      </c>
      <c r="E89" s="49" t="s">
        <v>1466</v>
      </c>
      <c r="F89" s="50">
        <v>5</v>
      </c>
    </row>
    <row r="90" ht="30" customHeight="1" spans="1:6">
      <c r="A90" s="48" t="s">
        <v>1476</v>
      </c>
      <c r="B90" s="51" t="s">
        <v>1477</v>
      </c>
      <c r="C90" s="49" t="s">
        <v>1478</v>
      </c>
      <c r="D90" s="49" t="s">
        <v>714</v>
      </c>
      <c r="E90" s="49" t="s">
        <v>1462</v>
      </c>
      <c r="F90" s="50">
        <v>19.09</v>
      </c>
    </row>
    <row r="91" ht="30" customHeight="1" spans="1:6">
      <c r="A91" s="48" t="s">
        <v>1476</v>
      </c>
      <c r="B91" s="51" t="s">
        <v>1479</v>
      </c>
      <c r="C91" s="49" t="s">
        <v>1480</v>
      </c>
      <c r="D91" s="49" t="s">
        <v>1481</v>
      </c>
      <c r="E91" s="49" t="s">
        <v>1482</v>
      </c>
      <c r="F91" s="50">
        <v>5</v>
      </c>
    </row>
    <row r="92" ht="30" customHeight="1" spans="1:6">
      <c r="A92" s="48" t="s">
        <v>1483</v>
      </c>
      <c r="B92" s="51" t="s">
        <v>1484</v>
      </c>
      <c r="C92" s="49" t="s">
        <v>1485</v>
      </c>
      <c r="D92" s="49" t="s">
        <v>716</v>
      </c>
      <c r="E92" s="49" t="s">
        <v>1486</v>
      </c>
      <c r="F92" s="50">
        <v>45</v>
      </c>
    </row>
    <row r="93" ht="30" customHeight="1" spans="1:6">
      <c r="A93" s="48" t="s">
        <v>1487</v>
      </c>
      <c r="B93" s="51" t="s">
        <v>1488</v>
      </c>
      <c r="C93" s="49" t="s">
        <v>1485</v>
      </c>
      <c r="D93" s="49" t="s">
        <v>716</v>
      </c>
      <c r="E93" s="49" t="s">
        <v>1489</v>
      </c>
      <c r="F93" s="50">
        <v>500</v>
      </c>
    </row>
    <row r="94" ht="30" customHeight="1" spans="1:6">
      <c r="A94" s="48" t="s">
        <v>1490</v>
      </c>
      <c r="B94" s="51" t="s">
        <v>1491</v>
      </c>
      <c r="C94" s="49" t="s">
        <v>1492</v>
      </c>
      <c r="D94" s="49" t="s">
        <v>1493</v>
      </c>
      <c r="E94" s="49" t="s">
        <v>1494</v>
      </c>
      <c r="F94" s="50">
        <v>40</v>
      </c>
    </row>
    <row r="95" ht="30" customHeight="1" spans="1:6">
      <c r="A95" s="48" t="s">
        <v>1247</v>
      </c>
      <c r="B95" s="51" t="s">
        <v>1495</v>
      </c>
      <c r="C95" s="49" t="s">
        <v>1496</v>
      </c>
      <c r="D95" s="49" t="s">
        <v>1497</v>
      </c>
      <c r="E95" s="49" t="s">
        <v>1498</v>
      </c>
      <c r="F95" s="50">
        <v>285</v>
      </c>
    </row>
    <row r="96" ht="30" customHeight="1" spans="1:6">
      <c r="A96" s="48" t="s">
        <v>1499</v>
      </c>
      <c r="B96" s="51" t="s">
        <v>1500</v>
      </c>
      <c r="C96" s="49" t="s">
        <v>1501</v>
      </c>
      <c r="D96" s="49" t="s">
        <v>718</v>
      </c>
      <c r="E96" s="49" t="s">
        <v>1502</v>
      </c>
      <c r="F96" s="50">
        <v>430</v>
      </c>
    </row>
    <row r="97" ht="30" customHeight="1" spans="1:6">
      <c r="A97" s="48" t="s">
        <v>1499</v>
      </c>
      <c r="B97" s="51" t="s">
        <v>1500</v>
      </c>
      <c r="C97" s="49" t="s">
        <v>1501</v>
      </c>
      <c r="D97" s="49" t="s">
        <v>718</v>
      </c>
      <c r="E97" s="49" t="s">
        <v>1503</v>
      </c>
      <c r="F97" s="50">
        <v>40</v>
      </c>
    </row>
    <row r="98" ht="30" customHeight="1" spans="1:6">
      <c r="A98" s="48" t="s">
        <v>1504</v>
      </c>
      <c r="B98" s="51" t="s">
        <v>1505</v>
      </c>
      <c r="C98" s="49" t="s">
        <v>1506</v>
      </c>
      <c r="D98" s="49" t="s">
        <v>1507</v>
      </c>
      <c r="E98" s="49" t="s">
        <v>1498</v>
      </c>
      <c r="F98" s="50">
        <v>556</v>
      </c>
    </row>
    <row r="99" ht="30" customHeight="1" spans="1:6">
      <c r="A99" s="48" t="s">
        <v>1230</v>
      </c>
      <c r="B99" s="51" t="s">
        <v>1508</v>
      </c>
      <c r="C99" s="49" t="s">
        <v>1509</v>
      </c>
      <c r="D99" s="49" t="s">
        <v>1510</v>
      </c>
      <c r="E99" s="49" t="s">
        <v>1511</v>
      </c>
      <c r="F99" s="50">
        <v>10</v>
      </c>
    </row>
    <row r="100" ht="30" customHeight="1" spans="1:6">
      <c r="A100" s="48" t="s">
        <v>1234</v>
      </c>
      <c r="B100" s="51" t="s">
        <v>1512</v>
      </c>
      <c r="C100" s="49" t="s">
        <v>1513</v>
      </c>
      <c r="D100" s="49" t="s">
        <v>1514</v>
      </c>
      <c r="E100" s="49" t="s">
        <v>1515</v>
      </c>
      <c r="F100" s="50">
        <v>40</v>
      </c>
    </row>
    <row r="101" ht="30" customHeight="1" spans="1:6">
      <c r="A101" s="48" t="s">
        <v>1222</v>
      </c>
      <c r="B101" s="51" t="s">
        <v>1516</v>
      </c>
      <c r="C101" s="49" t="s">
        <v>1517</v>
      </c>
      <c r="D101" s="49" t="s">
        <v>722</v>
      </c>
      <c r="E101" s="49" t="s">
        <v>1518</v>
      </c>
      <c r="F101" s="50">
        <v>10</v>
      </c>
    </row>
    <row r="102" ht="30" customHeight="1" spans="1:6">
      <c r="A102" s="48" t="s">
        <v>1239</v>
      </c>
      <c r="B102" s="51" t="s">
        <v>1519</v>
      </c>
      <c r="C102" s="49" t="s">
        <v>1520</v>
      </c>
      <c r="D102" s="49" t="s">
        <v>723</v>
      </c>
      <c r="E102" s="49" t="s">
        <v>1521</v>
      </c>
      <c r="F102" s="50">
        <v>922</v>
      </c>
    </row>
    <row r="103" ht="30" customHeight="1" spans="1:6">
      <c r="A103" s="48" t="s">
        <v>1234</v>
      </c>
      <c r="B103" s="51" t="s">
        <v>1522</v>
      </c>
      <c r="C103" s="49" t="s">
        <v>1520</v>
      </c>
      <c r="D103" s="49" t="s">
        <v>723</v>
      </c>
      <c r="E103" s="49" t="s">
        <v>1523</v>
      </c>
      <c r="F103" s="50">
        <v>85</v>
      </c>
    </row>
    <row r="104" ht="30" customHeight="1" spans="1:6">
      <c r="A104" s="48" t="s">
        <v>1524</v>
      </c>
      <c r="B104" s="51" t="s">
        <v>1525</v>
      </c>
      <c r="C104" s="49" t="s">
        <v>1526</v>
      </c>
      <c r="D104" s="49" t="s">
        <v>725</v>
      </c>
      <c r="E104" s="49" t="s">
        <v>1527</v>
      </c>
      <c r="F104" s="50">
        <v>8.4</v>
      </c>
    </row>
    <row r="105" ht="30" customHeight="1" spans="1:6">
      <c r="A105" s="48" t="s">
        <v>1524</v>
      </c>
      <c r="B105" s="51" t="s">
        <v>1528</v>
      </c>
      <c r="C105" s="49" t="s">
        <v>1526</v>
      </c>
      <c r="D105" s="49" t="s">
        <v>725</v>
      </c>
      <c r="E105" s="49" t="s">
        <v>1529</v>
      </c>
      <c r="F105" s="50">
        <v>58</v>
      </c>
    </row>
    <row r="106" ht="30" customHeight="1" spans="1:6">
      <c r="A106" s="48" t="s">
        <v>1281</v>
      </c>
      <c r="B106" s="51" t="s">
        <v>1530</v>
      </c>
      <c r="C106" s="49" t="s">
        <v>1531</v>
      </c>
      <c r="D106" s="49" t="s">
        <v>1532</v>
      </c>
      <c r="E106" s="49" t="s">
        <v>1533</v>
      </c>
      <c r="F106" s="50">
        <v>5</v>
      </c>
    </row>
    <row r="107" ht="30" customHeight="1" spans="1:6">
      <c r="A107" s="48" t="s">
        <v>1281</v>
      </c>
      <c r="B107" s="51" t="s">
        <v>1534</v>
      </c>
      <c r="C107" s="49" t="s">
        <v>1531</v>
      </c>
      <c r="D107" s="49" t="s">
        <v>1532</v>
      </c>
      <c r="E107" s="49" t="s">
        <v>1535</v>
      </c>
      <c r="F107" s="50">
        <v>30</v>
      </c>
    </row>
    <row r="108" ht="30" customHeight="1" spans="1:6">
      <c r="A108" s="48" t="s">
        <v>1281</v>
      </c>
      <c r="B108" s="51" t="s">
        <v>1536</v>
      </c>
      <c r="C108" s="49" t="s">
        <v>1537</v>
      </c>
      <c r="D108" s="49" t="s">
        <v>1538</v>
      </c>
      <c r="E108" s="49" t="s">
        <v>1539</v>
      </c>
      <c r="F108" s="50">
        <v>15</v>
      </c>
    </row>
    <row r="109" ht="30" customHeight="1" spans="1:6">
      <c r="A109" s="48" t="s">
        <v>1281</v>
      </c>
      <c r="B109" s="51" t="s">
        <v>1540</v>
      </c>
      <c r="C109" s="49" t="s">
        <v>1541</v>
      </c>
      <c r="D109" s="49" t="s">
        <v>1542</v>
      </c>
      <c r="E109" s="49" t="s">
        <v>1543</v>
      </c>
      <c r="F109" s="50">
        <v>80</v>
      </c>
    </row>
    <row r="110" ht="30" customHeight="1" spans="1:6">
      <c r="A110" s="48" t="s">
        <v>1544</v>
      </c>
      <c r="B110" s="51" t="s">
        <v>1545</v>
      </c>
      <c r="C110" s="49" t="s">
        <v>1546</v>
      </c>
      <c r="D110" s="49" t="s">
        <v>726</v>
      </c>
      <c r="E110" s="49" t="s">
        <v>1547</v>
      </c>
      <c r="F110" s="50">
        <v>55</v>
      </c>
    </row>
    <row r="111" ht="30" customHeight="1" spans="1:6">
      <c r="A111" s="48" t="s">
        <v>1281</v>
      </c>
      <c r="B111" s="51" t="s">
        <v>1548</v>
      </c>
      <c r="C111" s="49" t="s">
        <v>1549</v>
      </c>
      <c r="D111" s="49" t="s">
        <v>727</v>
      </c>
      <c r="E111" s="49" t="s">
        <v>1550</v>
      </c>
      <c r="F111" s="50">
        <v>608.97</v>
      </c>
    </row>
    <row r="112" ht="30" customHeight="1" spans="1:6">
      <c r="A112" s="48" t="s">
        <v>1281</v>
      </c>
      <c r="B112" s="51" t="s">
        <v>1551</v>
      </c>
      <c r="C112" s="49" t="s">
        <v>1549</v>
      </c>
      <c r="D112" s="49" t="s">
        <v>727</v>
      </c>
      <c r="E112" s="49" t="s">
        <v>1552</v>
      </c>
      <c r="F112" s="50">
        <v>10</v>
      </c>
    </row>
    <row r="113" ht="30" customHeight="1" spans="1:6">
      <c r="A113" s="48" t="s">
        <v>1524</v>
      </c>
      <c r="B113" s="51" t="s">
        <v>1553</v>
      </c>
      <c r="C113" s="49" t="s">
        <v>1554</v>
      </c>
      <c r="D113" s="49" t="s">
        <v>728</v>
      </c>
      <c r="E113" s="49" t="s">
        <v>1555</v>
      </c>
      <c r="F113" s="50">
        <v>25</v>
      </c>
    </row>
    <row r="114" ht="30" customHeight="1" spans="1:6">
      <c r="A114" s="48" t="s">
        <v>1281</v>
      </c>
      <c r="B114" s="51" t="s">
        <v>1556</v>
      </c>
      <c r="C114" s="49" t="s">
        <v>1557</v>
      </c>
      <c r="D114" s="49" t="s">
        <v>730</v>
      </c>
      <c r="E114" s="49" t="s">
        <v>1558</v>
      </c>
      <c r="F114" s="50">
        <v>11</v>
      </c>
    </row>
    <row r="115" ht="30" customHeight="1" spans="1:6">
      <c r="A115" s="48" t="s">
        <v>1281</v>
      </c>
      <c r="B115" s="51" t="s">
        <v>1559</v>
      </c>
      <c r="C115" s="49" t="s">
        <v>1557</v>
      </c>
      <c r="D115" s="49" t="s">
        <v>730</v>
      </c>
      <c r="E115" s="49" t="s">
        <v>1560</v>
      </c>
      <c r="F115" s="50">
        <v>1835</v>
      </c>
    </row>
    <row r="116" ht="30" customHeight="1" spans="1:6">
      <c r="A116" s="48" t="s">
        <v>1561</v>
      </c>
      <c r="B116" s="51" t="s">
        <v>1562</v>
      </c>
      <c r="C116" s="49" t="s">
        <v>1563</v>
      </c>
      <c r="D116" s="49" t="s">
        <v>731</v>
      </c>
      <c r="E116" s="49" t="s">
        <v>1564</v>
      </c>
      <c r="F116" s="50">
        <v>115</v>
      </c>
    </row>
    <row r="117" ht="30" customHeight="1" spans="1:6">
      <c r="A117" s="48" t="s">
        <v>1284</v>
      </c>
      <c r="B117" s="51" t="s">
        <v>1565</v>
      </c>
      <c r="C117" s="49" t="s">
        <v>1563</v>
      </c>
      <c r="D117" s="49" t="s">
        <v>731</v>
      </c>
      <c r="E117" s="49" t="s">
        <v>1566</v>
      </c>
      <c r="F117" s="50">
        <v>180</v>
      </c>
    </row>
    <row r="118" ht="30" customHeight="1" spans="1:6">
      <c r="A118" s="48" t="s">
        <v>1281</v>
      </c>
      <c r="B118" s="51" t="s">
        <v>1567</v>
      </c>
      <c r="C118" s="49" t="s">
        <v>1563</v>
      </c>
      <c r="D118" s="49" t="s">
        <v>731</v>
      </c>
      <c r="E118" s="49" t="s">
        <v>1568</v>
      </c>
      <c r="F118" s="50">
        <v>40</v>
      </c>
    </row>
    <row r="119" ht="30" customHeight="1" spans="1:6">
      <c r="A119" s="48" t="s">
        <v>1247</v>
      </c>
      <c r="B119" s="51" t="s">
        <v>1495</v>
      </c>
      <c r="C119" s="49" t="s">
        <v>1569</v>
      </c>
      <c r="D119" s="49" t="s">
        <v>1570</v>
      </c>
      <c r="E119" s="49" t="s">
        <v>1571</v>
      </c>
      <c r="F119" s="50">
        <v>292.23</v>
      </c>
    </row>
    <row r="120" ht="30" customHeight="1" spans="1:6">
      <c r="A120" s="48" t="s">
        <v>1247</v>
      </c>
      <c r="B120" s="51" t="s">
        <v>1572</v>
      </c>
      <c r="C120" s="49" t="s">
        <v>1573</v>
      </c>
      <c r="D120" s="49" t="s">
        <v>737</v>
      </c>
      <c r="E120" s="49" t="s">
        <v>1574</v>
      </c>
      <c r="F120" s="50">
        <v>286.2</v>
      </c>
    </row>
    <row r="121" ht="30" customHeight="1" spans="1:6">
      <c r="A121" s="48" t="s">
        <v>1575</v>
      </c>
      <c r="B121" s="51" t="s">
        <v>1576</v>
      </c>
      <c r="C121" s="49" t="s">
        <v>1577</v>
      </c>
      <c r="D121" s="49" t="s">
        <v>739</v>
      </c>
      <c r="E121" s="49" t="s">
        <v>1578</v>
      </c>
      <c r="F121" s="50">
        <v>776</v>
      </c>
    </row>
    <row r="122" ht="30" customHeight="1" spans="1:6">
      <c r="A122" s="48" t="s">
        <v>1575</v>
      </c>
      <c r="B122" s="51" t="s">
        <v>1576</v>
      </c>
      <c r="C122" s="49" t="s">
        <v>1579</v>
      </c>
      <c r="D122" s="49" t="s">
        <v>740</v>
      </c>
      <c r="E122" s="49" t="s">
        <v>1578</v>
      </c>
      <c r="F122" s="50">
        <v>115</v>
      </c>
    </row>
    <row r="123" ht="30" customHeight="1" spans="1:6">
      <c r="A123" s="48" t="s">
        <v>1580</v>
      </c>
      <c r="B123" s="51" t="s">
        <v>1581</v>
      </c>
      <c r="C123" s="49" t="s">
        <v>1582</v>
      </c>
      <c r="D123" s="49" t="s">
        <v>741</v>
      </c>
      <c r="E123" s="49" t="s">
        <v>1583</v>
      </c>
      <c r="F123" s="50">
        <v>7</v>
      </c>
    </row>
    <row r="124" ht="30" customHeight="1" spans="1:6">
      <c r="A124" s="48" t="s">
        <v>1222</v>
      </c>
      <c r="B124" s="51" t="s">
        <v>1584</v>
      </c>
      <c r="C124" s="49" t="s">
        <v>1585</v>
      </c>
      <c r="D124" s="49" t="s">
        <v>743</v>
      </c>
      <c r="E124" s="49" t="s">
        <v>1586</v>
      </c>
      <c r="F124" s="50">
        <v>546</v>
      </c>
    </row>
    <row r="125" ht="30" customHeight="1" spans="1:6">
      <c r="A125" s="48" t="s">
        <v>1222</v>
      </c>
      <c r="B125" s="51" t="s">
        <v>1587</v>
      </c>
      <c r="C125" s="49" t="s">
        <v>1585</v>
      </c>
      <c r="D125" s="49" t="s">
        <v>743</v>
      </c>
      <c r="E125" s="49" t="s">
        <v>1588</v>
      </c>
      <c r="F125" s="50">
        <v>125</v>
      </c>
    </row>
    <row r="126" ht="30" customHeight="1" spans="1:6">
      <c r="A126" s="48" t="s">
        <v>1222</v>
      </c>
      <c r="B126" s="51" t="s">
        <v>1589</v>
      </c>
      <c r="C126" s="49" t="s">
        <v>1585</v>
      </c>
      <c r="D126" s="49" t="s">
        <v>743</v>
      </c>
      <c r="E126" s="49" t="s">
        <v>1590</v>
      </c>
      <c r="F126" s="50">
        <v>542</v>
      </c>
    </row>
    <row r="127" ht="30" customHeight="1" spans="1:6">
      <c r="A127" s="48" t="s">
        <v>1222</v>
      </c>
      <c r="B127" s="51" t="s">
        <v>1591</v>
      </c>
      <c r="C127" s="49" t="s">
        <v>1585</v>
      </c>
      <c r="D127" s="49" t="s">
        <v>743</v>
      </c>
      <c r="E127" s="49" t="s">
        <v>1592</v>
      </c>
      <c r="F127" s="50">
        <v>601</v>
      </c>
    </row>
    <row r="128" ht="30" customHeight="1" spans="1:6">
      <c r="A128" s="48" t="s">
        <v>1593</v>
      </c>
      <c r="B128" s="51" t="s">
        <v>1594</v>
      </c>
      <c r="C128" s="49" t="s">
        <v>1595</v>
      </c>
      <c r="D128" s="49" t="s">
        <v>744</v>
      </c>
      <c r="E128" s="49" t="s">
        <v>1586</v>
      </c>
      <c r="F128" s="50">
        <v>420</v>
      </c>
    </row>
    <row r="129" ht="30" customHeight="1" spans="1:6">
      <c r="A129" s="48" t="s">
        <v>1222</v>
      </c>
      <c r="B129" s="51" t="s">
        <v>1596</v>
      </c>
      <c r="C129" s="49" t="s">
        <v>1597</v>
      </c>
      <c r="D129" s="49" t="s">
        <v>745</v>
      </c>
      <c r="E129" s="49" t="s">
        <v>1586</v>
      </c>
      <c r="F129" s="50">
        <v>200</v>
      </c>
    </row>
    <row r="130" ht="30" customHeight="1" spans="1:6">
      <c r="A130" s="48" t="s">
        <v>1222</v>
      </c>
      <c r="B130" s="51" t="s">
        <v>1598</v>
      </c>
      <c r="C130" s="49" t="s">
        <v>1597</v>
      </c>
      <c r="D130" s="49" t="s">
        <v>745</v>
      </c>
      <c r="E130" s="49" t="s">
        <v>1599</v>
      </c>
      <c r="F130" s="50">
        <v>200</v>
      </c>
    </row>
    <row r="131" ht="30" customHeight="1" spans="1:6">
      <c r="A131" s="48" t="s">
        <v>1222</v>
      </c>
      <c r="B131" s="51" t="s">
        <v>1600</v>
      </c>
      <c r="C131" s="49" t="s">
        <v>1597</v>
      </c>
      <c r="D131" s="49" t="s">
        <v>745</v>
      </c>
      <c r="E131" s="49" t="s">
        <v>1601</v>
      </c>
      <c r="F131" s="50">
        <v>1000</v>
      </c>
    </row>
    <row r="132" ht="30" customHeight="1" spans="1:6">
      <c r="A132" s="48" t="s">
        <v>1222</v>
      </c>
      <c r="B132" s="51" t="s">
        <v>1602</v>
      </c>
      <c r="C132" s="49" t="s">
        <v>1603</v>
      </c>
      <c r="D132" s="49" t="s">
        <v>1604</v>
      </c>
      <c r="E132" s="49" t="s">
        <v>1605</v>
      </c>
      <c r="F132" s="50">
        <v>523</v>
      </c>
    </row>
    <row r="133" ht="30" customHeight="1" spans="1:6">
      <c r="A133" s="48" t="s">
        <v>1222</v>
      </c>
      <c r="B133" s="51" t="s">
        <v>1606</v>
      </c>
      <c r="C133" s="49" t="s">
        <v>1603</v>
      </c>
      <c r="D133" s="49" t="s">
        <v>1604</v>
      </c>
      <c r="E133" s="49" t="s">
        <v>1607</v>
      </c>
      <c r="F133" s="50">
        <v>80</v>
      </c>
    </row>
    <row r="134" ht="30" customHeight="1" spans="1:6">
      <c r="A134" s="48" t="s">
        <v>1222</v>
      </c>
      <c r="B134" s="51" t="s">
        <v>1608</v>
      </c>
      <c r="C134" s="49" t="s">
        <v>1603</v>
      </c>
      <c r="D134" s="49" t="s">
        <v>1604</v>
      </c>
      <c r="E134" s="49" t="s">
        <v>1609</v>
      </c>
      <c r="F134" s="50">
        <v>-82</v>
      </c>
    </row>
    <row r="135" ht="30" customHeight="1" spans="1:6">
      <c r="A135" s="48" t="s">
        <v>1222</v>
      </c>
      <c r="B135" s="51" t="s">
        <v>1602</v>
      </c>
      <c r="C135" s="49" t="s">
        <v>1603</v>
      </c>
      <c r="D135" s="49" t="s">
        <v>1604</v>
      </c>
      <c r="E135" s="49" t="s">
        <v>1607</v>
      </c>
      <c r="F135" s="50">
        <v>119</v>
      </c>
    </row>
    <row r="136" ht="30" customHeight="1" spans="1:6">
      <c r="A136" s="48" t="s">
        <v>1222</v>
      </c>
      <c r="B136" s="51" t="s">
        <v>1610</v>
      </c>
      <c r="C136" s="49" t="s">
        <v>1611</v>
      </c>
      <c r="D136" s="49" t="s">
        <v>749</v>
      </c>
      <c r="E136" s="49" t="s">
        <v>1612</v>
      </c>
      <c r="F136" s="50">
        <v>47.96</v>
      </c>
    </row>
    <row r="137" ht="30" customHeight="1" spans="1:6">
      <c r="A137" s="48" t="s">
        <v>1222</v>
      </c>
      <c r="B137" s="51" t="s">
        <v>1613</v>
      </c>
      <c r="C137" s="49" t="s">
        <v>1611</v>
      </c>
      <c r="D137" s="49" t="s">
        <v>749</v>
      </c>
      <c r="E137" s="49" t="s">
        <v>1612</v>
      </c>
      <c r="F137" s="50">
        <v>53.1</v>
      </c>
    </row>
    <row r="138" ht="30" customHeight="1" spans="1:6">
      <c r="A138" s="48" t="s">
        <v>1222</v>
      </c>
      <c r="B138" s="51" t="s">
        <v>1614</v>
      </c>
      <c r="C138" s="49" t="s">
        <v>1611</v>
      </c>
      <c r="D138" s="49" t="s">
        <v>749</v>
      </c>
      <c r="E138" s="49" t="s">
        <v>1615</v>
      </c>
      <c r="F138" s="50">
        <v>19</v>
      </c>
    </row>
    <row r="139" ht="30" customHeight="1" spans="1:6">
      <c r="A139" s="48" t="s">
        <v>1226</v>
      </c>
      <c r="B139" s="51" t="s">
        <v>1616</v>
      </c>
      <c r="C139" s="49" t="s">
        <v>1617</v>
      </c>
      <c r="D139" s="49" t="s">
        <v>750</v>
      </c>
      <c r="E139" s="49" t="s">
        <v>1618</v>
      </c>
      <c r="F139" s="50">
        <v>500</v>
      </c>
    </row>
    <row r="140" ht="30" customHeight="1" spans="1:6">
      <c r="A140" s="48" t="s">
        <v>1247</v>
      </c>
      <c r="B140" s="51" t="s">
        <v>1619</v>
      </c>
      <c r="C140" s="49" t="s">
        <v>1617</v>
      </c>
      <c r="D140" s="49" t="s">
        <v>750</v>
      </c>
      <c r="E140" s="49" t="s">
        <v>1620</v>
      </c>
      <c r="F140" s="50">
        <v>180</v>
      </c>
    </row>
    <row r="141" ht="30" customHeight="1" spans="1:6">
      <c r="A141" s="48" t="s">
        <v>1222</v>
      </c>
      <c r="B141" s="51" t="s">
        <v>1621</v>
      </c>
      <c r="C141" s="49" t="s">
        <v>1617</v>
      </c>
      <c r="D141" s="49" t="s">
        <v>750</v>
      </c>
      <c r="E141" s="49" t="s">
        <v>1622</v>
      </c>
      <c r="F141" s="50">
        <v>125</v>
      </c>
    </row>
    <row r="142" ht="30" customHeight="1" spans="1:6">
      <c r="A142" s="48" t="s">
        <v>1251</v>
      </c>
      <c r="B142" s="51" t="s">
        <v>1623</v>
      </c>
      <c r="C142" s="49" t="s">
        <v>1624</v>
      </c>
      <c r="D142" s="49" t="s">
        <v>752</v>
      </c>
      <c r="E142" s="49" t="s">
        <v>1625</v>
      </c>
      <c r="F142" s="50">
        <v>380</v>
      </c>
    </row>
    <row r="143" ht="30" customHeight="1" spans="1:6">
      <c r="A143" s="48" t="s">
        <v>1251</v>
      </c>
      <c r="B143" s="51" t="s">
        <v>1626</v>
      </c>
      <c r="C143" s="49" t="s">
        <v>1624</v>
      </c>
      <c r="D143" s="49" t="s">
        <v>752</v>
      </c>
      <c r="E143" s="49" t="s">
        <v>1627</v>
      </c>
      <c r="F143" s="50">
        <v>497</v>
      </c>
    </row>
    <row r="144" ht="30" customHeight="1" spans="1:6">
      <c r="A144" s="48" t="s">
        <v>1257</v>
      </c>
      <c r="B144" s="51" t="s">
        <v>1628</v>
      </c>
      <c r="C144" s="49" t="s">
        <v>1629</v>
      </c>
      <c r="D144" s="49" t="s">
        <v>1630</v>
      </c>
      <c r="E144" s="49" t="s">
        <v>1631</v>
      </c>
      <c r="F144" s="50">
        <v>161</v>
      </c>
    </row>
    <row r="145" ht="30" customHeight="1" spans="1:6">
      <c r="A145" s="48" t="s">
        <v>1257</v>
      </c>
      <c r="B145" s="51" t="s">
        <v>1632</v>
      </c>
      <c r="C145" s="49" t="s">
        <v>1629</v>
      </c>
      <c r="D145" s="49" t="s">
        <v>1630</v>
      </c>
      <c r="E145" s="49" t="s">
        <v>1625</v>
      </c>
      <c r="F145" s="50">
        <v>64</v>
      </c>
    </row>
    <row r="146" ht="30" customHeight="1" spans="1:6">
      <c r="A146" s="48" t="s">
        <v>1247</v>
      </c>
      <c r="B146" s="51" t="s">
        <v>1633</v>
      </c>
      <c r="C146" s="49" t="s">
        <v>1629</v>
      </c>
      <c r="D146" s="49" t="s">
        <v>1630</v>
      </c>
      <c r="E146" s="49" t="s">
        <v>1634</v>
      </c>
      <c r="F146" s="50">
        <v>125</v>
      </c>
    </row>
    <row r="147" ht="30" customHeight="1" spans="1:6">
      <c r="A147" s="48" t="s">
        <v>1335</v>
      </c>
      <c r="B147" s="51" t="s">
        <v>1635</v>
      </c>
      <c r="C147" s="49" t="s">
        <v>1636</v>
      </c>
      <c r="D147" s="49" t="s">
        <v>755</v>
      </c>
      <c r="E147" s="49" t="s">
        <v>1637</v>
      </c>
      <c r="F147" s="50">
        <v>300</v>
      </c>
    </row>
    <row r="148" ht="30" customHeight="1" spans="1:6">
      <c r="A148" s="48" t="s">
        <v>1335</v>
      </c>
      <c r="B148" s="51" t="s">
        <v>1638</v>
      </c>
      <c r="C148" s="49" t="s">
        <v>1636</v>
      </c>
      <c r="D148" s="49" t="s">
        <v>755</v>
      </c>
      <c r="E148" s="49" t="s">
        <v>1639</v>
      </c>
      <c r="F148" s="50">
        <v>120</v>
      </c>
    </row>
    <row r="149" ht="30" customHeight="1" spans="1:6">
      <c r="A149" s="48" t="s">
        <v>1222</v>
      </c>
      <c r="B149" s="51" t="s">
        <v>1640</v>
      </c>
      <c r="C149" s="49" t="s">
        <v>1641</v>
      </c>
      <c r="D149" s="49" t="s">
        <v>757</v>
      </c>
      <c r="E149" s="49" t="s">
        <v>1642</v>
      </c>
      <c r="F149" s="50">
        <v>58</v>
      </c>
    </row>
    <row r="150" ht="30" customHeight="1" spans="1:6">
      <c r="A150" s="48" t="s">
        <v>1331</v>
      </c>
      <c r="B150" s="51" t="s">
        <v>1643</v>
      </c>
      <c r="C150" s="49" t="s">
        <v>1641</v>
      </c>
      <c r="D150" s="49" t="s">
        <v>757</v>
      </c>
      <c r="E150" s="49" t="s">
        <v>1644</v>
      </c>
      <c r="F150" s="50">
        <v>80</v>
      </c>
    </row>
    <row r="151" ht="30" customHeight="1" spans="1:6">
      <c r="A151" s="48" t="s">
        <v>1222</v>
      </c>
      <c r="B151" s="51" t="s">
        <v>1645</v>
      </c>
      <c r="C151" s="49" t="s">
        <v>1641</v>
      </c>
      <c r="D151" s="49" t="s">
        <v>757</v>
      </c>
      <c r="E151" s="49" t="s">
        <v>1642</v>
      </c>
      <c r="F151" s="50">
        <v>35</v>
      </c>
    </row>
    <row r="152" ht="30" customHeight="1" spans="1:6">
      <c r="A152" s="48" t="s">
        <v>1443</v>
      </c>
      <c r="B152" s="51" t="s">
        <v>1646</v>
      </c>
      <c r="C152" s="49" t="s">
        <v>1647</v>
      </c>
      <c r="D152" s="49" t="s">
        <v>758</v>
      </c>
      <c r="E152" s="49" t="s">
        <v>1648</v>
      </c>
      <c r="F152" s="50">
        <v>5.71</v>
      </c>
    </row>
    <row r="153" ht="30" customHeight="1" spans="1:6">
      <c r="A153" s="48" t="s">
        <v>1265</v>
      </c>
      <c r="B153" s="51" t="s">
        <v>1649</v>
      </c>
      <c r="C153" s="49" t="s">
        <v>1647</v>
      </c>
      <c r="D153" s="49" t="s">
        <v>758</v>
      </c>
      <c r="E153" s="49" t="s">
        <v>1650</v>
      </c>
      <c r="F153" s="50">
        <v>115</v>
      </c>
    </row>
    <row r="154" ht="30" customHeight="1" spans="1:6">
      <c r="A154" s="48" t="s">
        <v>1651</v>
      </c>
      <c r="B154" s="51" t="s">
        <v>1652</v>
      </c>
      <c r="C154" s="49" t="s">
        <v>1653</v>
      </c>
      <c r="D154" s="49" t="s">
        <v>760</v>
      </c>
      <c r="E154" s="49" t="s">
        <v>1654</v>
      </c>
      <c r="F154" s="50">
        <v>604</v>
      </c>
    </row>
    <row r="155" ht="30" customHeight="1" spans="1:6">
      <c r="A155" s="48" t="s">
        <v>1651</v>
      </c>
      <c r="B155" s="51" t="s">
        <v>1655</v>
      </c>
      <c r="C155" s="49" t="s">
        <v>1653</v>
      </c>
      <c r="D155" s="49" t="s">
        <v>760</v>
      </c>
      <c r="E155" s="49" t="s">
        <v>1656</v>
      </c>
      <c r="F155" s="50">
        <v>-500</v>
      </c>
    </row>
    <row r="156" ht="30" customHeight="1" spans="1:6">
      <c r="A156" s="48" t="s">
        <v>1651</v>
      </c>
      <c r="B156" s="51" t="s">
        <v>1657</v>
      </c>
      <c r="C156" s="49" t="s">
        <v>1653</v>
      </c>
      <c r="D156" s="49" t="s">
        <v>760</v>
      </c>
      <c r="E156" s="49" t="s">
        <v>1658</v>
      </c>
      <c r="F156" s="50">
        <v>280</v>
      </c>
    </row>
    <row r="157" ht="30" customHeight="1" spans="1:6">
      <c r="A157" s="48" t="s">
        <v>1659</v>
      </c>
      <c r="B157" s="51" t="s">
        <v>1660</v>
      </c>
      <c r="C157" s="49" t="s">
        <v>1653</v>
      </c>
      <c r="D157" s="49" t="s">
        <v>760</v>
      </c>
      <c r="E157" s="49" t="s">
        <v>1661</v>
      </c>
      <c r="F157" s="50">
        <v>20</v>
      </c>
    </row>
    <row r="158" ht="30" customHeight="1" spans="1:6">
      <c r="A158" s="48" t="s">
        <v>1222</v>
      </c>
      <c r="B158" s="51" t="s">
        <v>1662</v>
      </c>
      <c r="C158" s="49" t="s">
        <v>1653</v>
      </c>
      <c r="D158" s="49" t="s">
        <v>760</v>
      </c>
      <c r="E158" s="49" t="s">
        <v>1663</v>
      </c>
      <c r="F158" s="50">
        <v>110</v>
      </c>
    </row>
    <row r="159" ht="30" customHeight="1" spans="1:6">
      <c r="A159" s="48" t="s">
        <v>1651</v>
      </c>
      <c r="B159" s="51" t="s">
        <v>1664</v>
      </c>
      <c r="C159" s="49" t="s">
        <v>1653</v>
      </c>
      <c r="D159" s="49" t="s">
        <v>760</v>
      </c>
      <c r="E159" s="49" t="s">
        <v>1658</v>
      </c>
      <c r="F159" s="50">
        <v>24</v>
      </c>
    </row>
    <row r="160" ht="30" customHeight="1" spans="1:6">
      <c r="A160" s="48" t="s">
        <v>1659</v>
      </c>
      <c r="B160" s="51" t="s">
        <v>1665</v>
      </c>
      <c r="C160" s="49" t="s">
        <v>1653</v>
      </c>
      <c r="D160" s="49" t="s">
        <v>760</v>
      </c>
      <c r="E160" s="49" t="s">
        <v>1666</v>
      </c>
      <c r="F160" s="50">
        <v>100</v>
      </c>
    </row>
    <row r="161" ht="30" customHeight="1" spans="1:6">
      <c r="A161" s="48" t="s">
        <v>1659</v>
      </c>
      <c r="B161" s="51" t="s">
        <v>1667</v>
      </c>
      <c r="C161" s="49" t="s">
        <v>1668</v>
      </c>
      <c r="D161" s="49" t="s">
        <v>762</v>
      </c>
      <c r="E161" s="49" t="s">
        <v>1669</v>
      </c>
      <c r="F161" s="50">
        <v>50</v>
      </c>
    </row>
    <row r="162" ht="30" customHeight="1" spans="1:6">
      <c r="A162" s="48" t="s">
        <v>1651</v>
      </c>
      <c r="B162" s="51" t="s">
        <v>1670</v>
      </c>
      <c r="C162" s="49" t="s">
        <v>1668</v>
      </c>
      <c r="D162" s="49" t="s">
        <v>762</v>
      </c>
      <c r="E162" s="49" t="s">
        <v>1671</v>
      </c>
      <c r="F162" s="50">
        <v>15</v>
      </c>
    </row>
    <row r="163" ht="30" customHeight="1" spans="1:6">
      <c r="A163" s="48" t="s">
        <v>1222</v>
      </c>
      <c r="B163" s="51" t="s">
        <v>1672</v>
      </c>
      <c r="C163" s="49" t="s">
        <v>1673</v>
      </c>
      <c r="D163" s="49" t="s">
        <v>763</v>
      </c>
      <c r="E163" s="49" t="s">
        <v>1674</v>
      </c>
      <c r="F163" s="50">
        <v>10</v>
      </c>
    </row>
    <row r="164" ht="30" customHeight="1" spans="1:6">
      <c r="A164" s="48" t="s">
        <v>1222</v>
      </c>
      <c r="B164" s="51" t="s">
        <v>1675</v>
      </c>
      <c r="C164" s="49" t="s">
        <v>1676</v>
      </c>
      <c r="D164" s="49" t="s">
        <v>765</v>
      </c>
      <c r="E164" s="49" t="s">
        <v>1677</v>
      </c>
      <c r="F164" s="50">
        <v>20</v>
      </c>
    </row>
    <row r="165" ht="30" customHeight="1" spans="1:6">
      <c r="A165" s="48" t="s">
        <v>1222</v>
      </c>
      <c r="B165" s="51" t="s">
        <v>1678</v>
      </c>
      <c r="C165" s="49" t="s">
        <v>1676</v>
      </c>
      <c r="D165" s="49" t="s">
        <v>765</v>
      </c>
      <c r="E165" s="49" t="s">
        <v>1679</v>
      </c>
      <c r="F165" s="50">
        <v>24</v>
      </c>
    </row>
    <row r="166" ht="30" customHeight="1" spans="1:6">
      <c r="A166" s="48" t="s">
        <v>1680</v>
      </c>
      <c r="B166" s="51" t="s">
        <v>1681</v>
      </c>
      <c r="C166" s="49" t="s">
        <v>1682</v>
      </c>
      <c r="D166" s="49" t="s">
        <v>1683</v>
      </c>
      <c r="E166" s="49" t="s">
        <v>1684</v>
      </c>
      <c r="F166" s="50">
        <v>60</v>
      </c>
    </row>
    <row r="167" ht="30" customHeight="1" spans="1:6">
      <c r="A167" s="48" t="s">
        <v>1680</v>
      </c>
      <c r="B167" s="51" t="s">
        <v>1685</v>
      </c>
      <c r="C167" s="49" t="s">
        <v>1682</v>
      </c>
      <c r="D167" s="49" t="s">
        <v>1683</v>
      </c>
      <c r="E167" s="49" t="s">
        <v>1684</v>
      </c>
      <c r="F167" s="50">
        <v>60</v>
      </c>
    </row>
    <row r="168" ht="30" customHeight="1" spans="1:6">
      <c r="A168" s="48" t="s">
        <v>1680</v>
      </c>
      <c r="B168" s="51" t="s">
        <v>1686</v>
      </c>
      <c r="C168" s="49" t="s">
        <v>1687</v>
      </c>
      <c r="D168" s="49" t="s">
        <v>1688</v>
      </c>
      <c r="E168" s="49" t="s">
        <v>1689</v>
      </c>
      <c r="F168" s="50">
        <v>219.57</v>
      </c>
    </row>
    <row r="169" ht="30" customHeight="1" spans="1:6">
      <c r="A169" s="48" t="s">
        <v>1239</v>
      </c>
      <c r="B169" s="51" t="s">
        <v>1690</v>
      </c>
      <c r="C169" s="49" t="s">
        <v>1691</v>
      </c>
      <c r="D169" s="49" t="s">
        <v>768</v>
      </c>
      <c r="E169" s="49" t="s">
        <v>1692</v>
      </c>
      <c r="F169" s="50">
        <v>3384</v>
      </c>
    </row>
    <row r="170" ht="30" customHeight="1" spans="1:6">
      <c r="A170" s="48" t="s">
        <v>1234</v>
      </c>
      <c r="B170" s="51" t="s">
        <v>1693</v>
      </c>
      <c r="C170" s="49" t="s">
        <v>1691</v>
      </c>
      <c r="D170" s="49" t="s">
        <v>768</v>
      </c>
      <c r="E170" s="49" t="s">
        <v>1694</v>
      </c>
      <c r="F170" s="50">
        <v>632</v>
      </c>
    </row>
    <row r="171" ht="30" customHeight="1" spans="1:6">
      <c r="A171" s="48" t="s">
        <v>1234</v>
      </c>
      <c r="B171" s="51" t="s">
        <v>1693</v>
      </c>
      <c r="C171" s="49" t="s">
        <v>1695</v>
      </c>
      <c r="D171" s="49" t="s">
        <v>1696</v>
      </c>
      <c r="E171" s="49" t="s">
        <v>1694</v>
      </c>
      <c r="F171" s="50">
        <v>123</v>
      </c>
    </row>
    <row r="172" ht="30" customHeight="1" spans="1:6">
      <c r="A172" s="48" t="s">
        <v>1697</v>
      </c>
      <c r="B172" s="51" t="s">
        <v>1698</v>
      </c>
      <c r="C172" s="49" t="s">
        <v>1699</v>
      </c>
      <c r="D172" s="49" t="s">
        <v>770</v>
      </c>
      <c r="E172" s="49" t="s">
        <v>1700</v>
      </c>
      <c r="F172" s="50">
        <v>35</v>
      </c>
    </row>
    <row r="173" ht="30" customHeight="1" spans="1:6">
      <c r="A173" s="48" t="s">
        <v>1701</v>
      </c>
      <c r="B173" s="51" t="s">
        <v>1702</v>
      </c>
      <c r="C173" s="49" t="s">
        <v>1703</v>
      </c>
      <c r="D173" s="49" t="s">
        <v>774</v>
      </c>
      <c r="E173" s="49" t="s">
        <v>1704</v>
      </c>
      <c r="F173" s="50">
        <v>10</v>
      </c>
    </row>
    <row r="174" ht="30" customHeight="1" spans="1:6">
      <c r="A174" s="48" t="s">
        <v>1701</v>
      </c>
      <c r="B174" s="51" t="s">
        <v>1705</v>
      </c>
      <c r="C174" s="49" t="s">
        <v>1703</v>
      </c>
      <c r="D174" s="49" t="s">
        <v>774</v>
      </c>
      <c r="E174" s="49" t="s">
        <v>1706</v>
      </c>
      <c r="F174" s="50">
        <v>10</v>
      </c>
    </row>
    <row r="175" ht="30" customHeight="1" spans="1:6">
      <c r="A175" s="48" t="s">
        <v>1680</v>
      </c>
      <c r="B175" s="51" t="s">
        <v>1707</v>
      </c>
      <c r="C175" s="49" t="s">
        <v>1708</v>
      </c>
      <c r="D175" s="49" t="s">
        <v>776</v>
      </c>
      <c r="E175" s="49" t="s">
        <v>1709</v>
      </c>
      <c r="F175" s="50">
        <v>60</v>
      </c>
    </row>
    <row r="176" ht="30" customHeight="1" spans="1:6">
      <c r="A176" s="48" t="s">
        <v>1701</v>
      </c>
      <c r="B176" s="51" t="s">
        <v>1710</v>
      </c>
      <c r="C176" s="49" t="s">
        <v>1711</v>
      </c>
      <c r="D176" s="49" t="s">
        <v>1712</v>
      </c>
      <c r="E176" s="49" t="s">
        <v>1713</v>
      </c>
      <c r="F176" s="50">
        <v>20</v>
      </c>
    </row>
    <row r="177" ht="30" customHeight="1" spans="1:6">
      <c r="A177" s="48" t="s">
        <v>1701</v>
      </c>
      <c r="B177" s="51" t="s">
        <v>1714</v>
      </c>
      <c r="C177" s="49" t="s">
        <v>1715</v>
      </c>
      <c r="D177" s="49" t="s">
        <v>1716</v>
      </c>
      <c r="E177" s="49" t="s">
        <v>1717</v>
      </c>
      <c r="F177" s="50">
        <v>24</v>
      </c>
    </row>
    <row r="178" ht="30" customHeight="1" spans="1:6">
      <c r="A178" s="48" t="s">
        <v>1701</v>
      </c>
      <c r="B178" s="51" t="s">
        <v>1718</v>
      </c>
      <c r="C178" s="49" t="s">
        <v>1715</v>
      </c>
      <c r="D178" s="49" t="s">
        <v>1716</v>
      </c>
      <c r="E178" s="49" t="s">
        <v>1717</v>
      </c>
      <c r="F178" s="50">
        <v>5</v>
      </c>
    </row>
    <row r="179" ht="30" customHeight="1" spans="1:6">
      <c r="A179" s="48" t="s">
        <v>1701</v>
      </c>
      <c r="B179" s="51" t="s">
        <v>1719</v>
      </c>
      <c r="C179" s="49" t="s">
        <v>1715</v>
      </c>
      <c r="D179" s="49" t="s">
        <v>1716</v>
      </c>
      <c r="E179" s="49" t="s">
        <v>1720</v>
      </c>
      <c r="F179" s="50">
        <v>30</v>
      </c>
    </row>
    <row r="180" ht="30" customHeight="1" spans="1:6">
      <c r="A180" s="48" t="s">
        <v>1701</v>
      </c>
      <c r="B180" s="51" t="s">
        <v>1721</v>
      </c>
      <c r="C180" s="49" t="s">
        <v>1715</v>
      </c>
      <c r="D180" s="49" t="s">
        <v>1716</v>
      </c>
      <c r="E180" s="49" t="s">
        <v>1722</v>
      </c>
      <c r="F180" s="50">
        <v>50</v>
      </c>
    </row>
    <row r="181" ht="30" customHeight="1" spans="1:6">
      <c r="A181" s="48" t="s">
        <v>1278</v>
      </c>
      <c r="B181" s="51" t="s">
        <v>1723</v>
      </c>
      <c r="C181" s="49" t="s">
        <v>1724</v>
      </c>
      <c r="D181" s="49" t="s">
        <v>777</v>
      </c>
      <c r="E181" s="49" t="s">
        <v>1725</v>
      </c>
      <c r="F181" s="50">
        <v>1923</v>
      </c>
    </row>
    <row r="182" ht="30" customHeight="1" spans="1:6">
      <c r="A182" s="48" t="s">
        <v>1726</v>
      </c>
      <c r="B182" s="51" t="s">
        <v>1727</v>
      </c>
      <c r="C182" s="49" t="s">
        <v>1728</v>
      </c>
      <c r="D182" s="49" t="s">
        <v>153</v>
      </c>
      <c r="E182" s="49" t="s">
        <v>1729</v>
      </c>
      <c r="F182" s="50">
        <v>40</v>
      </c>
    </row>
    <row r="183" ht="30" customHeight="1" spans="1:6">
      <c r="A183" s="48" t="s">
        <v>1281</v>
      </c>
      <c r="B183" s="51" t="s">
        <v>1730</v>
      </c>
      <c r="C183" s="49" t="s">
        <v>1731</v>
      </c>
      <c r="D183" s="49" t="s">
        <v>1732</v>
      </c>
      <c r="E183" s="49" t="s">
        <v>1733</v>
      </c>
      <c r="F183" s="50">
        <v>2000</v>
      </c>
    </row>
  </sheetData>
  <autoFilter xmlns:etc="http://www.wps.cn/officeDocument/2017/etCustomData" ref="A4:F183" etc:filterBottomFollowUsedRange="0">
    <extLst/>
  </autoFilter>
  <mergeCells count="6">
    <mergeCell ref="A1:F1"/>
    <mergeCell ref="C3:D3"/>
    <mergeCell ref="A3:A4"/>
    <mergeCell ref="B3:B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16" sqref="E16"/>
    </sheetView>
  </sheetViews>
  <sheetFormatPr defaultColWidth="9" defaultRowHeight="13.5" outlineLevelCol="5"/>
  <cols>
    <col min="1" max="1" width="9" style="1"/>
    <col min="2" max="2" width="17.6333333333333" style="1" customWidth="1"/>
    <col min="3" max="3" width="26.6333333333333" style="1" customWidth="1"/>
    <col min="4" max="4" width="23.25" style="1" customWidth="1"/>
    <col min="5" max="5" width="46" style="1" customWidth="1"/>
    <col min="6" max="16384" width="9" style="1"/>
  </cols>
  <sheetData>
    <row r="1" s="10" customFormat="1" ht="44.1" customHeight="1" spans="1:6">
      <c r="A1" s="11" t="s">
        <v>1734</v>
      </c>
      <c r="B1" s="11"/>
      <c r="C1" s="11"/>
      <c r="D1" s="11"/>
      <c r="E1" s="11"/>
      <c r="F1" s="11"/>
    </row>
    <row r="2" s="10" customFormat="1" ht="35.1" customHeight="1" spans="2:6">
      <c r="B2" s="12"/>
      <c r="C2" s="13"/>
      <c r="D2" s="13"/>
      <c r="E2" s="14"/>
      <c r="F2" s="15" t="s">
        <v>2</v>
      </c>
    </row>
    <row r="3" ht="36" customHeight="1" spans="1:6">
      <c r="A3" s="16" t="s">
        <v>1216</v>
      </c>
      <c r="B3" s="16" t="s">
        <v>1217</v>
      </c>
      <c r="C3" s="17" t="s">
        <v>1218</v>
      </c>
      <c r="D3" s="18"/>
      <c r="E3" s="19" t="s">
        <v>1219</v>
      </c>
      <c r="F3" s="20" t="s">
        <v>161</v>
      </c>
    </row>
    <row r="4" ht="32.1" customHeight="1" spans="1:6">
      <c r="A4" s="16"/>
      <c r="B4" s="16"/>
      <c r="C4" s="21" t="s">
        <v>1220</v>
      </c>
      <c r="D4" s="21" t="s">
        <v>1221</v>
      </c>
      <c r="E4" s="22"/>
      <c r="F4" s="23"/>
    </row>
    <row r="5" ht="27.95" customHeight="1" spans="1:6">
      <c r="A5" s="24"/>
      <c r="B5" s="25"/>
      <c r="C5" s="24"/>
      <c r="D5" s="24"/>
      <c r="E5" s="26"/>
      <c r="F5" s="27"/>
    </row>
    <row r="6" ht="27.95" customHeight="1" spans="1:6">
      <c r="A6" s="24"/>
      <c r="B6" s="25"/>
      <c r="C6" s="24"/>
      <c r="D6" s="24"/>
      <c r="E6" s="26"/>
      <c r="F6" s="27"/>
    </row>
    <row r="7" ht="27.95" customHeight="1" spans="1:6">
      <c r="A7" s="28"/>
      <c r="B7" s="28"/>
      <c r="C7" s="28"/>
      <c r="D7" s="28"/>
      <c r="E7" s="29"/>
      <c r="F7" s="27"/>
    </row>
    <row r="8" ht="27.95" customHeight="1" spans="1:6">
      <c r="A8" s="28"/>
      <c r="B8" s="28"/>
      <c r="C8" s="28"/>
      <c r="D8" s="28"/>
      <c r="E8" s="29"/>
      <c r="F8" s="27"/>
    </row>
    <row r="9" ht="27.95" customHeight="1" spans="1:6">
      <c r="A9" s="28"/>
      <c r="B9" s="28"/>
      <c r="C9" s="28"/>
      <c r="D9" s="28"/>
      <c r="E9" s="29"/>
      <c r="F9" s="27"/>
    </row>
    <row r="10" ht="27.95" customHeight="1" spans="1:6">
      <c r="A10" s="28"/>
      <c r="B10" s="30"/>
      <c r="C10" s="30"/>
      <c r="D10" s="30"/>
      <c r="E10" s="31"/>
      <c r="F10" s="27"/>
    </row>
    <row r="11" ht="27.95" customHeight="1" spans="1:6">
      <c r="A11" s="27"/>
      <c r="B11" s="25"/>
      <c r="C11" s="25"/>
      <c r="D11" s="25"/>
      <c r="E11" s="32"/>
      <c r="F11" s="25"/>
    </row>
    <row r="12" ht="30.95" customHeight="1" spans="1:6">
      <c r="A12" s="33" t="s">
        <v>1735</v>
      </c>
      <c r="B12" s="33"/>
      <c r="C12" s="33"/>
      <c r="D12" s="33"/>
      <c r="E12" s="33"/>
      <c r="F12" s="33"/>
    </row>
  </sheetData>
  <mergeCells count="7">
    <mergeCell ref="A1:F1"/>
    <mergeCell ref="C3:D3"/>
    <mergeCell ref="A12:F12"/>
    <mergeCell ref="A3:A4"/>
    <mergeCell ref="B3:B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C14" sqref="C14"/>
    </sheetView>
  </sheetViews>
  <sheetFormatPr defaultColWidth="9" defaultRowHeight="13.5" outlineLevelCol="3"/>
  <cols>
    <col min="1" max="1" width="9" style="1"/>
    <col min="2" max="2" width="29" style="1" customWidth="1"/>
    <col min="3" max="3" width="19.75" style="1" customWidth="1"/>
    <col min="4" max="4" width="14.3833333333333" style="1" customWidth="1"/>
    <col min="5" max="16384" width="9" style="1"/>
  </cols>
  <sheetData>
    <row r="1" ht="42" customHeight="1" spans="1:4">
      <c r="A1" s="7" t="s">
        <v>1736</v>
      </c>
      <c r="B1" s="8"/>
      <c r="C1" s="8"/>
      <c r="D1" s="8"/>
    </row>
    <row r="2" ht="27" customHeight="1" spans="4:4">
      <c r="D2" s="1" t="s">
        <v>2</v>
      </c>
    </row>
    <row r="3" ht="26.1" customHeight="1" spans="1:4">
      <c r="A3" s="4" t="s">
        <v>1737</v>
      </c>
      <c r="B3" s="4" t="s">
        <v>602</v>
      </c>
      <c r="C3" s="4" t="s">
        <v>1738</v>
      </c>
      <c r="D3" s="4" t="s">
        <v>622</v>
      </c>
    </row>
    <row r="4" ht="26" customHeight="1" spans="1:4">
      <c r="A4" s="4">
        <v>1</v>
      </c>
      <c r="B4" s="4" t="s">
        <v>1739</v>
      </c>
      <c r="C4" s="9">
        <v>11335</v>
      </c>
      <c r="D4" s="4"/>
    </row>
    <row r="5" ht="26" customHeight="1" spans="1:4">
      <c r="A5" s="4">
        <v>2</v>
      </c>
      <c r="B5" s="4" t="s">
        <v>1740</v>
      </c>
      <c r="C5" s="9">
        <v>3581</v>
      </c>
      <c r="D5" s="4"/>
    </row>
    <row r="6" ht="26" customHeight="1" spans="1:4">
      <c r="A6" s="4">
        <v>3</v>
      </c>
      <c r="B6" s="4" t="s">
        <v>1741</v>
      </c>
      <c r="C6" s="9">
        <v>3984</v>
      </c>
      <c r="D6" s="4"/>
    </row>
    <row r="7" ht="26" customHeight="1" spans="1:4">
      <c r="A7" s="4">
        <v>4</v>
      </c>
      <c r="B7" s="4" t="s">
        <v>1742</v>
      </c>
      <c r="C7" s="9">
        <v>1600</v>
      </c>
      <c r="D7" s="4"/>
    </row>
    <row r="8" ht="26" customHeight="1" spans="1:4">
      <c r="A8" s="4">
        <v>5</v>
      </c>
      <c r="B8" s="4" t="s">
        <v>1743</v>
      </c>
      <c r="C8" s="9">
        <v>160</v>
      </c>
      <c r="D8" s="4"/>
    </row>
    <row r="9" ht="26" customHeight="1" spans="1:4">
      <c r="A9" s="4">
        <v>6</v>
      </c>
      <c r="B9" s="4" t="s">
        <v>1744</v>
      </c>
      <c r="C9" s="9">
        <v>214</v>
      </c>
      <c r="D9" s="4"/>
    </row>
    <row r="10" ht="26" customHeight="1" spans="1:4">
      <c r="A10" s="4">
        <v>7</v>
      </c>
      <c r="B10" s="4" t="s">
        <v>1745</v>
      </c>
      <c r="C10" s="9">
        <v>1596</v>
      </c>
      <c r="D10" s="4"/>
    </row>
    <row r="11" ht="26" customHeight="1" spans="1:4">
      <c r="A11" s="4">
        <v>8</v>
      </c>
      <c r="B11" s="4" t="s">
        <v>1746</v>
      </c>
      <c r="C11" s="9">
        <v>111</v>
      </c>
      <c r="D11" s="4"/>
    </row>
    <row r="12" ht="26" customHeight="1" spans="1:4">
      <c r="A12" s="4">
        <v>9</v>
      </c>
      <c r="B12" s="4" t="s">
        <v>1747</v>
      </c>
      <c r="C12" s="9">
        <v>75</v>
      </c>
      <c r="D12" s="4"/>
    </row>
    <row r="13" ht="26" customHeight="1" spans="1:4">
      <c r="A13" s="4">
        <v>10</v>
      </c>
      <c r="B13" s="4" t="s">
        <v>1748</v>
      </c>
      <c r="C13" s="9">
        <v>16</v>
      </c>
      <c r="D13" s="4"/>
    </row>
    <row r="14" ht="26" customHeight="1" spans="1:4">
      <c r="A14" s="4">
        <v>11</v>
      </c>
      <c r="B14" s="4" t="s">
        <v>1749</v>
      </c>
      <c r="C14" s="9">
        <v>682</v>
      </c>
      <c r="D14" s="4"/>
    </row>
    <row r="15" ht="26" customHeight="1" spans="1:4">
      <c r="A15" s="4">
        <v>12</v>
      </c>
      <c r="B15" s="4" t="s">
        <v>1750</v>
      </c>
      <c r="C15" s="9">
        <v>100</v>
      </c>
      <c r="D15" s="4"/>
    </row>
    <row r="16" ht="26" customHeight="1" spans="1:4">
      <c r="A16" s="4"/>
      <c r="B16" s="4" t="s">
        <v>603</v>
      </c>
      <c r="C16" s="4">
        <f>SUM(C1:C15)</f>
        <v>23454</v>
      </c>
      <c r="D16" s="4"/>
    </row>
  </sheetData>
  <mergeCells count="1">
    <mergeCell ref="A1:D1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B2" sqref="B2"/>
    </sheetView>
  </sheetViews>
  <sheetFormatPr defaultColWidth="9" defaultRowHeight="13.5" outlineLevelRow="7" outlineLevelCol="2"/>
  <cols>
    <col min="1" max="1" width="30.3833333333333" style="1" customWidth="1"/>
    <col min="2" max="2" width="26.75" style="1" customWidth="1"/>
    <col min="3" max="3" width="16.8833333333333" style="1" customWidth="1"/>
    <col min="4" max="16384" width="9" style="1"/>
  </cols>
  <sheetData>
    <row r="1" ht="80.1" customHeight="1" spans="1:3">
      <c r="A1" s="2" t="s">
        <v>1751</v>
      </c>
      <c r="B1" s="2"/>
      <c r="C1" s="2"/>
    </row>
    <row r="2" ht="38.1" customHeight="1" spans="1:3">
      <c r="A2" s="2"/>
      <c r="B2" s="2"/>
      <c r="C2" s="3" t="s">
        <v>2</v>
      </c>
    </row>
    <row r="3" ht="48" customHeight="1" spans="1:3">
      <c r="A3" s="4" t="s">
        <v>602</v>
      </c>
      <c r="B3" s="4" t="s">
        <v>161</v>
      </c>
      <c r="C3" s="4" t="s">
        <v>622</v>
      </c>
    </row>
    <row r="4" ht="50" customHeight="1" spans="1:3">
      <c r="A4" s="4" t="s">
        <v>1752</v>
      </c>
      <c r="B4" s="5">
        <f>10970+648+100+100+3984</f>
        <v>15802</v>
      </c>
      <c r="C4" s="4"/>
    </row>
    <row r="5" ht="50" customHeight="1" spans="1:3">
      <c r="A5" s="4" t="s">
        <v>1753</v>
      </c>
      <c r="B5" s="5">
        <v>848</v>
      </c>
      <c r="C5" s="4"/>
    </row>
    <row r="6" ht="50" customHeight="1" spans="1:3">
      <c r="A6" s="4" t="s">
        <v>1754</v>
      </c>
      <c r="B6" s="5">
        <v>6804</v>
      </c>
      <c r="C6" s="4"/>
    </row>
    <row r="7" ht="50" customHeight="1" spans="1:3">
      <c r="A7" s="4" t="s">
        <v>603</v>
      </c>
      <c r="B7" s="5">
        <f>SUM(B4:B6)</f>
        <v>23454</v>
      </c>
      <c r="C7" s="4"/>
    </row>
    <row r="8" spans="1:3">
      <c r="A8" s="6"/>
      <c r="B8" s="6"/>
      <c r="C8" s="6"/>
    </row>
  </sheetData>
  <mergeCells count="1">
    <mergeCell ref="A1:C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zoomScale="130" zoomScaleNormal="130" workbookViewId="0">
      <selection activeCell="N11" sqref="N11"/>
    </sheetView>
  </sheetViews>
  <sheetFormatPr defaultColWidth="9" defaultRowHeight="14.25" outlineLevelCol="5"/>
  <cols>
    <col min="1" max="1" width="14" style="323" customWidth="1"/>
    <col min="2" max="2" width="26.1333333333333" style="323" customWidth="1"/>
    <col min="3" max="3" width="12.75" style="324" customWidth="1"/>
    <col min="4" max="4" width="14.75" style="323" customWidth="1"/>
    <col min="5" max="5" width="13.75" style="325" customWidth="1"/>
    <col min="6" max="6" width="9" style="323"/>
    <col min="7" max="7" width="10.7666666666667" style="323" customWidth="1"/>
    <col min="8" max="249" width="9" style="323"/>
    <col min="250" max="250" width="14" style="323" customWidth="1"/>
    <col min="251" max="251" width="26.1333333333333" style="323" customWidth="1"/>
    <col min="252" max="252" width="12.75" style="323" customWidth="1"/>
    <col min="253" max="253" width="14.75" style="323" customWidth="1"/>
    <col min="254" max="254" width="13.75" style="323" customWidth="1"/>
    <col min="255" max="505" width="9" style="323"/>
    <col min="506" max="506" width="14" style="323" customWidth="1"/>
    <col min="507" max="507" width="26.1333333333333" style="323" customWidth="1"/>
    <col min="508" max="508" width="12.75" style="323" customWidth="1"/>
    <col min="509" max="509" width="14.75" style="323" customWidth="1"/>
    <col min="510" max="510" width="13.75" style="323" customWidth="1"/>
    <col min="511" max="761" width="9" style="323"/>
    <col min="762" max="762" width="14" style="323" customWidth="1"/>
    <col min="763" max="763" width="26.1333333333333" style="323" customWidth="1"/>
    <col min="764" max="764" width="12.75" style="323" customWidth="1"/>
    <col min="765" max="765" width="14.75" style="323" customWidth="1"/>
    <col min="766" max="766" width="13.75" style="323" customWidth="1"/>
    <col min="767" max="1017" width="9" style="323"/>
    <col min="1018" max="1018" width="14" style="323" customWidth="1"/>
    <col min="1019" max="1019" width="26.1333333333333" style="323" customWidth="1"/>
    <col min="1020" max="1020" width="12.75" style="323" customWidth="1"/>
    <col min="1021" max="1021" width="14.75" style="323" customWidth="1"/>
    <col min="1022" max="1022" width="13.75" style="323" customWidth="1"/>
    <col min="1023" max="1273" width="9" style="323"/>
    <col min="1274" max="1274" width="14" style="323" customWidth="1"/>
    <col min="1275" max="1275" width="26.1333333333333" style="323" customWidth="1"/>
    <col min="1276" max="1276" width="12.75" style="323" customWidth="1"/>
    <col min="1277" max="1277" width="14.75" style="323" customWidth="1"/>
    <col min="1278" max="1278" width="13.75" style="323" customWidth="1"/>
    <col min="1279" max="1529" width="9" style="323"/>
    <col min="1530" max="1530" width="14" style="323" customWidth="1"/>
    <col min="1531" max="1531" width="26.1333333333333" style="323" customWidth="1"/>
    <col min="1532" max="1532" width="12.75" style="323" customWidth="1"/>
    <col min="1533" max="1533" width="14.75" style="323" customWidth="1"/>
    <col min="1534" max="1534" width="13.75" style="323" customWidth="1"/>
    <col min="1535" max="1785" width="9" style="323"/>
    <col min="1786" max="1786" width="14" style="323" customWidth="1"/>
    <col min="1787" max="1787" width="26.1333333333333" style="323" customWidth="1"/>
    <col min="1788" max="1788" width="12.75" style="323" customWidth="1"/>
    <col min="1789" max="1789" width="14.75" style="323" customWidth="1"/>
    <col min="1790" max="1790" width="13.75" style="323" customWidth="1"/>
    <col min="1791" max="2041" width="9" style="323"/>
    <col min="2042" max="2042" width="14" style="323" customWidth="1"/>
    <col min="2043" max="2043" width="26.1333333333333" style="323" customWidth="1"/>
    <col min="2044" max="2044" width="12.75" style="323" customWidth="1"/>
    <col min="2045" max="2045" width="14.75" style="323" customWidth="1"/>
    <col min="2046" max="2046" width="13.75" style="323" customWidth="1"/>
    <col min="2047" max="2297" width="9" style="323"/>
    <col min="2298" max="2298" width="14" style="323" customWidth="1"/>
    <col min="2299" max="2299" width="26.1333333333333" style="323" customWidth="1"/>
    <col min="2300" max="2300" width="12.75" style="323" customWidth="1"/>
    <col min="2301" max="2301" width="14.75" style="323" customWidth="1"/>
    <col min="2302" max="2302" width="13.75" style="323" customWidth="1"/>
    <col min="2303" max="2553" width="9" style="323"/>
    <col min="2554" max="2554" width="14" style="323" customWidth="1"/>
    <col min="2555" max="2555" width="26.1333333333333" style="323" customWidth="1"/>
    <col min="2556" max="2556" width="12.75" style="323" customWidth="1"/>
    <col min="2557" max="2557" width="14.75" style="323" customWidth="1"/>
    <col min="2558" max="2558" width="13.75" style="323" customWidth="1"/>
    <col min="2559" max="2809" width="9" style="323"/>
    <col min="2810" max="2810" width="14" style="323" customWidth="1"/>
    <col min="2811" max="2811" width="26.1333333333333" style="323" customWidth="1"/>
    <col min="2812" max="2812" width="12.75" style="323" customWidth="1"/>
    <col min="2813" max="2813" width="14.75" style="323" customWidth="1"/>
    <col min="2814" max="2814" width="13.75" style="323" customWidth="1"/>
    <col min="2815" max="3065" width="9" style="323"/>
    <col min="3066" max="3066" width="14" style="323" customWidth="1"/>
    <col min="3067" max="3067" width="26.1333333333333" style="323" customWidth="1"/>
    <col min="3068" max="3068" width="12.75" style="323" customWidth="1"/>
    <col min="3069" max="3069" width="14.75" style="323" customWidth="1"/>
    <col min="3070" max="3070" width="13.75" style="323" customWidth="1"/>
    <col min="3071" max="3321" width="9" style="323"/>
    <col min="3322" max="3322" width="14" style="323" customWidth="1"/>
    <col min="3323" max="3323" width="26.1333333333333" style="323" customWidth="1"/>
    <col min="3324" max="3324" width="12.75" style="323" customWidth="1"/>
    <col min="3325" max="3325" width="14.75" style="323" customWidth="1"/>
    <col min="3326" max="3326" width="13.75" style="323" customWidth="1"/>
    <col min="3327" max="3577" width="9" style="323"/>
    <col min="3578" max="3578" width="14" style="323" customWidth="1"/>
    <col min="3579" max="3579" width="26.1333333333333" style="323" customWidth="1"/>
    <col min="3580" max="3580" width="12.75" style="323" customWidth="1"/>
    <col min="3581" max="3581" width="14.75" style="323" customWidth="1"/>
    <col min="3582" max="3582" width="13.75" style="323" customWidth="1"/>
    <col min="3583" max="3833" width="9" style="323"/>
    <col min="3834" max="3834" width="14" style="323" customWidth="1"/>
    <col min="3835" max="3835" width="26.1333333333333" style="323" customWidth="1"/>
    <col min="3836" max="3836" width="12.75" style="323" customWidth="1"/>
    <col min="3837" max="3837" width="14.75" style="323" customWidth="1"/>
    <col min="3838" max="3838" width="13.75" style="323" customWidth="1"/>
    <col min="3839" max="4089" width="9" style="323"/>
    <col min="4090" max="4090" width="14" style="323" customWidth="1"/>
    <col min="4091" max="4091" width="26.1333333333333" style="323" customWidth="1"/>
    <col min="4092" max="4092" width="12.75" style="323" customWidth="1"/>
    <col min="4093" max="4093" width="14.75" style="323" customWidth="1"/>
    <col min="4094" max="4094" width="13.75" style="323" customWidth="1"/>
    <col min="4095" max="4345" width="9" style="323"/>
    <col min="4346" max="4346" width="14" style="323" customWidth="1"/>
    <col min="4347" max="4347" width="26.1333333333333" style="323" customWidth="1"/>
    <col min="4348" max="4348" width="12.75" style="323" customWidth="1"/>
    <col min="4349" max="4349" width="14.75" style="323" customWidth="1"/>
    <col min="4350" max="4350" width="13.75" style="323" customWidth="1"/>
    <col min="4351" max="4601" width="9" style="323"/>
    <col min="4602" max="4602" width="14" style="323" customWidth="1"/>
    <col min="4603" max="4603" width="26.1333333333333" style="323" customWidth="1"/>
    <col min="4604" max="4604" width="12.75" style="323" customWidth="1"/>
    <col min="4605" max="4605" width="14.75" style="323" customWidth="1"/>
    <col min="4606" max="4606" width="13.75" style="323" customWidth="1"/>
    <col min="4607" max="4857" width="9" style="323"/>
    <col min="4858" max="4858" width="14" style="323" customWidth="1"/>
    <col min="4859" max="4859" width="26.1333333333333" style="323" customWidth="1"/>
    <col min="4860" max="4860" width="12.75" style="323" customWidth="1"/>
    <col min="4861" max="4861" width="14.75" style="323" customWidth="1"/>
    <col min="4862" max="4862" width="13.75" style="323" customWidth="1"/>
    <col min="4863" max="5113" width="9" style="323"/>
    <col min="5114" max="5114" width="14" style="323" customWidth="1"/>
    <col min="5115" max="5115" width="26.1333333333333" style="323" customWidth="1"/>
    <col min="5116" max="5116" width="12.75" style="323" customWidth="1"/>
    <col min="5117" max="5117" width="14.75" style="323" customWidth="1"/>
    <col min="5118" max="5118" width="13.75" style="323" customWidth="1"/>
    <col min="5119" max="5369" width="9" style="323"/>
    <col min="5370" max="5370" width="14" style="323" customWidth="1"/>
    <col min="5371" max="5371" width="26.1333333333333" style="323" customWidth="1"/>
    <col min="5372" max="5372" width="12.75" style="323" customWidth="1"/>
    <col min="5373" max="5373" width="14.75" style="323" customWidth="1"/>
    <col min="5374" max="5374" width="13.75" style="323" customWidth="1"/>
    <col min="5375" max="5625" width="9" style="323"/>
    <col min="5626" max="5626" width="14" style="323" customWidth="1"/>
    <col min="5627" max="5627" width="26.1333333333333" style="323" customWidth="1"/>
    <col min="5628" max="5628" width="12.75" style="323" customWidth="1"/>
    <col min="5629" max="5629" width="14.75" style="323" customWidth="1"/>
    <col min="5630" max="5630" width="13.75" style="323" customWidth="1"/>
    <col min="5631" max="5881" width="9" style="323"/>
    <col min="5882" max="5882" width="14" style="323" customWidth="1"/>
    <col min="5883" max="5883" width="26.1333333333333" style="323" customWidth="1"/>
    <col min="5884" max="5884" width="12.75" style="323" customWidth="1"/>
    <col min="5885" max="5885" width="14.75" style="323" customWidth="1"/>
    <col min="5886" max="5886" width="13.75" style="323" customWidth="1"/>
    <col min="5887" max="6137" width="9" style="323"/>
    <col min="6138" max="6138" width="14" style="323" customWidth="1"/>
    <col min="6139" max="6139" width="26.1333333333333" style="323" customWidth="1"/>
    <col min="6140" max="6140" width="12.75" style="323" customWidth="1"/>
    <col min="6141" max="6141" width="14.75" style="323" customWidth="1"/>
    <col min="6142" max="6142" width="13.75" style="323" customWidth="1"/>
    <col min="6143" max="6393" width="9" style="323"/>
    <col min="6394" max="6394" width="14" style="323" customWidth="1"/>
    <col min="6395" max="6395" width="26.1333333333333" style="323" customWidth="1"/>
    <col min="6396" max="6396" width="12.75" style="323" customWidth="1"/>
    <col min="6397" max="6397" width="14.75" style="323" customWidth="1"/>
    <col min="6398" max="6398" width="13.75" style="323" customWidth="1"/>
    <col min="6399" max="6649" width="9" style="323"/>
    <col min="6650" max="6650" width="14" style="323" customWidth="1"/>
    <col min="6651" max="6651" width="26.1333333333333" style="323" customWidth="1"/>
    <col min="6652" max="6652" width="12.75" style="323" customWidth="1"/>
    <col min="6653" max="6653" width="14.75" style="323" customWidth="1"/>
    <col min="6654" max="6654" width="13.75" style="323" customWidth="1"/>
    <col min="6655" max="6905" width="9" style="323"/>
    <col min="6906" max="6906" width="14" style="323" customWidth="1"/>
    <col min="6907" max="6907" width="26.1333333333333" style="323" customWidth="1"/>
    <col min="6908" max="6908" width="12.75" style="323" customWidth="1"/>
    <col min="6909" max="6909" width="14.75" style="323" customWidth="1"/>
    <col min="6910" max="6910" width="13.75" style="323" customWidth="1"/>
    <col min="6911" max="7161" width="9" style="323"/>
    <col min="7162" max="7162" width="14" style="323" customWidth="1"/>
    <col min="7163" max="7163" width="26.1333333333333" style="323" customWidth="1"/>
    <col min="7164" max="7164" width="12.75" style="323" customWidth="1"/>
    <col min="7165" max="7165" width="14.75" style="323" customWidth="1"/>
    <col min="7166" max="7166" width="13.75" style="323" customWidth="1"/>
    <col min="7167" max="7417" width="9" style="323"/>
    <col min="7418" max="7418" width="14" style="323" customWidth="1"/>
    <col min="7419" max="7419" width="26.1333333333333" style="323" customWidth="1"/>
    <col min="7420" max="7420" width="12.75" style="323" customWidth="1"/>
    <col min="7421" max="7421" width="14.75" style="323" customWidth="1"/>
    <col min="7422" max="7422" width="13.75" style="323" customWidth="1"/>
    <col min="7423" max="7673" width="9" style="323"/>
    <col min="7674" max="7674" width="14" style="323" customWidth="1"/>
    <col min="7675" max="7675" width="26.1333333333333" style="323" customWidth="1"/>
    <col min="7676" max="7676" width="12.75" style="323" customWidth="1"/>
    <col min="7677" max="7677" width="14.75" style="323" customWidth="1"/>
    <col min="7678" max="7678" width="13.75" style="323" customWidth="1"/>
    <col min="7679" max="7929" width="9" style="323"/>
    <col min="7930" max="7930" width="14" style="323" customWidth="1"/>
    <col min="7931" max="7931" width="26.1333333333333" style="323" customWidth="1"/>
    <col min="7932" max="7932" width="12.75" style="323" customWidth="1"/>
    <col min="7933" max="7933" width="14.75" style="323" customWidth="1"/>
    <col min="7934" max="7934" width="13.75" style="323" customWidth="1"/>
    <col min="7935" max="8185" width="9" style="323"/>
    <col min="8186" max="8186" width="14" style="323" customWidth="1"/>
    <col min="8187" max="8187" width="26.1333333333333" style="323" customWidth="1"/>
    <col min="8188" max="8188" width="12.75" style="323" customWidth="1"/>
    <col min="8189" max="8189" width="14.75" style="323" customWidth="1"/>
    <col min="8190" max="8190" width="13.75" style="323" customWidth="1"/>
    <col min="8191" max="8441" width="9" style="323"/>
    <col min="8442" max="8442" width="14" style="323" customWidth="1"/>
    <col min="8443" max="8443" width="26.1333333333333" style="323" customWidth="1"/>
    <col min="8444" max="8444" width="12.75" style="323" customWidth="1"/>
    <col min="8445" max="8445" width="14.75" style="323" customWidth="1"/>
    <col min="8446" max="8446" width="13.75" style="323" customWidth="1"/>
    <col min="8447" max="8697" width="9" style="323"/>
    <col min="8698" max="8698" width="14" style="323" customWidth="1"/>
    <col min="8699" max="8699" width="26.1333333333333" style="323" customWidth="1"/>
    <col min="8700" max="8700" width="12.75" style="323" customWidth="1"/>
    <col min="8701" max="8701" width="14.75" style="323" customWidth="1"/>
    <col min="8702" max="8702" width="13.75" style="323" customWidth="1"/>
    <col min="8703" max="8953" width="9" style="323"/>
    <col min="8954" max="8954" width="14" style="323" customWidth="1"/>
    <col min="8955" max="8955" width="26.1333333333333" style="323" customWidth="1"/>
    <col min="8956" max="8956" width="12.75" style="323" customWidth="1"/>
    <col min="8957" max="8957" width="14.75" style="323" customWidth="1"/>
    <col min="8958" max="8958" width="13.75" style="323" customWidth="1"/>
    <col min="8959" max="9209" width="9" style="323"/>
    <col min="9210" max="9210" width="14" style="323" customWidth="1"/>
    <col min="9211" max="9211" width="26.1333333333333" style="323" customWidth="1"/>
    <col min="9212" max="9212" width="12.75" style="323" customWidth="1"/>
    <col min="9213" max="9213" width="14.75" style="323" customWidth="1"/>
    <col min="9214" max="9214" width="13.75" style="323" customWidth="1"/>
    <col min="9215" max="9465" width="9" style="323"/>
    <col min="9466" max="9466" width="14" style="323" customWidth="1"/>
    <col min="9467" max="9467" width="26.1333333333333" style="323" customWidth="1"/>
    <col min="9468" max="9468" width="12.75" style="323" customWidth="1"/>
    <col min="9469" max="9469" width="14.75" style="323" customWidth="1"/>
    <col min="9470" max="9470" width="13.75" style="323" customWidth="1"/>
    <col min="9471" max="9721" width="9" style="323"/>
    <col min="9722" max="9722" width="14" style="323" customWidth="1"/>
    <col min="9723" max="9723" width="26.1333333333333" style="323" customWidth="1"/>
    <col min="9724" max="9724" width="12.75" style="323" customWidth="1"/>
    <col min="9725" max="9725" width="14.75" style="323" customWidth="1"/>
    <col min="9726" max="9726" width="13.75" style="323" customWidth="1"/>
    <col min="9727" max="9977" width="9" style="323"/>
    <col min="9978" max="9978" width="14" style="323" customWidth="1"/>
    <col min="9979" max="9979" width="26.1333333333333" style="323" customWidth="1"/>
    <col min="9980" max="9980" width="12.75" style="323" customWidth="1"/>
    <col min="9981" max="9981" width="14.75" style="323" customWidth="1"/>
    <col min="9982" max="9982" width="13.75" style="323" customWidth="1"/>
    <col min="9983" max="10233" width="9" style="323"/>
    <col min="10234" max="10234" width="14" style="323" customWidth="1"/>
    <col min="10235" max="10235" width="26.1333333333333" style="323" customWidth="1"/>
    <col min="10236" max="10236" width="12.75" style="323" customWidth="1"/>
    <col min="10237" max="10237" width="14.75" style="323" customWidth="1"/>
    <col min="10238" max="10238" width="13.75" style="323" customWidth="1"/>
    <col min="10239" max="10489" width="9" style="323"/>
    <col min="10490" max="10490" width="14" style="323" customWidth="1"/>
    <col min="10491" max="10491" width="26.1333333333333" style="323" customWidth="1"/>
    <col min="10492" max="10492" width="12.75" style="323" customWidth="1"/>
    <col min="10493" max="10493" width="14.75" style="323" customWidth="1"/>
    <col min="10494" max="10494" width="13.75" style="323" customWidth="1"/>
    <col min="10495" max="10745" width="9" style="323"/>
    <col min="10746" max="10746" width="14" style="323" customWidth="1"/>
    <col min="10747" max="10747" width="26.1333333333333" style="323" customWidth="1"/>
    <col min="10748" max="10748" width="12.75" style="323" customWidth="1"/>
    <col min="10749" max="10749" width="14.75" style="323" customWidth="1"/>
    <col min="10750" max="10750" width="13.75" style="323" customWidth="1"/>
    <col min="10751" max="11001" width="9" style="323"/>
    <col min="11002" max="11002" width="14" style="323" customWidth="1"/>
    <col min="11003" max="11003" width="26.1333333333333" style="323" customWidth="1"/>
    <col min="11004" max="11004" width="12.75" style="323" customWidth="1"/>
    <col min="11005" max="11005" width="14.75" style="323" customWidth="1"/>
    <col min="11006" max="11006" width="13.75" style="323" customWidth="1"/>
    <col min="11007" max="11257" width="9" style="323"/>
    <col min="11258" max="11258" width="14" style="323" customWidth="1"/>
    <col min="11259" max="11259" width="26.1333333333333" style="323" customWidth="1"/>
    <col min="11260" max="11260" width="12.75" style="323" customWidth="1"/>
    <col min="11261" max="11261" width="14.75" style="323" customWidth="1"/>
    <col min="11262" max="11262" width="13.75" style="323" customWidth="1"/>
    <col min="11263" max="11513" width="9" style="323"/>
    <col min="11514" max="11514" width="14" style="323" customWidth="1"/>
    <col min="11515" max="11515" width="26.1333333333333" style="323" customWidth="1"/>
    <col min="11516" max="11516" width="12.75" style="323" customWidth="1"/>
    <col min="11517" max="11517" width="14.75" style="323" customWidth="1"/>
    <col min="11518" max="11518" width="13.75" style="323" customWidth="1"/>
    <col min="11519" max="11769" width="9" style="323"/>
    <col min="11770" max="11770" width="14" style="323" customWidth="1"/>
    <col min="11771" max="11771" width="26.1333333333333" style="323" customWidth="1"/>
    <col min="11772" max="11772" width="12.75" style="323" customWidth="1"/>
    <col min="11773" max="11773" width="14.75" style="323" customWidth="1"/>
    <col min="11774" max="11774" width="13.75" style="323" customWidth="1"/>
    <col min="11775" max="12025" width="9" style="323"/>
    <col min="12026" max="12026" width="14" style="323" customWidth="1"/>
    <col min="12027" max="12027" width="26.1333333333333" style="323" customWidth="1"/>
    <col min="12028" max="12028" width="12.75" style="323" customWidth="1"/>
    <col min="12029" max="12029" width="14.75" style="323" customWidth="1"/>
    <col min="12030" max="12030" width="13.75" style="323" customWidth="1"/>
    <col min="12031" max="12281" width="9" style="323"/>
    <col min="12282" max="12282" width="14" style="323" customWidth="1"/>
    <col min="12283" max="12283" width="26.1333333333333" style="323" customWidth="1"/>
    <col min="12284" max="12284" width="12.75" style="323" customWidth="1"/>
    <col min="12285" max="12285" width="14.75" style="323" customWidth="1"/>
    <col min="12286" max="12286" width="13.75" style="323" customWidth="1"/>
    <col min="12287" max="12537" width="9" style="323"/>
    <col min="12538" max="12538" width="14" style="323" customWidth="1"/>
    <col min="12539" max="12539" width="26.1333333333333" style="323" customWidth="1"/>
    <col min="12540" max="12540" width="12.75" style="323" customWidth="1"/>
    <col min="12541" max="12541" width="14.75" style="323" customWidth="1"/>
    <col min="12542" max="12542" width="13.75" style="323" customWidth="1"/>
    <col min="12543" max="12793" width="9" style="323"/>
    <col min="12794" max="12794" width="14" style="323" customWidth="1"/>
    <col min="12795" max="12795" width="26.1333333333333" style="323" customWidth="1"/>
    <col min="12796" max="12796" width="12.75" style="323" customWidth="1"/>
    <col min="12797" max="12797" width="14.75" style="323" customWidth="1"/>
    <col min="12798" max="12798" width="13.75" style="323" customWidth="1"/>
    <col min="12799" max="13049" width="9" style="323"/>
    <col min="13050" max="13050" width="14" style="323" customWidth="1"/>
    <col min="13051" max="13051" width="26.1333333333333" style="323" customWidth="1"/>
    <col min="13052" max="13052" width="12.75" style="323" customWidth="1"/>
    <col min="13053" max="13053" width="14.75" style="323" customWidth="1"/>
    <col min="13054" max="13054" width="13.75" style="323" customWidth="1"/>
    <col min="13055" max="13305" width="9" style="323"/>
    <col min="13306" max="13306" width="14" style="323" customWidth="1"/>
    <col min="13307" max="13307" width="26.1333333333333" style="323" customWidth="1"/>
    <col min="13308" max="13308" width="12.75" style="323" customWidth="1"/>
    <col min="13309" max="13309" width="14.75" style="323" customWidth="1"/>
    <col min="13310" max="13310" width="13.75" style="323" customWidth="1"/>
    <col min="13311" max="13561" width="9" style="323"/>
    <col min="13562" max="13562" width="14" style="323" customWidth="1"/>
    <col min="13563" max="13563" width="26.1333333333333" style="323" customWidth="1"/>
    <col min="13564" max="13564" width="12.75" style="323" customWidth="1"/>
    <col min="13565" max="13565" width="14.75" style="323" customWidth="1"/>
    <col min="13566" max="13566" width="13.75" style="323" customWidth="1"/>
    <col min="13567" max="13817" width="9" style="323"/>
    <col min="13818" max="13818" width="14" style="323" customWidth="1"/>
    <col min="13819" max="13819" width="26.1333333333333" style="323" customWidth="1"/>
    <col min="13820" max="13820" width="12.75" style="323" customWidth="1"/>
    <col min="13821" max="13821" width="14.75" style="323" customWidth="1"/>
    <col min="13822" max="13822" width="13.75" style="323" customWidth="1"/>
    <col min="13823" max="14073" width="9" style="323"/>
    <col min="14074" max="14074" width="14" style="323" customWidth="1"/>
    <col min="14075" max="14075" width="26.1333333333333" style="323" customWidth="1"/>
    <col min="14076" max="14076" width="12.75" style="323" customWidth="1"/>
    <col min="14077" max="14077" width="14.75" style="323" customWidth="1"/>
    <col min="14078" max="14078" width="13.75" style="323" customWidth="1"/>
    <col min="14079" max="14329" width="9" style="323"/>
    <col min="14330" max="14330" width="14" style="323" customWidth="1"/>
    <col min="14331" max="14331" width="26.1333333333333" style="323" customWidth="1"/>
    <col min="14332" max="14332" width="12.75" style="323" customWidth="1"/>
    <col min="14333" max="14333" width="14.75" style="323" customWidth="1"/>
    <col min="14334" max="14334" width="13.75" style="323" customWidth="1"/>
    <col min="14335" max="14585" width="9" style="323"/>
    <col min="14586" max="14586" width="14" style="323" customWidth="1"/>
    <col min="14587" max="14587" width="26.1333333333333" style="323" customWidth="1"/>
    <col min="14588" max="14588" width="12.75" style="323" customWidth="1"/>
    <col min="14589" max="14589" width="14.75" style="323" customWidth="1"/>
    <col min="14590" max="14590" width="13.75" style="323" customWidth="1"/>
    <col min="14591" max="14841" width="9" style="323"/>
    <col min="14842" max="14842" width="14" style="323" customWidth="1"/>
    <col min="14843" max="14843" width="26.1333333333333" style="323" customWidth="1"/>
    <col min="14844" max="14844" width="12.75" style="323" customWidth="1"/>
    <col min="14845" max="14845" width="14.75" style="323" customWidth="1"/>
    <col min="14846" max="14846" width="13.75" style="323" customWidth="1"/>
    <col min="14847" max="15097" width="9" style="323"/>
    <col min="15098" max="15098" width="14" style="323" customWidth="1"/>
    <col min="15099" max="15099" width="26.1333333333333" style="323" customWidth="1"/>
    <col min="15100" max="15100" width="12.75" style="323" customWidth="1"/>
    <col min="15101" max="15101" width="14.75" style="323" customWidth="1"/>
    <col min="15102" max="15102" width="13.75" style="323" customWidth="1"/>
    <col min="15103" max="15353" width="9" style="323"/>
    <col min="15354" max="15354" width="14" style="323" customWidth="1"/>
    <col min="15355" max="15355" width="26.1333333333333" style="323" customWidth="1"/>
    <col min="15356" max="15356" width="12.75" style="323" customWidth="1"/>
    <col min="15357" max="15357" width="14.75" style="323" customWidth="1"/>
    <col min="15358" max="15358" width="13.75" style="323" customWidth="1"/>
    <col min="15359" max="15609" width="9" style="323"/>
    <col min="15610" max="15610" width="14" style="323" customWidth="1"/>
    <col min="15611" max="15611" width="26.1333333333333" style="323" customWidth="1"/>
    <col min="15612" max="15612" width="12.75" style="323" customWidth="1"/>
    <col min="15613" max="15613" width="14.75" style="323" customWidth="1"/>
    <col min="15614" max="15614" width="13.75" style="323" customWidth="1"/>
    <col min="15615" max="15865" width="9" style="323"/>
    <col min="15866" max="15866" width="14" style="323" customWidth="1"/>
    <col min="15867" max="15867" width="26.1333333333333" style="323" customWidth="1"/>
    <col min="15868" max="15868" width="12.75" style="323" customWidth="1"/>
    <col min="15869" max="15869" width="14.75" style="323" customWidth="1"/>
    <col min="15870" max="15870" width="13.75" style="323" customWidth="1"/>
    <col min="15871" max="16121" width="9" style="323"/>
    <col min="16122" max="16122" width="14" style="323" customWidth="1"/>
    <col min="16123" max="16123" width="26.1333333333333" style="323" customWidth="1"/>
    <col min="16124" max="16124" width="12.75" style="323" customWidth="1"/>
    <col min="16125" max="16125" width="14.75" style="323" customWidth="1"/>
    <col min="16126" max="16126" width="13.75" style="323" customWidth="1"/>
    <col min="16127" max="16384" width="9" style="323"/>
  </cols>
  <sheetData>
    <row r="1" spans="1:5">
      <c r="A1" s="326" t="s">
        <v>88</v>
      </c>
      <c r="B1" s="326"/>
      <c r="D1" s="326"/>
      <c r="E1" s="326"/>
    </row>
    <row r="2" ht="22.5" spans="1:5">
      <c r="A2" s="129" t="s">
        <v>89</v>
      </c>
      <c r="B2" s="129"/>
      <c r="C2" s="327"/>
      <c r="D2" s="129"/>
      <c r="E2" s="129"/>
    </row>
    <row r="3" spans="1:5">
      <c r="A3" s="328"/>
      <c r="B3" s="328"/>
      <c r="C3" s="329"/>
      <c r="E3" s="330" t="s">
        <v>90</v>
      </c>
    </row>
    <row r="4" spans="1:5">
      <c r="A4" s="331" t="s">
        <v>91</v>
      </c>
      <c r="B4" s="331" t="s">
        <v>92</v>
      </c>
      <c r="C4" s="332" t="s">
        <v>93</v>
      </c>
      <c r="D4" s="331" t="s">
        <v>53</v>
      </c>
      <c r="E4" s="333" t="s">
        <v>94</v>
      </c>
    </row>
    <row r="5" ht="18.95" customHeight="1" spans="1:5">
      <c r="A5" s="331"/>
      <c r="B5" s="331"/>
      <c r="C5" s="334"/>
      <c r="D5" s="331"/>
      <c r="E5" s="333"/>
    </row>
    <row r="6" spans="1:5">
      <c r="A6" s="335"/>
      <c r="B6" s="336" t="s">
        <v>95</v>
      </c>
      <c r="C6" s="337">
        <f>C7+C12+C23+C31+C38+C42+C45+C49+C54+C60+C64+C69</f>
        <v>746318</v>
      </c>
      <c r="D6" s="337">
        <f>D7+D12+D23+D31+D38+D42+D45+D49+D54+D60+D64+D69</f>
        <v>614470</v>
      </c>
      <c r="E6" s="339">
        <f>D6/C6</f>
        <v>0.823335361065926</v>
      </c>
    </row>
    <row r="7" spans="1:5">
      <c r="A7" s="335">
        <v>501</v>
      </c>
      <c r="B7" s="340" t="s">
        <v>96</v>
      </c>
      <c r="C7" s="106">
        <f>SUM(C8:C11)</f>
        <v>161941</v>
      </c>
      <c r="D7" s="106">
        <f>SUM(D8:D11)</f>
        <v>128622</v>
      </c>
      <c r="E7" s="339">
        <f>D7/C7</f>
        <v>0.794252227663161</v>
      </c>
    </row>
    <row r="8" spans="1:5">
      <c r="A8" s="335">
        <v>50101</v>
      </c>
      <c r="B8" s="335" t="s">
        <v>97</v>
      </c>
      <c r="C8" s="106">
        <v>108127</v>
      </c>
      <c r="D8" s="106">
        <v>94722</v>
      </c>
      <c r="E8" s="339">
        <f t="shared" ref="E8:E39" si="0">D8/C8</f>
        <v>0.876025414558806</v>
      </c>
    </row>
    <row r="9" spans="1:5">
      <c r="A9" s="335">
        <v>50102</v>
      </c>
      <c r="B9" s="335" t="s">
        <v>98</v>
      </c>
      <c r="C9" s="106">
        <v>16445</v>
      </c>
      <c r="D9" s="106">
        <v>13266</v>
      </c>
      <c r="E9" s="339">
        <f t="shared" si="0"/>
        <v>0.806688963210702</v>
      </c>
    </row>
    <row r="10" spans="1:5">
      <c r="A10" s="335">
        <v>50103</v>
      </c>
      <c r="B10" s="335" t="s">
        <v>99</v>
      </c>
      <c r="C10" s="106">
        <v>12713</v>
      </c>
      <c r="D10" s="106">
        <v>10829</v>
      </c>
      <c r="E10" s="339">
        <f t="shared" si="0"/>
        <v>0.851805238732007</v>
      </c>
    </row>
    <row r="11" spans="1:5">
      <c r="A11" s="335">
        <v>50199</v>
      </c>
      <c r="B11" s="335" t="s">
        <v>100</v>
      </c>
      <c r="C11" s="106">
        <v>24656</v>
      </c>
      <c r="D11" s="106">
        <v>9805</v>
      </c>
      <c r="E11" s="339">
        <f t="shared" si="0"/>
        <v>0.397671966255678</v>
      </c>
    </row>
    <row r="12" spans="1:5">
      <c r="A12" s="335">
        <v>502</v>
      </c>
      <c r="B12" s="340" t="s">
        <v>101</v>
      </c>
      <c r="C12" s="106">
        <f>SUM(C13:C22)</f>
        <v>99960</v>
      </c>
      <c r="D12" s="106">
        <f>SUM(D13:D22)</f>
        <v>105543</v>
      </c>
      <c r="E12" s="339">
        <f t="shared" si="0"/>
        <v>1.05585234093637</v>
      </c>
    </row>
    <row r="13" spans="1:5">
      <c r="A13" s="335">
        <v>50201</v>
      </c>
      <c r="B13" s="335" t="s">
        <v>102</v>
      </c>
      <c r="C13" s="106">
        <v>37362</v>
      </c>
      <c r="D13" s="106">
        <v>38327</v>
      </c>
      <c r="E13" s="339">
        <f t="shared" si="0"/>
        <v>1.02582838177828</v>
      </c>
    </row>
    <row r="14" spans="1:5">
      <c r="A14" s="335">
        <v>50202</v>
      </c>
      <c r="B14" s="335" t="s">
        <v>103</v>
      </c>
      <c r="C14" s="106">
        <v>1297</v>
      </c>
      <c r="D14" s="106">
        <v>1380</v>
      </c>
      <c r="E14" s="339">
        <f t="shared" si="0"/>
        <v>1.06399383191982</v>
      </c>
    </row>
    <row r="15" spans="1:5">
      <c r="A15" s="335">
        <v>50203</v>
      </c>
      <c r="B15" s="335" t="s">
        <v>104</v>
      </c>
      <c r="C15" s="106">
        <v>2232</v>
      </c>
      <c r="D15" s="106">
        <v>2494</v>
      </c>
      <c r="E15" s="339">
        <f t="shared" si="0"/>
        <v>1.1173835125448</v>
      </c>
    </row>
    <row r="16" spans="1:5">
      <c r="A16" s="335">
        <v>50204</v>
      </c>
      <c r="B16" s="335" t="s">
        <v>105</v>
      </c>
      <c r="C16" s="106">
        <v>8462</v>
      </c>
      <c r="D16" s="106">
        <v>7310</v>
      </c>
      <c r="E16" s="339">
        <f t="shared" si="0"/>
        <v>0.863861971165209</v>
      </c>
    </row>
    <row r="17" spans="1:5">
      <c r="A17" s="335">
        <v>50205</v>
      </c>
      <c r="B17" s="335" t="s">
        <v>106</v>
      </c>
      <c r="C17" s="106">
        <v>5339</v>
      </c>
      <c r="D17" s="106">
        <v>5249</v>
      </c>
      <c r="E17" s="339">
        <f t="shared" si="0"/>
        <v>0.983142910657427</v>
      </c>
    </row>
    <row r="18" spans="1:5">
      <c r="A18" s="335">
        <v>50206</v>
      </c>
      <c r="B18" s="335" t="s">
        <v>107</v>
      </c>
      <c r="C18" s="106">
        <v>1010</v>
      </c>
      <c r="D18" s="106">
        <v>1202</v>
      </c>
      <c r="E18" s="339">
        <f t="shared" si="0"/>
        <v>1.19009900990099</v>
      </c>
    </row>
    <row r="19" spans="1:5">
      <c r="A19" s="335">
        <v>50207</v>
      </c>
      <c r="B19" s="335" t="s">
        <v>108</v>
      </c>
      <c r="C19" s="106">
        <v>0</v>
      </c>
      <c r="D19" s="106">
        <v>5</v>
      </c>
      <c r="E19" s="339"/>
    </row>
    <row r="20" spans="1:5">
      <c r="A20" s="335">
        <v>50208</v>
      </c>
      <c r="B20" s="335" t="s">
        <v>109</v>
      </c>
      <c r="C20" s="106">
        <v>630</v>
      </c>
      <c r="D20" s="106">
        <v>1506</v>
      </c>
      <c r="E20" s="339">
        <f t="shared" si="0"/>
        <v>2.39047619047619</v>
      </c>
    </row>
    <row r="21" spans="1:5">
      <c r="A21" s="335">
        <v>50209</v>
      </c>
      <c r="B21" s="335" t="s">
        <v>110</v>
      </c>
      <c r="C21" s="106">
        <v>6599</v>
      </c>
      <c r="D21" s="106">
        <v>9177</v>
      </c>
      <c r="E21" s="339">
        <f t="shared" si="0"/>
        <v>1.39066525231096</v>
      </c>
    </row>
    <row r="22" spans="1:5">
      <c r="A22" s="335">
        <v>50299</v>
      </c>
      <c r="B22" s="335" t="s">
        <v>111</v>
      </c>
      <c r="C22" s="106">
        <v>37029</v>
      </c>
      <c r="D22" s="106">
        <f>44193-5300</f>
        <v>38893</v>
      </c>
      <c r="E22" s="339">
        <f t="shared" si="0"/>
        <v>1.05033892354641</v>
      </c>
    </row>
    <row r="23" spans="1:5">
      <c r="A23" s="335">
        <v>503</v>
      </c>
      <c r="B23" s="340" t="s">
        <v>112</v>
      </c>
      <c r="C23" s="106">
        <f>SUM(C24:C30)</f>
        <v>45076</v>
      </c>
      <c r="D23" s="106">
        <f>SUM(D24:D30)</f>
        <v>50534</v>
      </c>
      <c r="E23" s="339">
        <f t="shared" si="0"/>
        <v>1.12108439080664</v>
      </c>
    </row>
    <row r="24" spans="1:5">
      <c r="A24" s="335">
        <v>50301</v>
      </c>
      <c r="B24" s="335" t="s">
        <v>113</v>
      </c>
      <c r="C24" s="106">
        <v>9470</v>
      </c>
      <c r="D24" s="106">
        <v>8966</v>
      </c>
      <c r="E24" s="339">
        <f t="shared" si="0"/>
        <v>0.946779303062302</v>
      </c>
    </row>
    <row r="25" spans="1:5">
      <c r="A25" s="335">
        <v>50302</v>
      </c>
      <c r="B25" s="335" t="s">
        <v>114</v>
      </c>
      <c r="C25" s="106">
        <v>18630</v>
      </c>
      <c r="D25" s="106">
        <v>20867</v>
      </c>
      <c r="E25" s="339">
        <f t="shared" si="0"/>
        <v>1.12007514761138</v>
      </c>
    </row>
    <row r="26" spans="1:5">
      <c r="A26" s="335">
        <v>50303</v>
      </c>
      <c r="B26" s="335" t="s">
        <v>115</v>
      </c>
      <c r="C26" s="106">
        <v>0</v>
      </c>
      <c r="D26" s="106">
        <v>200</v>
      </c>
      <c r="E26" s="339"/>
    </row>
    <row r="27" spans="1:5">
      <c r="A27" s="335">
        <v>50305</v>
      </c>
      <c r="B27" s="335" t="s">
        <v>116</v>
      </c>
      <c r="C27" s="106">
        <v>417</v>
      </c>
      <c r="D27" s="106">
        <v>678</v>
      </c>
      <c r="E27" s="339">
        <f t="shared" si="0"/>
        <v>1.62589928057554</v>
      </c>
    </row>
    <row r="28" spans="1:5">
      <c r="A28" s="335">
        <v>50306</v>
      </c>
      <c r="B28" s="335" t="s">
        <v>117</v>
      </c>
      <c r="C28" s="106">
        <v>3002</v>
      </c>
      <c r="D28" s="106">
        <v>3939</v>
      </c>
      <c r="E28" s="339">
        <f t="shared" si="0"/>
        <v>1.31212524983344</v>
      </c>
    </row>
    <row r="29" spans="1:5">
      <c r="A29" s="335">
        <v>50307</v>
      </c>
      <c r="B29" s="335" t="s">
        <v>118</v>
      </c>
      <c r="C29" s="106">
        <v>4374</v>
      </c>
      <c r="D29" s="106">
        <v>6346</v>
      </c>
      <c r="E29" s="339">
        <f t="shared" si="0"/>
        <v>1.45084590763603</v>
      </c>
    </row>
    <row r="30" spans="1:5">
      <c r="A30" s="335">
        <v>50399</v>
      </c>
      <c r="B30" s="335" t="s">
        <v>119</v>
      </c>
      <c r="C30" s="106">
        <v>9183</v>
      </c>
      <c r="D30" s="106">
        <v>9538</v>
      </c>
      <c r="E30" s="339">
        <f t="shared" si="0"/>
        <v>1.03865839050419</v>
      </c>
    </row>
    <row r="31" spans="1:5">
      <c r="A31" s="335">
        <v>504</v>
      </c>
      <c r="B31" s="340" t="s">
        <v>120</v>
      </c>
      <c r="C31" s="106">
        <f>SUM(C32:C37)</f>
        <v>19462</v>
      </c>
      <c r="D31" s="106">
        <f>SUM(D32:D37)</f>
        <v>20400</v>
      </c>
      <c r="E31" s="339">
        <f t="shared" si="0"/>
        <v>1.04819648545884</v>
      </c>
    </row>
    <row r="32" spans="1:6">
      <c r="A32" s="335">
        <v>50401</v>
      </c>
      <c r="B32" s="335" t="s">
        <v>113</v>
      </c>
      <c r="C32" s="106">
        <v>781</v>
      </c>
      <c r="D32" s="106">
        <v>567</v>
      </c>
      <c r="E32" s="339">
        <f t="shared" si="0"/>
        <v>0.725992317541613</v>
      </c>
      <c r="F32" s="323" t="s">
        <v>121</v>
      </c>
    </row>
    <row r="33" spans="1:5">
      <c r="A33" s="335">
        <v>50402</v>
      </c>
      <c r="B33" s="335" t="s">
        <v>114</v>
      </c>
      <c r="C33" s="106">
        <v>6314</v>
      </c>
      <c r="D33" s="106">
        <v>6933</v>
      </c>
      <c r="E33" s="339">
        <f t="shared" si="0"/>
        <v>1.09803611023123</v>
      </c>
    </row>
    <row r="34" spans="1:5">
      <c r="A34" s="335">
        <v>50403</v>
      </c>
      <c r="B34" s="335" t="s">
        <v>115</v>
      </c>
      <c r="C34" s="106">
        <v>0</v>
      </c>
      <c r="D34" s="106">
        <v>0</v>
      </c>
      <c r="E34" s="339"/>
    </row>
    <row r="35" spans="1:5">
      <c r="A35" s="335">
        <v>50404</v>
      </c>
      <c r="B35" s="335" t="s">
        <v>117</v>
      </c>
      <c r="C35" s="106">
        <v>2135</v>
      </c>
      <c r="D35" s="106">
        <v>2108</v>
      </c>
      <c r="E35" s="339">
        <f t="shared" si="0"/>
        <v>0.987353629976581</v>
      </c>
    </row>
    <row r="36" spans="1:5">
      <c r="A36" s="335">
        <v>50405</v>
      </c>
      <c r="B36" s="335" t="s">
        <v>118</v>
      </c>
      <c r="C36" s="106">
        <v>7875</v>
      </c>
      <c r="D36" s="106">
        <v>8196</v>
      </c>
      <c r="E36" s="339">
        <f t="shared" si="0"/>
        <v>1.0407619047619</v>
      </c>
    </row>
    <row r="37" spans="1:5">
      <c r="A37" s="335">
        <v>50499</v>
      </c>
      <c r="B37" s="335" t="s">
        <v>119</v>
      </c>
      <c r="C37" s="106">
        <v>2357</v>
      </c>
      <c r="D37" s="106">
        <v>2596</v>
      </c>
      <c r="E37" s="339">
        <f t="shared" si="0"/>
        <v>1.10140008485363</v>
      </c>
    </row>
    <row r="38" spans="1:5">
      <c r="A38" s="335">
        <v>505</v>
      </c>
      <c r="B38" s="340" t="s">
        <v>122</v>
      </c>
      <c r="C38" s="106">
        <f>SUM(C39:C41)</f>
        <v>96760</v>
      </c>
      <c r="D38" s="106">
        <f>SUM(D39:D41)</f>
        <v>78531</v>
      </c>
      <c r="E38" s="339">
        <f t="shared" si="0"/>
        <v>0.811606035551881</v>
      </c>
    </row>
    <row r="39" spans="1:5">
      <c r="A39" s="335">
        <v>50501</v>
      </c>
      <c r="B39" s="335" t="s">
        <v>123</v>
      </c>
      <c r="C39" s="106">
        <v>40863</v>
      </c>
      <c r="D39" s="106">
        <v>40551</v>
      </c>
      <c r="E39" s="339">
        <f t="shared" si="0"/>
        <v>0.992364730930181</v>
      </c>
    </row>
    <row r="40" spans="1:5">
      <c r="A40" s="335">
        <v>50502</v>
      </c>
      <c r="B40" s="335" t="s">
        <v>124</v>
      </c>
      <c r="C40" s="106">
        <v>53667</v>
      </c>
      <c r="D40" s="106">
        <v>35930</v>
      </c>
      <c r="E40" s="339">
        <f t="shared" ref="E40:E71" si="1">D40/C40</f>
        <v>0.669498947211508</v>
      </c>
    </row>
    <row r="41" spans="1:5">
      <c r="A41" s="335">
        <v>50599</v>
      </c>
      <c r="B41" s="335" t="s">
        <v>125</v>
      </c>
      <c r="C41" s="106">
        <v>2230</v>
      </c>
      <c r="D41" s="106">
        <v>2050</v>
      </c>
      <c r="E41" s="339">
        <f t="shared" si="1"/>
        <v>0.919282511210762</v>
      </c>
    </row>
    <row r="42" spans="1:5">
      <c r="A42" s="335">
        <v>506</v>
      </c>
      <c r="B42" s="340" t="s">
        <v>126</v>
      </c>
      <c r="C42" s="106">
        <f>SUM(C43:C44)</f>
        <v>5448</v>
      </c>
      <c r="D42" s="106">
        <f>SUM(D43:D44)</f>
        <v>6281</v>
      </c>
      <c r="E42" s="339">
        <f t="shared" si="1"/>
        <v>1.15290014684288</v>
      </c>
    </row>
    <row r="43" spans="1:5">
      <c r="A43" s="335">
        <v>50601</v>
      </c>
      <c r="B43" s="335" t="s">
        <v>127</v>
      </c>
      <c r="C43" s="106">
        <v>4516</v>
      </c>
      <c r="D43" s="106">
        <v>5697</v>
      </c>
      <c r="E43" s="339">
        <f t="shared" si="1"/>
        <v>1.26151461470328</v>
      </c>
    </row>
    <row r="44" spans="1:5">
      <c r="A44" s="335">
        <v>50602</v>
      </c>
      <c r="B44" s="335" t="s">
        <v>128</v>
      </c>
      <c r="C44" s="106">
        <v>932</v>
      </c>
      <c r="D44" s="106">
        <v>584</v>
      </c>
      <c r="E44" s="339">
        <f t="shared" si="1"/>
        <v>0.626609442060086</v>
      </c>
    </row>
    <row r="45" spans="1:5">
      <c r="A45" s="335">
        <v>507</v>
      </c>
      <c r="B45" s="340" t="s">
        <v>129</v>
      </c>
      <c r="C45" s="106">
        <f>SUM(C46:C48)</f>
        <v>31513</v>
      </c>
      <c r="D45" s="106">
        <f>SUM(D46:D48)</f>
        <v>34172</v>
      </c>
      <c r="E45" s="339">
        <f t="shared" si="1"/>
        <v>1.08437787579729</v>
      </c>
    </row>
    <row r="46" spans="1:5">
      <c r="A46" s="335">
        <v>50701</v>
      </c>
      <c r="B46" s="335" t="s">
        <v>130</v>
      </c>
      <c r="C46" s="106">
        <v>27988</v>
      </c>
      <c r="D46" s="106">
        <v>30086</v>
      </c>
      <c r="E46" s="339">
        <f t="shared" si="1"/>
        <v>1.07496069744176</v>
      </c>
    </row>
    <row r="47" spans="1:5">
      <c r="A47" s="335">
        <v>50702</v>
      </c>
      <c r="B47" s="335" t="s">
        <v>131</v>
      </c>
      <c r="C47" s="106">
        <v>452</v>
      </c>
      <c r="D47" s="106">
        <v>414</v>
      </c>
      <c r="E47" s="339">
        <f t="shared" si="1"/>
        <v>0.915929203539823</v>
      </c>
    </row>
    <row r="48" spans="1:5">
      <c r="A48" s="335">
        <v>50799</v>
      </c>
      <c r="B48" s="335" t="s">
        <v>132</v>
      </c>
      <c r="C48" s="106">
        <v>3073</v>
      </c>
      <c r="D48" s="106">
        <v>3672</v>
      </c>
      <c r="E48" s="339">
        <f t="shared" si="1"/>
        <v>1.19492352749756</v>
      </c>
    </row>
    <row r="49" spans="1:5">
      <c r="A49" s="335">
        <v>508</v>
      </c>
      <c r="B49" s="340" t="s">
        <v>133</v>
      </c>
      <c r="C49" s="106">
        <f>SUM(C50:C52)</f>
        <v>0</v>
      </c>
      <c r="D49" s="106"/>
      <c r="E49" s="339"/>
    </row>
    <row r="50" spans="1:5">
      <c r="A50" s="335">
        <v>50803</v>
      </c>
      <c r="B50" s="335" t="s">
        <v>134</v>
      </c>
      <c r="C50" s="343">
        <v>0</v>
      </c>
      <c r="D50" s="106"/>
      <c r="E50" s="339"/>
    </row>
    <row r="51" spans="1:5">
      <c r="A51" s="335">
        <v>50804</v>
      </c>
      <c r="B51" s="335" t="s">
        <v>135</v>
      </c>
      <c r="C51" s="343">
        <v>0</v>
      </c>
      <c r="D51" s="106"/>
      <c r="E51" s="339"/>
    </row>
    <row r="52" spans="1:5">
      <c r="A52" s="335">
        <v>50805</v>
      </c>
      <c r="B52" s="335" t="s">
        <v>136</v>
      </c>
      <c r="C52" s="106">
        <v>0</v>
      </c>
      <c r="D52" s="106"/>
      <c r="E52" s="339"/>
    </row>
    <row r="53" spans="1:5">
      <c r="A53" s="335">
        <v>50899</v>
      </c>
      <c r="B53" s="335" t="s">
        <v>137</v>
      </c>
      <c r="C53" s="106">
        <v>0</v>
      </c>
      <c r="D53" s="106"/>
      <c r="E53" s="339"/>
    </row>
    <row r="54" spans="1:5">
      <c r="A54" s="335">
        <v>509</v>
      </c>
      <c r="B54" s="340" t="s">
        <v>138</v>
      </c>
      <c r="C54" s="106">
        <f>SUM(C55:C63)</f>
        <v>205606</v>
      </c>
      <c r="D54" s="106">
        <f>SUM(D55:D63)</f>
        <v>137459</v>
      </c>
      <c r="E54" s="339">
        <f t="shared" si="1"/>
        <v>0.668555392352363</v>
      </c>
    </row>
    <row r="55" spans="1:5">
      <c r="A55" s="335">
        <v>50901</v>
      </c>
      <c r="B55" s="335" t="s">
        <v>139</v>
      </c>
      <c r="C55" s="106">
        <v>23975</v>
      </c>
      <c r="D55" s="106">
        <v>24736</v>
      </c>
      <c r="E55" s="339">
        <f t="shared" si="1"/>
        <v>1.03174139728884</v>
      </c>
    </row>
    <row r="56" spans="1:5">
      <c r="A56" s="335">
        <v>50902</v>
      </c>
      <c r="B56" s="335" t="s">
        <v>140</v>
      </c>
      <c r="C56" s="106">
        <v>2464</v>
      </c>
      <c r="D56" s="106">
        <v>3397</v>
      </c>
      <c r="E56" s="339">
        <f t="shared" si="1"/>
        <v>1.3786525974026</v>
      </c>
    </row>
    <row r="57" spans="1:5">
      <c r="A57" s="335">
        <v>50903</v>
      </c>
      <c r="B57" s="335" t="s">
        <v>141</v>
      </c>
      <c r="C57" s="106">
        <v>9807</v>
      </c>
      <c r="D57" s="106">
        <v>10681</v>
      </c>
      <c r="E57" s="339">
        <f t="shared" si="1"/>
        <v>1.08912001631488</v>
      </c>
    </row>
    <row r="58" spans="1:5">
      <c r="A58" s="335">
        <v>50905</v>
      </c>
      <c r="B58" s="335" t="s">
        <v>142</v>
      </c>
      <c r="C58" s="106">
        <f>SUM(C59:C60)</f>
        <v>75912</v>
      </c>
      <c r="D58" s="106">
        <v>29800</v>
      </c>
      <c r="E58" s="339">
        <f t="shared" si="1"/>
        <v>0.392559806091264</v>
      </c>
    </row>
    <row r="59" spans="1:5">
      <c r="A59" s="335">
        <v>50999</v>
      </c>
      <c r="B59" s="335" t="s">
        <v>143</v>
      </c>
      <c r="C59" s="106">
        <v>7236</v>
      </c>
      <c r="D59" s="106">
        <v>8341</v>
      </c>
      <c r="E59" s="339">
        <f t="shared" si="1"/>
        <v>1.15270867882808</v>
      </c>
    </row>
    <row r="60" spans="1:5">
      <c r="A60" s="335">
        <v>510</v>
      </c>
      <c r="B60" s="335" t="s">
        <v>144</v>
      </c>
      <c r="C60" s="106">
        <v>68676</v>
      </c>
      <c r="D60" s="106">
        <v>40764</v>
      </c>
      <c r="E60" s="339">
        <f t="shared" si="1"/>
        <v>0.59356980604578</v>
      </c>
    </row>
    <row r="61" spans="1:5">
      <c r="A61" s="335">
        <v>51002</v>
      </c>
      <c r="B61" s="335" t="s">
        <v>145</v>
      </c>
      <c r="C61" s="106">
        <f>SUM(C62:C65)</f>
        <v>17161</v>
      </c>
      <c r="D61" s="106">
        <v>19328</v>
      </c>
      <c r="E61" s="339">
        <f t="shared" si="1"/>
        <v>1.12627469261698</v>
      </c>
    </row>
    <row r="62" spans="1:5">
      <c r="A62" s="335">
        <v>51003</v>
      </c>
      <c r="B62" s="335" t="s">
        <v>146</v>
      </c>
      <c r="C62" s="106">
        <v>0</v>
      </c>
      <c r="D62" s="106"/>
      <c r="E62" s="339"/>
    </row>
    <row r="63" spans="1:5">
      <c r="A63" s="335">
        <v>51004</v>
      </c>
      <c r="B63" s="335" t="s">
        <v>147</v>
      </c>
      <c r="C63" s="106">
        <v>375</v>
      </c>
      <c r="D63" s="106">
        <v>412</v>
      </c>
      <c r="E63" s="339">
        <f t="shared" si="1"/>
        <v>1.09866666666667</v>
      </c>
    </row>
    <row r="64" spans="1:5">
      <c r="A64" s="335">
        <v>511</v>
      </c>
      <c r="B64" s="340" t="s">
        <v>148</v>
      </c>
      <c r="C64" s="106">
        <v>8393</v>
      </c>
      <c r="D64" s="106">
        <f>SUM(D65:D68)</f>
        <v>9141</v>
      </c>
      <c r="E64" s="339">
        <f t="shared" si="1"/>
        <v>1.08912188728702</v>
      </c>
    </row>
    <row r="65" spans="1:5">
      <c r="A65" s="335">
        <v>51101</v>
      </c>
      <c r="B65" s="335" t="s">
        <v>149</v>
      </c>
      <c r="C65" s="106">
        <v>8393</v>
      </c>
      <c r="D65" s="106">
        <v>9141</v>
      </c>
      <c r="E65" s="339">
        <f t="shared" si="1"/>
        <v>1.08912188728702</v>
      </c>
    </row>
    <row r="66" spans="1:5">
      <c r="A66" s="335">
        <v>51102</v>
      </c>
      <c r="B66" s="335" t="s">
        <v>150</v>
      </c>
      <c r="C66" s="106">
        <f>SUM(C67:C68)</f>
        <v>0</v>
      </c>
      <c r="D66" s="106"/>
      <c r="E66" s="339"/>
    </row>
    <row r="67" spans="1:5">
      <c r="A67" s="335">
        <v>51103</v>
      </c>
      <c r="B67" s="335" t="s">
        <v>151</v>
      </c>
      <c r="C67" s="106">
        <v>0</v>
      </c>
      <c r="D67" s="106"/>
      <c r="E67" s="339"/>
    </row>
    <row r="68" spans="1:5">
      <c r="A68" s="335">
        <v>51104</v>
      </c>
      <c r="B68" s="335" t="s">
        <v>152</v>
      </c>
      <c r="C68" s="106">
        <v>0</v>
      </c>
      <c r="D68" s="106"/>
      <c r="E68" s="339"/>
    </row>
    <row r="69" spans="1:5">
      <c r="A69" s="335">
        <v>599</v>
      </c>
      <c r="B69" s="340" t="s">
        <v>153</v>
      </c>
      <c r="C69" s="106">
        <f>SUM(C70:C74)</f>
        <v>3483</v>
      </c>
      <c r="D69" s="106">
        <f>SUM(D70:D74)</f>
        <v>3023</v>
      </c>
      <c r="E69" s="339">
        <f t="shared" si="1"/>
        <v>0.867929945449325</v>
      </c>
    </row>
    <row r="70" spans="1:5">
      <c r="A70" s="335">
        <v>59907</v>
      </c>
      <c r="B70" s="335" t="s">
        <v>154</v>
      </c>
      <c r="C70" s="106">
        <v>0</v>
      </c>
      <c r="D70" s="106"/>
      <c r="E70" s="339"/>
    </row>
    <row r="71" spans="1:5">
      <c r="A71" s="335">
        <v>59908</v>
      </c>
      <c r="B71" s="335" t="s">
        <v>155</v>
      </c>
      <c r="C71" s="335">
        <v>0</v>
      </c>
      <c r="D71" s="106"/>
      <c r="E71" s="339"/>
    </row>
    <row r="72" spans="1:5">
      <c r="A72" s="335">
        <v>59909</v>
      </c>
      <c r="B72" s="335" t="s">
        <v>156</v>
      </c>
      <c r="C72" s="335">
        <v>0</v>
      </c>
      <c r="D72" s="106"/>
      <c r="E72" s="339"/>
    </row>
    <row r="73" spans="1:5">
      <c r="A73" s="335">
        <v>59910</v>
      </c>
      <c r="B73" s="335" t="s">
        <v>157</v>
      </c>
      <c r="C73" s="335">
        <v>0</v>
      </c>
      <c r="D73" s="106"/>
      <c r="E73" s="339"/>
    </row>
    <row r="74" spans="1:5">
      <c r="A74" s="335">
        <v>59999</v>
      </c>
      <c r="B74" s="335" t="s">
        <v>158</v>
      </c>
      <c r="C74" s="343">
        <v>3483</v>
      </c>
      <c r="D74" s="106">
        <v>3023</v>
      </c>
      <c r="E74" s="339">
        <f>D74/C74</f>
        <v>0.867929945449325</v>
      </c>
    </row>
  </sheetData>
  <mergeCells count="7">
    <mergeCell ref="A1:E1"/>
    <mergeCell ref="A2:E2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451"/>
  <sheetViews>
    <sheetView workbookViewId="0">
      <selection activeCell="B7" sqref="B7"/>
    </sheetView>
  </sheetViews>
  <sheetFormatPr defaultColWidth="9" defaultRowHeight="14.25"/>
  <cols>
    <col min="1" max="1" width="21.3833333333333" style="75" customWidth="1"/>
    <col min="2" max="2" width="62.1333333333333" style="75" customWidth="1"/>
    <col min="3" max="3" width="17.75" style="75" customWidth="1"/>
    <col min="4" max="255" width="9" style="75"/>
    <col min="256" max="256" width="21.3833333333333" style="75" customWidth="1"/>
    <col min="257" max="257" width="62.1333333333333" style="75" customWidth="1"/>
    <col min="258" max="258" width="17.75" style="75" customWidth="1"/>
    <col min="259" max="511" width="9" style="75"/>
    <col min="512" max="512" width="21.3833333333333" style="75" customWidth="1"/>
    <col min="513" max="513" width="62.1333333333333" style="75" customWidth="1"/>
    <col min="514" max="514" width="17.75" style="75" customWidth="1"/>
    <col min="515" max="767" width="9" style="75"/>
    <col min="768" max="768" width="21.3833333333333" style="75" customWidth="1"/>
    <col min="769" max="769" width="62.1333333333333" style="75" customWidth="1"/>
    <col min="770" max="770" width="17.75" style="75" customWidth="1"/>
    <col min="771" max="1023" width="9" style="75"/>
    <col min="1024" max="1024" width="21.3833333333333" style="75" customWidth="1"/>
    <col min="1025" max="1025" width="62.1333333333333" style="75" customWidth="1"/>
    <col min="1026" max="1026" width="17.75" style="75" customWidth="1"/>
    <col min="1027" max="1279" width="9" style="75"/>
    <col min="1280" max="1280" width="21.3833333333333" style="75" customWidth="1"/>
    <col min="1281" max="1281" width="62.1333333333333" style="75" customWidth="1"/>
    <col min="1282" max="1282" width="17.75" style="75" customWidth="1"/>
    <col min="1283" max="1535" width="9" style="75"/>
    <col min="1536" max="1536" width="21.3833333333333" style="75" customWidth="1"/>
    <col min="1537" max="1537" width="62.1333333333333" style="75" customWidth="1"/>
    <col min="1538" max="1538" width="17.75" style="75" customWidth="1"/>
    <col min="1539" max="1791" width="9" style="75"/>
    <col min="1792" max="1792" width="21.3833333333333" style="75" customWidth="1"/>
    <col min="1793" max="1793" width="62.1333333333333" style="75" customWidth="1"/>
    <col min="1794" max="1794" width="17.75" style="75" customWidth="1"/>
    <col min="1795" max="2047" width="9" style="75"/>
    <col min="2048" max="2048" width="21.3833333333333" style="75" customWidth="1"/>
    <col min="2049" max="2049" width="62.1333333333333" style="75" customWidth="1"/>
    <col min="2050" max="2050" width="17.75" style="75" customWidth="1"/>
    <col min="2051" max="2303" width="9" style="75"/>
    <col min="2304" max="2304" width="21.3833333333333" style="75" customWidth="1"/>
    <col min="2305" max="2305" width="62.1333333333333" style="75" customWidth="1"/>
    <col min="2306" max="2306" width="17.75" style="75" customWidth="1"/>
    <col min="2307" max="2559" width="9" style="75"/>
    <col min="2560" max="2560" width="21.3833333333333" style="75" customWidth="1"/>
    <col min="2561" max="2561" width="62.1333333333333" style="75" customWidth="1"/>
    <col min="2562" max="2562" width="17.75" style="75" customWidth="1"/>
    <col min="2563" max="2815" width="9" style="75"/>
    <col min="2816" max="2816" width="21.3833333333333" style="75" customWidth="1"/>
    <col min="2817" max="2817" width="62.1333333333333" style="75" customWidth="1"/>
    <col min="2818" max="2818" width="17.75" style="75" customWidth="1"/>
    <col min="2819" max="3071" width="9" style="75"/>
    <col min="3072" max="3072" width="21.3833333333333" style="75" customWidth="1"/>
    <col min="3073" max="3073" width="62.1333333333333" style="75" customWidth="1"/>
    <col min="3074" max="3074" width="17.75" style="75" customWidth="1"/>
    <col min="3075" max="3327" width="9" style="75"/>
    <col min="3328" max="3328" width="21.3833333333333" style="75" customWidth="1"/>
    <col min="3329" max="3329" width="62.1333333333333" style="75" customWidth="1"/>
    <col min="3330" max="3330" width="17.75" style="75" customWidth="1"/>
    <col min="3331" max="3583" width="9" style="75"/>
    <col min="3584" max="3584" width="21.3833333333333" style="75" customWidth="1"/>
    <col min="3585" max="3585" width="62.1333333333333" style="75" customWidth="1"/>
    <col min="3586" max="3586" width="17.75" style="75" customWidth="1"/>
    <col min="3587" max="3839" width="9" style="75"/>
    <col min="3840" max="3840" width="21.3833333333333" style="75" customWidth="1"/>
    <col min="3841" max="3841" width="62.1333333333333" style="75" customWidth="1"/>
    <col min="3842" max="3842" width="17.75" style="75" customWidth="1"/>
    <col min="3843" max="4095" width="9" style="75"/>
    <col min="4096" max="4096" width="21.3833333333333" style="75" customWidth="1"/>
    <col min="4097" max="4097" width="62.1333333333333" style="75" customWidth="1"/>
    <col min="4098" max="4098" width="17.75" style="75" customWidth="1"/>
    <col min="4099" max="4351" width="9" style="75"/>
    <col min="4352" max="4352" width="21.3833333333333" style="75" customWidth="1"/>
    <col min="4353" max="4353" width="62.1333333333333" style="75" customWidth="1"/>
    <col min="4354" max="4354" width="17.75" style="75" customWidth="1"/>
    <col min="4355" max="4607" width="9" style="75"/>
    <col min="4608" max="4608" width="21.3833333333333" style="75" customWidth="1"/>
    <col min="4609" max="4609" width="62.1333333333333" style="75" customWidth="1"/>
    <col min="4610" max="4610" width="17.75" style="75" customWidth="1"/>
    <col min="4611" max="4863" width="9" style="75"/>
    <col min="4864" max="4864" width="21.3833333333333" style="75" customWidth="1"/>
    <col min="4865" max="4865" width="62.1333333333333" style="75" customWidth="1"/>
    <col min="4866" max="4866" width="17.75" style="75" customWidth="1"/>
    <col min="4867" max="5119" width="9" style="75"/>
    <col min="5120" max="5120" width="21.3833333333333" style="75" customWidth="1"/>
    <col min="5121" max="5121" width="62.1333333333333" style="75" customWidth="1"/>
    <col min="5122" max="5122" width="17.75" style="75" customWidth="1"/>
    <col min="5123" max="5375" width="9" style="75"/>
    <col min="5376" max="5376" width="21.3833333333333" style="75" customWidth="1"/>
    <col min="5377" max="5377" width="62.1333333333333" style="75" customWidth="1"/>
    <col min="5378" max="5378" width="17.75" style="75" customWidth="1"/>
    <col min="5379" max="5631" width="9" style="75"/>
    <col min="5632" max="5632" width="21.3833333333333" style="75" customWidth="1"/>
    <col min="5633" max="5633" width="62.1333333333333" style="75" customWidth="1"/>
    <col min="5634" max="5634" width="17.75" style="75" customWidth="1"/>
    <col min="5635" max="5887" width="9" style="75"/>
    <col min="5888" max="5888" width="21.3833333333333" style="75" customWidth="1"/>
    <col min="5889" max="5889" width="62.1333333333333" style="75" customWidth="1"/>
    <col min="5890" max="5890" width="17.75" style="75" customWidth="1"/>
    <col min="5891" max="6143" width="9" style="75"/>
    <col min="6144" max="6144" width="21.3833333333333" style="75" customWidth="1"/>
    <col min="6145" max="6145" width="62.1333333333333" style="75" customWidth="1"/>
    <col min="6146" max="6146" width="17.75" style="75" customWidth="1"/>
    <col min="6147" max="6399" width="9" style="75"/>
    <col min="6400" max="6400" width="21.3833333333333" style="75" customWidth="1"/>
    <col min="6401" max="6401" width="62.1333333333333" style="75" customWidth="1"/>
    <col min="6402" max="6402" width="17.75" style="75" customWidth="1"/>
    <col min="6403" max="6655" width="9" style="75"/>
    <col min="6656" max="6656" width="21.3833333333333" style="75" customWidth="1"/>
    <col min="6657" max="6657" width="62.1333333333333" style="75" customWidth="1"/>
    <col min="6658" max="6658" width="17.75" style="75" customWidth="1"/>
    <col min="6659" max="6911" width="9" style="75"/>
    <col min="6912" max="6912" width="21.3833333333333" style="75" customWidth="1"/>
    <col min="6913" max="6913" width="62.1333333333333" style="75" customWidth="1"/>
    <col min="6914" max="6914" width="17.75" style="75" customWidth="1"/>
    <col min="6915" max="7167" width="9" style="75"/>
    <col min="7168" max="7168" width="21.3833333333333" style="75" customWidth="1"/>
    <col min="7169" max="7169" width="62.1333333333333" style="75" customWidth="1"/>
    <col min="7170" max="7170" width="17.75" style="75" customWidth="1"/>
    <col min="7171" max="7423" width="9" style="75"/>
    <col min="7424" max="7424" width="21.3833333333333" style="75" customWidth="1"/>
    <col min="7425" max="7425" width="62.1333333333333" style="75" customWidth="1"/>
    <col min="7426" max="7426" width="17.75" style="75" customWidth="1"/>
    <col min="7427" max="7679" width="9" style="75"/>
    <col min="7680" max="7680" width="21.3833333333333" style="75" customWidth="1"/>
    <col min="7681" max="7681" width="62.1333333333333" style="75" customWidth="1"/>
    <col min="7682" max="7682" width="17.75" style="75" customWidth="1"/>
    <col min="7683" max="7935" width="9" style="75"/>
    <col min="7936" max="7936" width="21.3833333333333" style="75" customWidth="1"/>
    <col min="7937" max="7937" width="62.1333333333333" style="75" customWidth="1"/>
    <col min="7938" max="7938" width="17.75" style="75" customWidth="1"/>
    <col min="7939" max="8191" width="9" style="75"/>
    <col min="8192" max="8192" width="21.3833333333333" style="75" customWidth="1"/>
    <col min="8193" max="8193" width="62.1333333333333" style="75" customWidth="1"/>
    <col min="8194" max="8194" width="17.75" style="75" customWidth="1"/>
    <col min="8195" max="8447" width="9" style="75"/>
    <col min="8448" max="8448" width="21.3833333333333" style="75" customWidth="1"/>
    <col min="8449" max="8449" width="62.1333333333333" style="75" customWidth="1"/>
    <col min="8450" max="8450" width="17.75" style="75" customWidth="1"/>
    <col min="8451" max="8703" width="9" style="75"/>
    <col min="8704" max="8704" width="21.3833333333333" style="75" customWidth="1"/>
    <col min="8705" max="8705" width="62.1333333333333" style="75" customWidth="1"/>
    <col min="8706" max="8706" width="17.75" style="75" customWidth="1"/>
    <col min="8707" max="8959" width="9" style="75"/>
    <col min="8960" max="8960" width="21.3833333333333" style="75" customWidth="1"/>
    <col min="8961" max="8961" width="62.1333333333333" style="75" customWidth="1"/>
    <col min="8962" max="8962" width="17.75" style="75" customWidth="1"/>
    <col min="8963" max="9215" width="9" style="75"/>
    <col min="9216" max="9216" width="21.3833333333333" style="75" customWidth="1"/>
    <col min="9217" max="9217" width="62.1333333333333" style="75" customWidth="1"/>
    <col min="9218" max="9218" width="17.75" style="75" customWidth="1"/>
    <col min="9219" max="9471" width="9" style="75"/>
    <col min="9472" max="9472" width="21.3833333333333" style="75" customWidth="1"/>
    <col min="9473" max="9473" width="62.1333333333333" style="75" customWidth="1"/>
    <col min="9474" max="9474" width="17.75" style="75" customWidth="1"/>
    <col min="9475" max="9727" width="9" style="75"/>
    <col min="9728" max="9728" width="21.3833333333333" style="75" customWidth="1"/>
    <col min="9729" max="9729" width="62.1333333333333" style="75" customWidth="1"/>
    <col min="9730" max="9730" width="17.75" style="75" customWidth="1"/>
    <col min="9731" max="9983" width="9" style="75"/>
    <col min="9984" max="9984" width="21.3833333333333" style="75" customWidth="1"/>
    <col min="9985" max="9985" width="62.1333333333333" style="75" customWidth="1"/>
    <col min="9986" max="9986" width="17.75" style="75" customWidth="1"/>
    <col min="9987" max="10239" width="9" style="75"/>
    <col min="10240" max="10240" width="21.3833333333333" style="75" customWidth="1"/>
    <col min="10241" max="10241" width="62.1333333333333" style="75" customWidth="1"/>
    <col min="10242" max="10242" width="17.75" style="75" customWidth="1"/>
    <col min="10243" max="10495" width="9" style="75"/>
    <col min="10496" max="10496" width="21.3833333333333" style="75" customWidth="1"/>
    <col min="10497" max="10497" width="62.1333333333333" style="75" customWidth="1"/>
    <col min="10498" max="10498" width="17.75" style="75" customWidth="1"/>
    <col min="10499" max="10751" width="9" style="75"/>
    <col min="10752" max="10752" width="21.3833333333333" style="75" customWidth="1"/>
    <col min="10753" max="10753" width="62.1333333333333" style="75" customWidth="1"/>
    <col min="10754" max="10754" width="17.75" style="75" customWidth="1"/>
    <col min="10755" max="11007" width="9" style="75"/>
    <col min="11008" max="11008" width="21.3833333333333" style="75" customWidth="1"/>
    <col min="11009" max="11009" width="62.1333333333333" style="75" customWidth="1"/>
    <col min="11010" max="11010" width="17.75" style="75" customWidth="1"/>
    <col min="11011" max="11263" width="9" style="75"/>
    <col min="11264" max="11264" width="21.3833333333333" style="75" customWidth="1"/>
    <col min="11265" max="11265" width="62.1333333333333" style="75" customWidth="1"/>
    <col min="11266" max="11266" width="17.75" style="75" customWidth="1"/>
    <col min="11267" max="11519" width="9" style="75"/>
    <col min="11520" max="11520" width="21.3833333333333" style="75" customWidth="1"/>
    <col min="11521" max="11521" width="62.1333333333333" style="75" customWidth="1"/>
    <col min="11522" max="11522" width="17.75" style="75" customWidth="1"/>
    <col min="11523" max="11775" width="9" style="75"/>
    <col min="11776" max="11776" width="21.3833333333333" style="75" customWidth="1"/>
    <col min="11777" max="11777" width="62.1333333333333" style="75" customWidth="1"/>
    <col min="11778" max="11778" width="17.75" style="75" customWidth="1"/>
    <col min="11779" max="12031" width="9" style="75"/>
    <col min="12032" max="12032" width="21.3833333333333" style="75" customWidth="1"/>
    <col min="12033" max="12033" width="62.1333333333333" style="75" customWidth="1"/>
    <col min="12034" max="12034" width="17.75" style="75" customWidth="1"/>
    <col min="12035" max="12287" width="9" style="75"/>
    <col min="12288" max="12288" width="21.3833333333333" style="75" customWidth="1"/>
    <col min="12289" max="12289" width="62.1333333333333" style="75" customWidth="1"/>
    <col min="12290" max="12290" width="17.75" style="75" customWidth="1"/>
    <col min="12291" max="12543" width="9" style="75"/>
    <col min="12544" max="12544" width="21.3833333333333" style="75" customWidth="1"/>
    <col min="12545" max="12545" width="62.1333333333333" style="75" customWidth="1"/>
    <col min="12546" max="12546" width="17.75" style="75" customWidth="1"/>
    <col min="12547" max="12799" width="9" style="75"/>
    <col min="12800" max="12800" width="21.3833333333333" style="75" customWidth="1"/>
    <col min="12801" max="12801" width="62.1333333333333" style="75" customWidth="1"/>
    <col min="12802" max="12802" width="17.75" style="75" customWidth="1"/>
    <col min="12803" max="13055" width="9" style="75"/>
    <col min="13056" max="13056" width="21.3833333333333" style="75" customWidth="1"/>
    <col min="13057" max="13057" width="62.1333333333333" style="75" customWidth="1"/>
    <col min="13058" max="13058" width="17.75" style="75" customWidth="1"/>
    <col min="13059" max="13311" width="9" style="75"/>
    <col min="13312" max="13312" width="21.3833333333333" style="75" customWidth="1"/>
    <col min="13313" max="13313" width="62.1333333333333" style="75" customWidth="1"/>
    <col min="13314" max="13314" width="17.75" style="75" customWidth="1"/>
    <col min="13315" max="13567" width="9" style="75"/>
    <col min="13568" max="13568" width="21.3833333333333" style="75" customWidth="1"/>
    <col min="13569" max="13569" width="62.1333333333333" style="75" customWidth="1"/>
    <col min="13570" max="13570" width="17.75" style="75" customWidth="1"/>
    <col min="13571" max="13823" width="9" style="75"/>
    <col min="13824" max="13824" width="21.3833333333333" style="75" customWidth="1"/>
    <col min="13825" max="13825" width="62.1333333333333" style="75" customWidth="1"/>
    <col min="13826" max="13826" width="17.75" style="75" customWidth="1"/>
    <col min="13827" max="14079" width="9" style="75"/>
    <col min="14080" max="14080" width="21.3833333333333" style="75" customWidth="1"/>
    <col min="14081" max="14081" width="62.1333333333333" style="75" customWidth="1"/>
    <col min="14082" max="14082" width="17.75" style="75" customWidth="1"/>
    <col min="14083" max="14335" width="9" style="75"/>
    <col min="14336" max="14336" width="21.3833333333333" style="75" customWidth="1"/>
    <col min="14337" max="14337" width="62.1333333333333" style="75" customWidth="1"/>
    <col min="14338" max="14338" width="17.75" style="75" customWidth="1"/>
    <col min="14339" max="14591" width="9" style="75"/>
    <col min="14592" max="14592" width="21.3833333333333" style="75" customWidth="1"/>
    <col min="14593" max="14593" width="62.1333333333333" style="75" customWidth="1"/>
    <col min="14594" max="14594" width="17.75" style="75" customWidth="1"/>
    <col min="14595" max="14847" width="9" style="75"/>
    <col min="14848" max="14848" width="21.3833333333333" style="75" customWidth="1"/>
    <col min="14849" max="14849" width="62.1333333333333" style="75" customWidth="1"/>
    <col min="14850" max="14850" width="17.75" style="75" customWidth="1"/>
    <col min="14851" max="15103" width="9" style="75"/>
    <col min="15104" max="15104" width="21.3833333333333" style="75" customWidth="1"/>
    <col min="15105" max="15105" width="62.1333333333333" style="75" customWidth="1"/>
    <col min="15106" max="15106" width="17.75" style="75" customWidth="1"/>
    <col min="15107" max="15359" width="9" style="75"/>
    <col min="15360" max="15360" width="21.3833333333333" style="75" customWidth="1"/>
    <col min="15361" max="15361" width="62.1333333333333" style="75" customWidth="1"/>
    <col min="15362" max="15362" width="17.75" style="75" customWidth="1"/>
    <col min="15363" max="15615" width="9" style="75"/>
    <col min="15616" max="15616" width="21.3833333333333" style="75" customWidth="1"/>
    <col min="15617" max="15617" width="62.1333333333333" style="75" customWidth="1"/>
    <col min="15618" max="15618" width="17.75" style="75" customWidth="1"/>
    <col min="15619" max="15871" width="9" style="75"/>
    <col min="15872" max="15872" width="21.3833333333333" style="75" customWidth="1"/>
    <col min="15873" max="15873" width="62.1333333333333" style="75" customWidth="1"/>
    <col min="15874" max="15874" width="17.75" style="75" customWidth="1"/>
    <col min="15875" max="16127" width="9" style="75"/>
    <col min="16128" max="16128" width="21.3833333333333" style="75" customWidth="1"/>
    <col min="16129" max="16129" width="62.1333333333333" style="75" customWidth="1"/>
    <col min="16130" max="16130" width="17.75" style="75" customWidth="1"/>
    <col min="16131" max="16384" width="9" style="75"/>
  </cols>
  <sheetData>
    <row r="1" s="75" customFormat="1" spans="1:4">
      <c r="A1" s="344" t="s">
        <v>159</v>
      </c>
      <c r="B1" s="344"/>
      <c r="C1" s="344"/>
      <c r="D1" s="345"/>
    </row>
    <row r="2" s="75" customFormat="1" ht="22.5" spans="1:3">
      <c r="A2" s="346" t="s">
        <v>160</v>
      </c>
      <c r="B2" s="346"/>
      <c r="C2" s="346"/>
    </row>
    <row r="3" s="75" customFormat="1" ht="18.75" spans="1:3">
      <c r="A3" s="347" t="s">
        <v>2</v>
      </c>
      <c r="B3" s="347"/>
      <c r="C3" s="348"/>
    </row>
    <row r="4" s="75" customFormat="1" ht="18.75" spans="1:3">
      <c r="A4" s="349" t="s">
        <v>91</v>
      </c>
      <c r="B4" s="349" t="s">
        <v>92</v>
      </c>
      <c r="C4" s="349" t="s">
        <v>161</v>
      </c>
    </row>
    <row r="5" s="75" customFormat="1" ht="16.5" spans="1:230">
      <c r="A5" s="350"/>
      <c r="B5" s="228" t="s">
        <v>95</v>
      </c>
      <c r="C5" s="351">
        <v>614470</v>
      </c>
      <c r="HV5" s="75">
        <v>574400</v>
      </c>
    </row>
    <row r="6" s="75" customFormat="1" ht="18.75" customHeight="1" spans="1:6">
      <c r="A6" s="352">
        <v>201</v>
      </c>
      <c r="B6" s="353" t="s">
        <v>162</v>
      </c>
      <c r="C6" s="354">
        <v>42768.29</v>
      </c>
      <c r="D6" s="294"/>
      <c r="E6" s="294"/>
      <c r="F6" s="294"/>
    </row>
    <row r="7" s="75" customFormat="1" ht="18.75" customHeight="1" spans="1:6">
      <c r="A7" s="352">
        <v>20101</v>
      </c>
      <c r="B7" s="353" t="s">
        <v>163</v>
      </c>
      <c r="C7" s="354">
        <v>1153.6</v>
      </c>
      <c r="D7" s="294"/>
      <c r="E7" s="294"/>
      <c r="F7" s="294"/>
    </row>
    <row r="8" s="75" customFormat="1" ht="18.75" customHeight="1" spans="1:6">
      <c r="A8" s="352">
        <v>2010101</v>
      </c>
      <c r="B8" s="352" t="s">
        <v>164</v>
      </c>
      <c r="C8" s="354">
        <v>778.6</v>
      </c>
      <c r="D8" s="294"/>
      <c r="E8" s="294"/>
      <c r="F8" s="294"/>
    </row>
    <row r="9" s="75" customFormat="1" ht="18.75" customHeight="1" spans="1:6">
      <c r="A9" s="352">
        <v>2010104</v>
      </c>
      <c r="B9" s="352" t="s">
        <v>165</v>
      </c>
      <c r="C9" s="354">
        <v>100</v>
      </c>
      <c r="D9" s="294"/>
      <c r="E9" s="294"/>
      <c r="F9" s="294"/>
    </row>
    <row r="10" s="75" customFormat="1" ht="18.75" customHeight="1" spans="1:6">
      <c r="A10" s="352">
        <v>2010108</v>
      </c>
      <c r="B10" s="352" t="s">
        <v>166</v>
      </c>
      <c r="C10" s="354">
        <v>158</v>
      </c>
      <c r="D10" s="294"/>
      <c r="E10" s="294"/>
      <c r="F10" s="294"/>
    </row>
    <row r="11" s="75" customFormat="1" ht="18.75" customHeight="1" spans="1:6">
      <c r="A11" s="352">
        <v>2010199</v>
      </c>
      <c r="B11" s="352" t="s">
        <v>167</v>
      </c>
      <c r="C11" s="354">
        <v>117</v>
      </c>
      <c r="D11" s="294"/>
      <c r="E11" s="294"/>
      <c r="F11" s="294"/>
    </row>
    <row r="12" s="75" customFormat="1" ht="18.75" customHeight="1" spans="1:6">
      <c r="A12" s="352">
        <v>20102</v>
      </c>
      <c r="B12" s="353" t="s">
        <v>168</v>
      </c>
      <c r="C12" s="354">
        <v>857</v>
      </c>
      <c r="D12" s="294"/>
      <c r="E12" s="294"/>
      <c r="F12" s="294"/>
    </row>
    <row r="13" s="75" customFormat="1" ht="18.75" customHeight="1" spans="1:6">
      <c r="A13" s="352">
        <v>2010201</v>
      </c>
      <c r="B13" s="352" t="s">
        <v>164</v>
      </c>
      <c r="C13" s="354">
        <v>659</v>
      </c>
      <c r="D13" s="294"/>
      <c r="E13" s="294"/>
      <c r="F13" s="294"/>
    </row>
    <row r="14" s="75" customFormat="1" ht="18.75" customHeight="1" spans="1:6">
      <c r="A14" s="352">
        <v>2010204</v>
      </c>
      <c r="B14" s="352" t="s">
        <v>169</v>
      </c>
      <c r="C14" s="354">
        <v>83</v>
      </c>
      <c r="D14" s="294"/>
      <c r="E14" s="294"/>
      <c r="F14" s="294"/>
    </row>
    <row r="15" s="75" customFormat="1" ht="18.75" customHeight="1" spans="1:6">
      <c r="A15" s="352">
        <v>2010205</v>
      </c>
      <c r="B15" s="352" t="s">
        <v>170</v>
      </c>
      <c r="C15" s="354">
        <v>84.16</v>
      </c>
      <c r="D15" s="294"/>
      <c r="E15" s="294"/>
      <c r="F15" s="294"/>
    </row>
    <row r="16" s="75" customFormat="1" ht="18.75" customHeight="1" spans="1:6">
      <c r="A16" s="352">
        <v>2010299</v>
      </c>
      <c r="B16" s="352" t="s">
        <v>171</v>
      </c>
      <c r="C16" s="354">
        <v>32</v>
      </c>
      <c r="D16" s="294"/>
      <c r="E16" s="294"/>
      <c r="F16" s="294"/>
    </row>
    <row r="17" s="75" customFormat="1" ht="18.75" customHeight="1" spans="1:6">
      <c r="A17" s="352">
        <v>20103</v>
      </c>
      <c r="B17" s="353" t="s">
        <v>172</v>
      </c>
      <c r="C17" s="354">
        <v>16871.64</v>
      </c>
      <c r="D17" s="294"/>
      <c r="E17" s="294"/>
      <c r="F17" s="294"/>
    </row>
    <row r="18" s="75" customFormat="1" ht="18.75" customHeight="1" spans="1:6">
      <c r="A18" s="352">
        <v>2010301</v>
      </c>
      <c r="B18" s="352" t="s">
        <v>164</v>
      </c>
      <c r="C18" s="354">
        <v>14414</v>
      </c>
      <c r="D18" s="294"/>
      <c r="E18" s="294"/>
      <c r="F18" s="294"/>
    </row>
    <row r="19" s="75" customFormat="1" ht="18.75" customHeight="1" spans="1:6">
      <c r="A19" s="352">
        <v>2010302</v>
      </c>
      <c r="B19" s="352" t="s">
        <v>173</v>
      </c>
      <c r="C19" s="354">
        <v>81</v>
      </c>
      <c r="D19" s="294"/>
      <c r="E19" s="294"/>
      <c r="F19" s="294"/>
    </row>
    <row r="20" s="75" customFormat="1" ht="18.75" customHeight="1" spans="1:6">
      <c r="A20" s="352">
        <v>2010303</v>
      </c>
      <c r="B20" s="352" t="s">
        <v>174</v>
      </c>
      <c r="C20" s="354">
        <v>872</v>
      </c>
      <c r="D20" s="294"/>
      <c r="E20" s="294"/>
      <c r="F20" s="294"/>
    </row>
    <row r="21" s="75" customFormat="1" ht="18.75" customHeight="1" spans="1:6">
      <c r="A21" s="352">
        <v>2010306</v>
      </c>
      <c r="B21" s="352" t="s">
        <v>175</v>
      </c>
      <c r="C21" s="354">
        <v>122.04</v>
      </c>
      <c r="D21" s="294"/>
      <c r="E21" s="294"/>
      <c r="F21" s="294"/>
    </row>
    <row r="22" s="75" customFormat="1" ht="18.75" customHeight="1" spans="1:6">
      <c r="A22" s="352">
        <v>2010308</v>
      </c>
      <c r="B22" s="352" t="s">
        <v>176</v>
      </c>
      <c r="C22" s="354">
        <v>1212</v>
      </c>
      <c r="D22" s="294"/>
      <c r="E22" s="294"/>
      <c r="F22" s="294"/>
    </row>
    <row r="23" s="75" customFormat="1" ht="18.75" customHeight="1" spans="1:6">
      <c r="A23" s="352">
        <v>2010399</v>
      </c>
      <c r="B23" s="352" t="s">
        <v>177</v>
      </c>
      <c r="C23" s="354">
        <v>170.6</v>
      </c>
      <c r="D23" s="294"/>
      <c r="E23" s="294"/>
      <c r="F23" s="294"/>
    </row>
    <row r="24" s="75" customFormat="1" ht="18.75" customHeight="1" spans="1:6">
      <c r="A24" s="352">
        <v>20104</v>
      </c>
      <c r="B24" s="353" t="s">
        <v>178</v>
      </c>
      <c r="C24" s="354">
        <v>1509</v>
      </c>
      <c r="D24" s="294"/>
      <c r="E24" s="294"/>
      <c r="F24" s="294"/>
    </row>
    <row r="25" s="75" customFormat="1" ht="18.75" customHeight="1" spans="1:6">
      <c r="A25" s="352">
        <v>2010401</v>
      </c>
      <c r="B25" s="352" t="s">
        <v>164</v>
      </c>
      <c r="C25" s="354">
        <v>868</v>
      </c>
      <c r="D25" s="294"/>
      <c r="E25" s="294"/>
      <c r="F25" s="294"/>
    </row>
    <row r="26" s="75" customFormat="1" ht="18.75" customHeight="1" spans="1:6">
      <c r="A26" s="352">
        <v>2010402</v>
      </c>
      <c r="B26" s="352" t="s">
        <v>173</v>
      </c>
      <c r="C26" s="354">
        <v>355</v>
      </c>
      <c r="D26" s="294"/>
      <c r="E26" s="294"/>
      <c r="F26" s="294"/>
    </row>
    <row r="27" s="75" customFormat="1" ht="18.75" customHeight="1" spans="1:6">
      <c r="A27" s="352">
        <v>2010499</v>
      </c>
      <c r="B27" s="352" t="s">
        <v>179</v>
      </c>
      <c r="C27" s="354">
        <v>286</v>
      </c>
      <c r="D27" s="294"/>
      <c r="E27" s="294"/>
      <c r="F27" s="294"/>
    </row>
    <row r="28" s="75" customFormat="1" ht="18.75" customHeight="1" spans="1:6">
      <c r="A28" s="352">
        <v>20105</v>
      </c>
      <c r="B28" s="353" t="s">
        <v>180</v>
      </c>
      <c r="C28" s="354">
        <v>443.5</v>
      </c>
      <c r="D28" s="294"/>
      <c r="E28" s="294"/>
      <c r="F28" s="294"/>
    </row>
    <row r="29" s="75" customFormat="1" ht="18.75" customHeight="1" spans="1:6">
      <c r="A29" s="352">
        <v>2010501</v>
      </c>
      <c r="B29" s="352" t="s">
        <v>164</v>
      </c>
      <c r="C29" s="354">
        <v>221</v>
      </c>
      <c r="D29" s="294"/>
      <c r="E29" s="294"/>
      <c r="F29" s="294"/>
    </row>
    <row r="30" s="75" customFormat="1" ht="18.75" customHeight="1" spans="1:6">
      <c r="A30" s="352">
        <v>2010507</v>
      </c>
      <c r="B30" s="352" t="s">
        <v>181</v>
      </c>
      <c r="C30" s="354">
        <v>142.5</v>
      </c>
      <c r="D30" s="294"/>
      <c r="E30" s="294"/>
      <c r="F30" s="294"/>
    </row>
    <row r="31" s="75" customFormat="1" ht="18.75" customHeight="1" spans="1:6">
      <c r="A31" s="352">
        <v>2010508</v>
      </c>
      <c r="B31" s="352" t="s">
        <v>182</v>
      </c>
      <c r="C31" s="354">
        <v>8</v>
      </c>
      <c r="D31" s="294"/>
      <c r="E31" s="294"/>
      <c r="F31" s="294"/>
    </row>
    <row r="32" s="75" customFormat="1" ht="18.75" customHeight="1" spans="1:6">
      <c r="A32" s="352">
        <v>2010599</v>
      </c>
      <c r="B32" s="352" t="s">
        <v>183</v>
      </c>
      <c r="C32" s="354">
        <v>72</v>
      </c>
      <c r="D32" s="294"/>
      <c r="E32" s="294"/>
      <c r="F32" s="294"/>
    </row>
    <row r="33" s="75" customFormat="1" ht="18.75" customHeight="1" spans="1:6">
      <c r="A33" s="352">
        <v>20106</v>
      </c>
      <c r="B33" s="353" t="s">
        <v>184</v>
      </c>
      <c r="C33" s="354">
        <v>2728</v>
      </c>
      <c r="D33" s="294"/>
      <c r="E33" s="294"/>
      <c r="F33" s="294"/>
    </row>
    <row r="34" s="75" customFormat="1" ht="18.75" customHeight="1" spans="1:6">
      <c r="A34" s="352">
        <v>2010601</v>
      </c>
      <c r="B34" s="352" t="s">
        <v>164</v>
      </c>
      <c r="C34" s="354">
        <v>1918</v>
      </c>
      <c r="D34" s="294"/>
      <c r="E34" s="294"/>
      <c r="F34" s="294"/>
    </row>
    <row r="35" s="75" customFormat="1" ht="18.75" customHeight="1" spans="1:6">
      <c r="A35" s="352">
        <v>2010605</v>
      </c>
      <c r="B35" s="352" t="s">
        <v>185</v>
      </c>
      <c r="C35" s="354">
        <v>32</v>
      </c>
      <c r="D35" s="294"/>
      <c r="E35" s="294"/>
      <c r="F35" s="294"/>
    </row>
    <row r="36" s="75" customFormat="1" ht="18.75" customHeight="1" spans="1:6">
      <c r="A36" s="352">
        <v>2010607</v>
      </c>
      <c r="B36" s="352" t="s">
        <v>186</v>
      </c>
      <c r="C36" s="354">
        <v>80</v>
      </c>
      <c r="D36" s="294"/>
      <c r="E36" s="294"/>
      <c r="F36" s="294"/>
    </row>
    <row r="37" s="75" customFormat="1" ht="18.75" customHeight="1" spans="1:6">
      <c r="A37" s="352">
        <v>2010608</v>
      </c>
      <c r="B37" s="352" t="s">
        <v>187</v>
      </c>
      <c r="C37" s="354">
        <v>330</v>
      </c>
      <c r="D37" s="294"/>
      <c r="E37" s="294"/>
      <c r="F37" s="294"/>
    </row>
    <row r="38" s="75" customFormat="1" ht="18.75" customHeight="1" spans="1:6">
      <c r="A38" s="352">
        <v>2010699</v>
      </c>
      <c r="B38" s="352" t="s">
        <v>188</v>
      </c>
      <c r="C38" s="354">
        <v>368</v>
      </c>
      <c r="D38" s="294"/>
      <c r="E38" s="294"/>
      <c r="F38" s="294"/>
    </row>
    <row r="39" s="75" customFormat="1" ht="18.75" customHeight="1" spans="1:6">
      <c r="A39" s="352">
        <v>20107</v>
      </c>
      <c r="B39" s="353" t="s">
        <v>189</v>
      </c>
      <c r="C39" s="354">
        <v>3200</v>
      </c>
      <c r="D39" s="294"/>
      <c r="E39" s="294"/>
      <c r="F39" s="294"/>
    </row>
    <row r="40" s="75" customFormat="1" ht="18.75" customHeight="1" spans="1:6">
      <c r="A40" s="352">
        <v>2010799</v>
      </c>
      <c r="B40" s="352" t="s">
        <v>190</v>
      </c>
      <c r="C40" s="354">
        <v>3200</v>
      </c>
      <c r="D40" s="294"/>
      <c r="E40" s="294"/>
      <c r="F40" s="294"/>
    </row>
    <row r="41" s="75" customFormat="1" ht="18.75" customHeight="1" spans="1:6">
      <c r="A41" s="352">
        <v>20108</v>
      </c>
      <c r="B41" s="353" t="s">
        <v>191</v>
      </c>
      <c r="C41" s="354">
        <v>920.2</v>
      </c>
      <c r="D41" s="294"/>
      <c r="E41" s="294"/>
      <c r="F41" s="294"/>
    </row>
    <row r="42" s="75" customFormat="1" ht="18.75" customHeight="1" spans="1:6">
      <c r="A42" s="352">
        <v>2010801</v>
      </c>
      <c r="B42" s="352" t="s">
        <v>164</v>
      </c>
      <c r="C42" s="354">
        <v>433</v>
      </c>
      <c r="D42" s="294"/>
      <c r="E42" s="294"/>
      <c r="F42" s="294"/>
    </row>
    <row r="43" s="75" customFormat="1" ht="18.75" customHeight="1" spans="1:6">
      <c r="A43" s="352">
        <v>2010804</v>
      </c>
      <c r="B43" s="352" t="s">
        <v>192</v>
      </c>
      <c r="C43" s="354">
        <v>471.2</v>
      </c>
      <c r="D43" s="294"/>
      <c r="E43" s="294"/>
      <c r="F43" s="294"/>
    </row>
    <row r="44" s="75" customFormat="1" ht="18.75" customHeight="1" spans="1:6">
      <c r="A44" s="352">
        <v>2010899</v>
      </c>
      <c r="B44" s="352" t="s">
        <v>193</v>
      </c>
      <c r="C44" s="354">
        <v>16</v>
      </c>
      <c r="D44" s="294"/>
      <c r="E44" s="294"/>
      <c r="F44" s="294"/>
    </row>
    <row r="45" s="75" customFormat="1" ht="18.75" customHeight="1" spans="1:6">
      <c r="A45" s="352">
        <v>20111</v>
      </c>
      <c r="B45" s="353" t="s">
        <v>194</v>
      </c>
      <c r="C45" s="354">
        <v>1722.35</v>
      </c>
      <c r="D45" s="294"/>
      <c r="E45" s="294"/>
      <c r="F45" s="294"/>
    </row>
    <row r="46" s="75" customFormat="1" ht="18.75" customHeight="1" spans="1:6">
      <c r="A46" s="352">
        <v>2011101</v>
      </c>
      <c r="B46" s="352" t="s">
        <v>164</v>
      </c>
      <c r="C46" s="354">
        <v>1560</v>
      </c>
      <c r="D46" s="294"/>
      <c r="E46" s="294"/>
      <c r="F46" s="294"/>
    </row>
    <row r="47" s="75" customFormat="1" ht="18.75" customHeight="1" spans="1:6">
      <c r="A47" s="352">
        <v>2011105</v>
      </c>
      <c r="B47" s="352" t="s">
        <v>195</v>
      </c>
      <c r="C47" s="354">
        <v>83.2</v>
      </c>
      <c r="D47" s="294"/>
      <c r="E47" s="294"/>
      <c r="F47" s="294"/>
    </row>
    <row r="48" s="75" customFormat="1" ht="18.75" customHeight="1" spans="1:6">
      <c r="A48" s="352">
        <v>2011106</v>
      </c>
      <c r="B48" s="352" t="s">
        <v>196</v>
      </c>
      <c r="C48" s="354">
        <v>48</v>
      </c>
      <c r="D48" s="294"/>
      <c r="E48" s="294"/>
      <c r="F48" s="294"/>
    </row>
    <row r="49" s="75" customFormat="1" ht="18.75" customHeight="1" spans="1:6">
      <c r="A49" s="352">
        <v>2011199</v>
      </c>
      <c r="B49" s="352" t="s">
        <v>197</v>
      </c>
      <c r="C49" s="354">
        <v>31.15</v>
      </c>
      <c r="D49" s="294"/>
      <c r="E49" s="294"/>
      <c r="F49" s="294"/>
    </row>
    <row r="50" s="75" customFormat="1" ht="18.75" customHeight="1" spans="1:6">
      <c r="A50" s="352">
        <v>20113</v>
      </c>
      <c r="B50" s="353" t="s">
        <v>198</v>
      </c>
      <c r="C50" s="354">
        <v>1774</v>
      </c>
      <c r="D50" s="294"/>
      <c r="E50" s="294"/>
      <c r="F50" s="294"/>
    </row>
    <row r="51" s="75" customFormat="1" ht="18.75" customHeight="1" spans="1:6">
      <c r="A51" s="352">
        <v>2011301</v>
      </c>
      <c r="B51" s="352" t="s">
        <v>164</v>
      </c>
      <c r="C51" s="354">
        <v>440</v>
      </c>
      <c r="D51" s="294"/>
      <c r="E51" s="294"/>
      <c r="F51" s="294"/>
    </row>
    <row r="52" s="75" customFormat="1" ht="18.75" customHeight="1" spans="1:6">
      <c r="A52" s="352">
        <v>2011304</v>
      </c>
      <c r="B52" s="352" t="s">
        <v>199</v>
      </c>
      <c r="C52" s="354">
        <v>65</v>
      </c>
      <c r="D52" s="294"/>
      <c r="E52" s="294"/>
      <c r="F52" s="294"/>
    </row>
    <row r="53" s="75" customFormat="1" ht="18.75" customHeight="1" spans="1:6">
      <c r="A53" s="352">
        <v>2011307</v>
      </c>
      <c r="B53" s="352" t="s">
        <v>200</v>
      </c>
      <c r="C53" s="354">
        <v>20</v>
      </c>
      <c r="D53" s="294"/>
      <c r="E53" s="294"/>
      <c r="F53" s="294"/>
    </row>
    <row r="54" s="75" customFormat="1" ht="18.75" customHeight="1" spans="1:6">
      <c r="A54" s="352">
        <v>2011308</v>
      </c>
      <c r="B54" s="352" t="s">
        <v>201</v>
      </c>
      <c r="C54" s="354">
        <v>150</v>
      </c>
      <c r="D54" s="294"/>
      <c r="E54" s="294"/>
      <c r="F54" s="294"/>
    </row>
    <row r="55" s="75" customFormat="1" ht="18.75" customHeight="1" spans="1:6">
      <c r="A55" s="352">
        <v>2011399</v>
      </c>
      <c r="B55" s="352" t="s">
        <v>202</v>
      </c>
      <c r="C55" s="354">
        <v>1099</v>
      </c>
      <c r="D55" s="294"/>
      <c r="E55" s="294"/>
      <c r="F55" s="294"/>
    </row>
    <row r="56" s="75" customFormat="1" ht="18.75" customHeight="1" spans="1:6">
      <c r="A56" s="352">
        <v>20114</v>
      </c>
      <c r="B56" s="353" t="s">
        <v>203</v>
      </c>
      <c r="C56" s="354">
        <v>30</v>
      </c>
      <c r="D56" s="294"/>
      <c r="E56" s="294"/>
      <c r="F56" s="294"/>
    </row>
    <row r="57" s="75" customFormat="1" ht="18.75" customHeight="1" spans="1:6">
      <c r="A57" s="352">
        <v>2011409</v>
      </c>
      <c r="B57" s="352" t="s">
        <v>204</v>
      </c>
      <c r="C57" s="354">
        <v>30</v>
      </c>
      <c r="D57" s="294"/>
      <c r="E57" s="294"/>
      <c r="F57" s="294"/>
    </row>
    <row r="58" s="75" customFormat="1" ht="18.75" customHeight="1" spans="1:6">
      <c r="A58" s="352">
        <v>20123</v>
      </c>
      <c r="B58" s="353" t="s">
        <v>205</v>
      </c>
      <c r="C58" s="354">
        <v>95</v>
      </c>
      <c r="D58" s="294"/>
      <c r="E58" s="294"/>
      <c r="F58" s="294"/>
    </row>
    <row r="59" s="75" customFormat="1" ht="18.75" customHeight="1" spans="1:6">
      <c r="A59" s="352">
        <v>2012304</v>
      </c>
      <c r="B59" s="352" t="s">
        <v>206</v>
      </c>
      <c r="C59" s="354">
        <v>95</v>
      </c>
      <c r="D59" s="294"/>
      <c r="E59" s="294"/>
      <c r="F59" s="294"/>
    </row>
    <row r="60" s="75" customFormat="1" ht="18.75" customHeight="1" spans="1:6">
      <c r="A60" s="352">
        <v>20125</v>
      </c>
      <c r="B60" s="353" t="s">
        <v>207</v>
      </c>
      <c r="C60" s="354">
        <v>56</v>
      </c>
      <c r="D60" s="294"/>
      <c r="E60" s="294"/>
      <c r="F60" s="294"/>
    </row>
    <row r="61" s="75" customFormat="1" ht="18.75" customHeight="1" spans="1:6">
      <c r="A61" s="352">
        <v>2012501</v>
      </c>
      <c r="B61" s="352" t="s">
        <v>164</v>
      </c>
      <c r="C61" s="354">
        <v>48</v>
      </c>
      <c r="D61" s="294"/>
      <c r="E61" s="294"/>
      <c r="F61" s="294"/>
    </row>
    <row r="62" s="75" customFormat="1" ht="18.75" customHeight="1" spans="1:6">
      <c r="A62" s="352">
        <v>2012599</v>
      </c>
      <c r="B62" s="352" t="s">
        <v>208</v>
      </c>
      <c r="C62" s="354">
        <v>8</v>
      </c>
      <c r="D62" s="294"/>
      <c r="E62" s="294"/>
      <c r="F62" s="294"/>
    </row>
    <row r="63" s="75" customFormat="1" ht="18.75" customHeight="1" spans="1:6">
      <c r="A63" s="352">
        <v>20126</v>
      </c>
      <c r="B63" s="353" t="s">
        <v>209</v>
      </c>
      <c r="C63" s="354">
        <v>547.8</v>
      </c>
      <c r="D63" s="294"/>
      <c r="E63" s="294"/>
      <c r="F63" s="294"/>
    </row>
    <row r="64" s="75" customFormat="1" ht="18.75" customHeight="1" spans="1:6">
      <c r="A64" s="352">
        <v>2012601</v>
      </c>
      <c r="B64" s="352" t="s">
        <v>164</v>
      </c>
      <c r="C64" s="354">
        <v>107</v>
      </c>
      <c r="D64" s="294"/>
      <c r="E64" s="294"/>
      <c r="F64" s="294"/>
    </row>
    <row r="65" s="75" customFormat="1" ht="18.75" customHeight="1" spans="1:6">
      <c r="A65" s="352">
        <v>2012604</v>
      </c>
      <c r="B65" s="352" t="s">
        <v>210</v>
      </c>
      <c r="C65" s="354">
        <v>423</v>
      </c>
      <c r="D65" s="294"/>
      <c r="E65" s="294"/>
      <c r="F65" s="294"/>
    </row>
    <row r="66" s="75" customFormat="1" ht="18.75" customHeight="1" spans="1:6">
      <c r="A66" s="352">
        <v>2012699</v>
      </c>
      <c r="B66" s="352" t="s">
        <v>211</v>
      </c>
      <c r="C66" s="354">
        <v>17.8</v>
      </c>
      <c r="D66" s="294"/>
      <c r="E66" s="294"/>
      <c r="F66" s="294"/>
    </row>
    <row r="67" s="75" customFormat="1" ht="18.75" customHeight="1" spans="1:6">
      <c r="A67" s="352">
        <v>20128</v>
      </c>
      <c r="B67" s="353" t="s">
        <v>212</v>
      </c>
      <c r="C67" s="354">
        <v>84</v>
      </c>
      <c r="D67" s="294"/>
      <c r="E67" s="294"/>
      <c r="F67" s="294"/>
    </row>
    <row r="68" s="75" customFormat="1" ht="18.75" customHeight="1" spans="1:6">
      <c r="A68" s="352">
        <v>2012801</v>
      </c>
      <c r="B68" s="352" t="s">
        <v>164</v>
      </c>
      <c r="C68" s="354">
        <v>81</v>
      </c>
      <c r="D68" s="294"/>
      <c r="E68" s="294"/>
      <c r="F68" s="294"/>
    </row>
    <row r="69" s="75" customFormat="1" ht="18.75" customHeight="1" spans="1:6">
      <c r="A69" s="352">
        <v>2012899</v>
      </c>
      <c r="B69" s="352" t="s">
        <v>213</v>
      </c>
      <c r="C69" s="354">
        <v>3</v>
      </c>
      <c r="D69" s="294"/>
      <c r="E69" s="294"/>
      <c r="F69" s="294"/>
    </row>
    <row r="70" s="75" customFormat="1" ht="18.75" customHeight="1" spans="1:6">
      <c r="A70" s="352">
        <v>20129</v>
      </c>
      <c r="B70" s="353" t="s">
        <v>214</v>
      </c>
      <c r="C70" s="354">
        <v>214.8</v>
      </c>
      <c r="D70" s="294"/>
      <c r="E70" s="294"/>
      <c r="F70" s="294"/>
    </row>
    <row r="71" s="75" customFormat="1" ht="18.75" customHeight="1" spans="1:6">
      <c r="A71" s="352">
        <v>2012901</v>
      </c>
      <c r="B71" s="352" t="s">
        <v>164</v>
      </c>
      <c r="C71" s="354">
        <v>180</v>
      </c>
      <c r="D71" s="294"/>
      <c r="E71" s="294"/>
      <c r="F71" s="294"/>
    </row>
    <row r="72" s="75" customFormat="1" ht="18.75" customHeight="1" spans="1:6">
      <c r="A72" s="352">
        <v>2012999</v>
      </c>
      <c r="B72" s="352" t="s">
        <v>215</v>
      </c>
      <c r="C72" s="354">
        <v>34.8</v>
      </c>
      <c r="D72" s="294"/>
      <c r="E72" s="294"/>
      <c r="F72" s="294"/>
    </row>
    <row r="73" s="75" customFormat="1" ht="18.75" customHeight="1" spans="1:6">
      <c r="A73" s="352">
        <v>20131</v>
      </c>
      <c r="B73" s="353" t="s">
        <v>216</v>
      </c>
      <c r="C73" s="354">
        <v>2119</v>
      </c>
      <c r="D73" s="294"/>
      <c r="E73" s="294"/>
      <c r="F73" s="294"/>
    </row>
    <row r="74" s="75" customFormat="1" ht="18.75" customHeight="1" spans="1:6">
      <c r="A74" s="352">
        <v>2013101</v>
      </c>
      <c r="B74" s="352" t="s">
        <v>164</v>
      </c>
      <c r="C74" s="354">
        <v>1545</v>
      </c>
      <c r="D74" s="294"/>
      <c r="E74" s="294"/>
      <c r="F74" s="294"/>
    </row>
    <row r="75" s="75" customFormat="1" ht="18.75" customHeight="1" spans="1:6">
      <c r="A75" s="352">
        <v>2013105</v>
      </c>
      <c r="B75" s="352" t="s">
        <v>217</v>
      </c>
      <c r="C75" s="354">
        <v>260</v>
      </c>
      <c r="D75" s="294"/>
      <c r="E75" s="294"/>
      <c r="F75" s="294"/>
    </row>
    <row r="76" s="75" customFormat="1" ht="18.75" customHeight="1" spans="1:6">
      <c r="A76" s="352">
        <v>2013199</v>
      </c>
      <c r="B76" s="352" t="s">
        <v>218</v>
      </c>
      <c r="C76" s="354">
        <v>314</v>
      </c>
      <c r="D76" s="294"/>
      <c r="E76" s="294"/>
      <c r="F76" s="294"/>
    </row>
    <row r="77" s="75" customFormat="1" ht="18.75" customHeight="1" spans="1:6">
      <c r="A77" s="352">
        <v>20132</v>
      </c>
      <c r="B77" s="353" t="s">
        <v>219</v>
      </c>
      <c r="C77" s="354">
        <v>1608</v>
      </c>
      <c r="D77" s="294"/>
      <c r="E77" s="294"/>
      <c r="F77" s="294"/>
    </row>
    <row r="78" s="75" customFormat="1" ht="18.75" customHeight="1" spans="1:6">
      <c r="A78" s="352">
        <v>2013201</v>
      </c>
      <c r="B78" s="352" t="s">
        <v>164</v>
      </c>
      <c r="C78" s="354">
        <v>482</v>
      </c>
      <c r="D78" s="294"/>
      <c r="E78" s="294"/>
      <c r="F78" s="294"/>
    </row>
    <row r="79" s="75" customFormat="1" ht="18.75" customHeight="1" spans="1:6">
      <c r="A79" s="352">
        <v>2013204</v>
      </c>
      <c r="B79" s="352" t="s">
        <v>220</v>
      </c>
      <c r="C79" s="354">
        <v>50</v>
      </c>
      <c r="D79" s="294"/>
      <c r="E79" s="294"/>
      <c r="F79" s="294"/>
    </row>
    <row r="80" s="75" customFormat="1" ht="18.75" customHeight="1" spans="1:6">
      <c r="A80" s="352">
        <v>2013299</v>
      </c>
      <c r="B80" s="352" t="s">
        <v>221</v>
      </c>
      <c r="C80" s="354">
        <v>1076</v>
      </c>
      <c r="D80" s="294"/>
      <c r="E80" s="294"/>
      <c r="F80" s="294"/>
    </row>
    <row r="81" s="75" customFormat="1" ht="18.75" customHeight="1" spans="1:6">
      <c r="A81" s="352">
        <v>20133</v>
      </c>
      <c r="B81" s="353" t="s">
        <v>222</v>
      </c>
      <c r="C81" s="354">
        <v>522.4</v>
      </c>
      <c r="D81" s="294"/>
      <c r="E81" s="294"/>
      <c r="F81" s="294"/>
    </row>
    <row r="82" s="75" customFormat="1" ht="18.75" customHeight="1" spans="1:6">
      <c r="A82" s="352">
        <v>2013301</v>
      </c>
      <c r="B82" s="352" t="s">
        <v>164</v>
      </c>
      <c r="C82" s="354">
        <v>296</v>
      </c>
      <c r="D82" s="294"/>
      <c r="E82" s="294"/>
      <c r="F82" s="294"/>
    </row>
    <row r="83" s="75" customFormat="1" ht="18.75" customHeight="1" spans="1:6">
      <c r="A83" s="352">
        <v>2013399</v>
      </c>
      <c r="B83" s="352" t="s">
        <v>223</v>
      </c>
      <c r="C83" s="354">
        <v>226.4</v>
      </c>
      <c r="D83" s="294"/>
      <c r="E83" s="294"/>
      <c r="F83" s="294"/>
    </row>
    <row r="84" s="75" customFormat="1" ht="18.75" customHeight="1" spans="1:6">
      <c r="A84" s="352">
        <v>20134</v>
      </c>
      <c r="B84" s="353" t="s">
        <v>224</v>
      </c>
      <c r="C84" s="354">
        <v>286</v>
      </c>
      <c r="D84" s="294"/>
      <c r="E84" s="294"/>
      <c r="F84" s="294"/>
    </row>
    <row r="85" s="75" customFormat="1" ht="18.75" customHeight="1" spans="1:6">
      <c r="A85" s="352">
        <v>2013401</v>
      </c>
      <c r="B85" s="352" t="s">
        <v>164</v>
      </c>
      <c r="C85" s="354">
        <v>246</v>
      </c>
      <c r="D85" s="294"/>
      <c r="E85" s="294"/>
      <c r="F85" s="294"/>
    </row>
    <row r="86" s="75" customFormat="1" ht="18.75" customHeight="1" spans="1:6">
      <c r="A86" s="352">
        <v>2013404</v>
      </c>
      <c r="B86" s="352" t="s">
        <v>225</v>
      </c>
      <c r="C86" s="354">
        <v>12</v>
      </c>
      <c r="D86" s="294"/>
      <c r="E86" s="294"/>
      <c r="F86" s="294"/>
    </row>
    <row r="87" s="75" customFormat="1" ht="18.75" customHeight="1" spans="1:6">
      <c r="A87" s="352">
        <v>2013405</v>
      </c>
      <c r="B87" s="352" t="s">
        <v>226</v>
      </c>
      <c r="C87" s="354">
        <v>8</v>
      </c>
      <c r="D87" s="294"/>
      <c r="E87" s="294"/>
      <c r="F87" s="294"/>
    </row>
    <row r="88" s="75" customFormat="1" ht="18.75" customHeight="1" spans="1:6">
      <c r="A88" s="352">
        <v>2013499</v>
      </c>
      <c r="B88" s="352" t="s">
        <v>227</v>
      </c>
      <c r="C88" s="354">
        <v>20</v>
      </c>
      <c r="D88" s="294"/>
      <c r="E88" s="294"/>
      <c r="F88" s="294"/>
    </row>
    <row r="89" s="75" customFormat="1" ht="18.75" customHeight="1" spans="1:6">
      <c r="A89" s="352">
        <v>20136</v>
      </c>
      <c r="B89" s="353" t="s">
        <v>228</v>
      </c>
      <c r="C89" s="354">
        <v>516</v>
      </c>
      <c r="D89" s="294"/>
      <c r="E89" s="294"/>
      <c r="F89" s="294"/>
    </row>
    <row r="90" s="75" customFormat="1" ht="18.75" customHeight="1" spans="1:6">
      <c r="A90" s="352">
        <v>2013601</v>
      </c>
      <c r="B90" s="352" t="s">
        <v>164</v>
      </c>
      <c r="C90" s="354">
        <v>516</v>
      </c>
      <c r="D90" s="294"/>
      <c r="E90" s="294"/>
      <c r="F90" s="294"/>
    </row>
    <row r="91" s="75" customFormat="1" ht="18.75" customHeight="1" spans="1:6">
      <c r="A91" s="352">
        <v>20137</v>
      </c>
      <c r="B91" s="353" t="s">
        <v>229</v>
      </c>
      <c r="C91" s="354">
        <v>286</v>
      </c>
      <c r="D91" s="294"/>
      <c r="E91" s="294"/>
      <c r="F91" s="294"/>
    </row>
    <row r="92" s="75" customFormat="1" ht="18.75" customHeight="1" spans="1:6">
      <c r="A92" s="352">
        <v>2013701</v>
      </c>
      <c r="B92" s="352" t="s">
        <v>164</v>
      </c>
      <c r="C92" s="354">
        <v>81</v>
      </c>
      <c r="D92" s="294"/>
      <c r="E92" s="294"/>
      <c r="F92" s="294"/>
    </row>
    <row r="93" s="75" customFormat="1" ht="18.75" customHeight="1" spans="1:6">
      <c r="A93" s="352">
        <v>2013799</v>
      </c>
      <c r="B93" s="352" t="s">
        <v>230</v>
      </c>
      <c r="C93" s="354">
        <v>205</v>
      </c>
      <c r="D93" s="294"/>
      <c r="E93" s="294"/>
      <c r="F93" s="294"/>
    </row>
    <row r="94" s="75" customFormat="1" ht="18.75" customHeight="1" spans="1:6">
      <c r="A94" s="352">
        <v>20138</v>
      </c>
      <c r="B94" s="353" t="s">
        <v>231</v>
      </c>
      <c r="C94" s="354">
        <v>4812</v>
      </c>
      <c r="D94" s="294"/>
      <c r="E94" s="294"/>
      <c r="F94" s="294"/>
    </row>
    <row r="95" s="75" customFormat="1" ht="18.75" customHeight="1" spans="1:6">
      <c r="A95" s="352">
        <v>2013801</v>
      </c>
      <c r="B95" s="352" t="s">
        <v>164</v>
      </c>
      <c r="C95" s="354">
        <v>3518</v>
      </c>
      <c r="D95" s="294"/>
      <c r="E95" s="294"/>
      <c r="F95" s="294"/>
    </row>
    <row r="96" s="75" customFormat="1" ht="18.75" customHeight="1" spans="1:6">
      <c r="A96" s="352">
        <v>2013812</v>
      </c>
      <c r="B96" s="352" t="s">
        <v>232</v>
      </c>
      <c r="C96" s="354">
        <v>1069</v>
      </c>
      <c r="D96" s="294"/>
      <c r="E96" s="294"/>
      <c r="F96" s="294"/>
    </row>
    <row r="97" s="75" customFormat="1" ht="18.75" customHeight="1" spans="1:6">
      <c r="A97" s="352">
        <v>2013816</v>
      </c>
      <c r="B97" s="352" t="s">
        <v>233</v>
      </c>
      <c r="C97" s="354">
        <v>215</v>
      </c>
      <c r="D97" s="294"/>
      <c r="E97" s="294"/>
      <c r="F97" s="294"/>
    </row>
    <row r="98" s="75" customFormat="1" ht="18.75" customHeight="1" spans="1:6">
      <c r="A98" s="352">
        <v>2013899</v>
      </c>
      <c r="B98" s="352" t="s">
        <v>234</v>
      </c>
      <c r="C98" s="354">
        <v>10</v>
      </c>
      <c r="D98" s="294"/>
      <c r="E98" s="294"/>
      <c r="F98" s="294"/>
    </row>
    <row r="99" s="75" customFormat="1" ht="18.75" customHeight="1" spans="1:6">
      <c r="A99" s="352">
        <v>20199</v>
      </c>
      <c r="B99" s="353" t="s">
        <v>235</v>
      </c>
      <c r="C99" s="354">
        <v>412</v>
      </c>
      <c r="D99" s="294"/>
      <c r="E99" s="294"/>
      <c r="F99" s="294"/>
    </row>
    <row r="100" s="75" customFormat="1" ht="18.75" customHeight="1" spans="1:6">
      <c r="A100" s="352">
        <v>2019999</v>
      </c>
      <c r="B100" s="352" t="s">
        <v>236</v>
      </c>
      <c r="C100" s="354">
        <v>412</v>
      </c>
      <c r="D100" s="294"/>
      <c r="E100" s="294"/>
      <c r="F100" s="294"/>
    </row>
    <row r="101" s="75" customFormat="1" ht="18.75" customHeight="1" spans="1:6">
      <c r="A101" s="352">
        <v>204</v>
      </c>
      <c r="B101" s="353" t="s">
        <v>237</v>
      </c>
      <c r="C101" s="354">
        <v>18019.61</v>
      </c>
      <c r="D101" s="294"/>
      <c r="E101" s="294"/>
      <c r="F101" s="294"/>
    </row>
    <row r="102" s="75" customFormat="1" ht="18.75" customHeight="1" spans="1:6">
      <c r="A102" s="352">
        <v>20401</v>
      </c>
      <c r="B102" s="353" t="s">
        <v>238</v>
      </c>
      <c r="C102" s="354">
        <v>75</v>
      </c>
      <c r="D102" s="294"/>
      <c r="E102" s="294"/>
      <c r="F102" s="294"/>
    </row>
    <row r="103" s="75" customFormat="1" ht="18.75" customHeight="1" spans="1:6">
      <c r="A103" s="352">
        <v>2040101</v>
      </c>
      <c r="B103" s="352" t="s">
        <v>239</v>
      </c>
      <c r="C103" s="354">
        <v>63</v>
      </c>
      <c r="D103" s="294"/>
      <c r="E103" s="294"/>
      <c r="F103" s="294"/>
    </row>
    <row r="104" s="75" customFormat="1" ht="18.75" customHeight="1" spans="1:6">
      <c r="A104" s="352">
        <v>2040199</v>
      </c>
      <c r="B104" s="352" t="s">
        <v>240</v>
      </c>
      <c r="C104" s="354">
        <v>12</v>
      </c>
      <c r="D104" s="294"/>
      <c r="E104" s="294"/>
      <c r="F104" s="294"/>
    </row>
    <row r="105" s="75" customFormat="1" ht="18.75" customHeight="1" spans="1:6">
      <c r="A105" s="352">
        <v>20402</v>
      </c>
      <c r="B105" s="353" t="s">
        <v>241</v>
      </c>
      <c r="C105" s="354">
        <v>14026.94</v>
      </c>
      <c r="D105" s="294"/>
      <c r="E105" s="294"/>
      <c r="F105" s="294"/>
    </row>
    <row r="106" s="75" customFormat="1" ht="18.75" customHeight="1" spans="1:6">
      <c r="A106" s="352">
        <v>2040201</v>
      </c>
      <c r="B106" s="352" t="s">
        <v>164</v>
      </c>
      <c r="C106" s="354">
        <v>7677</v>
      </c>
      <c r="D106" s="294"/>
      <c r="E106" s="294"/>
      <c r="F106" s="294"/>
    </row>
    <row r="107" s="75" customFormat="1" ht="18.75" customHeight="1" spans="1:6">
      <c r="A107" s="352">
        <v>2040202</v>
      </c>
      <c r="B107" s="352" t="s">
        <v>173</v>
      </c>
      <c r="C107" s="354">
        <v>800</v>
      </c>
      <c r="D107" s="294"/>
      <c r="E107" s="294"/>
      <c r="F107" s="294"/>
    </row>
    <row r="108" s="75" customFormat="1" ht="18.75" customHeight="1" spans="1:6">
      <c r="A108" s="352">
        <v>2040203</v>
      </c>
      <c r="B108" s="352" t="s">
        <v>174</v>
      </c>
      <c r="C108" s="354">
        <v>40</v>
      </c>
      <c r="D108" s="294"/>
      <c r="E108" s="294"/>
      <c r="F108" s="294"/>
    </row>
    <row r="109" s="75" customFormat="1" ht="18.75" customHeight="1" spans="1:6">
      <c r="A109" s="352">
        <v>2040220</v>
      </c>
      <c r="B109" s="352" t="s">
        <v>242</v>
      </c>
      <c r="C109" s="354">
        <v>1504</v>
      </c>
      <c r="D109" s="294"/>
      <c r="E109" s="294"/>
      <c r="F109" s="294"/>
    </row>
    <row r="110" s="75" customFormat="1" ht="18.75" customHeight="1" spans="1:6">
      <c r="A110" s="352">
        <v>2040250</v>
      </c>
      <c r="B110" s="352" t="s">
        <v>243</v>
      </c>
      <c r="C110" s="354">
        <v>127</v>
      </c>
      <c r="D110" s="294"/>
      <c r="E110" s="294"/>
      <c r="F110" s="294"/>
    </row>
    <row r="111" s="75" customFormat="1" ht="18.75" customHeight="1" spans="1:6">
      <c r="A111" s="352">
        <v>2040299</v>
      </c>
      <c r="B111" s="352" t="s">
        <v>244</v>
      </c>
      <c r="C111" s="354">
        <v>3878.94</v>
      </c>
      <c r="D111" s="294"/>
      <c r="E111" s="294"/>
      <c r="F111" s="294"/>
    </row>
    <row r="112" s="75" customFormat="1" ht="18.75" customHeight="1" spans="1:6">
      <c r="A112" s="352">
        <v>20404</v>
      </c>
      <c r="B112" s="353" t="s">
        <v>245</v>
      </c>
      <c r="C112" s="354">
        <v>65.13</v>
      </c>
      <c r="D112" s="294"/>
      <c r="E112" s="294"/>
      <c r="F112" s="294"/>
    </row>
    <row r="113" s="75" customFormat="1" ht="18.75" customHeight="1" spans="1:6">
      <c r="A113" s="352">
        <v>2040401</v>
      </c>
      <c r="B113" s="352" t="s">
        <v>164</v>
      </c>
      <c r="C113" s="354">
        <v>65.13</v>
      </c>
      <c r="D113" s="294"/>
      <c r="E113" s="294"/>
      <c r="F113" s="294"/>
    </row>
    <row r="114" s="75" customFormat="1" ht="18.75" customHeight="1" spans="1:6">
      <c r="A114" s="352">
        <v>20405</v>
      </c>
      <c r="B114" s="353" t="s">
        <v>246</v>
      </c>
      <c r="C114" s="354">
        <v>137.54</v>
      </c>
      <c r="D114" s="294"/>
      <c r="E114" s="294"/>
      <c r="F114" s="294"/>
    </row>
    <row r="115" s="75" customFormat="1" ht="18.75" customHeight="1" spans="1:6">
      <c r="A115" s="352">
        <v>2040501</v>
      </c>
      <c r="B115" s="352" t="s">
        <v>164</v>
      </c>
      <c r="C115" s="354">
        <v>137.54</v>
      </c>
      <c r="D115" s="294"/>
      <c r="E115" s="294"/>
      <c r="F115" s="294"/>
    </row>
    <row r="116" s="75" customFormat="1" ht="18.75" customHeight="1" spans="1:6">
      <c r="A116" s="352">
        <v>20406</v>
      </c>
      <c r="B116" s="353" t="s">
        <v>247</v>
      </c>
      <c r="C116" s="354">
        <v>1219</v>
      </c>
      <c r="D116" s="294"/>
      <c r="E116" s="294"/>
      <c r="F116" s="294"/>
    </row>
    <row r="117" s="75" customFormat="1" ht="18.75" customHeight="1" spans="1:6">
      <c r="A117" s="352">
        <v>2040601</v>
      </c>
      <c r="B117" s="352" t="s">
        <v>164</v>
      </c>
      <c r="C117" s="354">
        <v>991</v>
      </c>
      <c r="D117" s="294"/>
      <c r="E117" s="294"/>
      <c r="F117" s="294"/>
    </row>
    <row r="118" s="75" customFormat="1" ht="18.75" customHeight="1" spans="1:6">
      <c r="A118" s="352">
        <v>2040602</v>
      </c>
      <c r="B118" s="352" t="s">
        <v>173</v>
      </c>
      <c r="C118" s="354">
        <v>40</v>
      </c>
      <c r="D118" s="294"/>
      <c r="E118" s="294"/>
      <c r="F118" s="294"/>
    </row>
    <row r="119" s="75" customFormat="1" ht="18.75" customHeight="1" spans="1:6">
      <c r="A119" s="352">
        <v>2040605</v>
      </c>
      <c r="B119" s="352" t="s">
        <v>248</v>
      </c>
      <c r="C119" s="354">
        <v>116</v>
      </c>
      <c r="D119" s="294"/>
      <c r="E119" s="294"/>
      <c r="F119" s="294"/>
    </row>
    <row r="120" s="75" customFormat="1" ht="18.75" customHeight="1" spans="1:6">
      <c r="A120" s="352">
        <v>2040607</v>
      </c>
      <c r="B120" s="352" t="s">
        <v>249</v>
      </c>
      <c r="C120" s="354">
        <v>8</v>
      </c>
      <c r="D120" s="294"/>
      <c r="E120" s="294"/>
      <c r="F120" s="294"/>
    </row>
    <row r="121" s="75" customFormat="1" ht="18.75" customHeight="1" spans="1:6">
      <c r="A121" s="352">
        <v>2040610</v>
      </c>
      <c r="B121" s="352" t="s">
        <v>250</v>
      </c>
      <c r="C121" s="354">
        <v>40</v>
      </c>
      <c r="D121" s="294"/>
      <c r="E121" s="294"/>
      <c r="F121" s="294"/>
    </row>
    <row r="122" s="75" customFormat="1" ht="18.75" customHeight="1" spans="1:6">
      <c r="A122" s="352">
        <v>2040699</v>
      </c>
      <c r="B122" s="352" t="s">
        <v>251</v>
      </c>
      <c r="C122" s="354">
        <v>24</v>
      </c>
      <c r="D122" s="294"/>
      <c r="E122" s="294"/>
      <c r="F122" s="294"/>
    </row>
    <row r="123" s="75" customFormat="1" ht="18.75" customHeight="1" spans="1:6">
      <c r="A123" s="352">
        <v>20499</v>
      </c>
      <c r="B123" s="353" t="s">
        <v>252</v>
      </c>
      <c r="C123" s="354">
        <v>2496</v>
      </c>
      <c r="D123" s="294"/>
      <c r="E123" s="294"/>
      <c r="F123" s="294"/>
    </row>
    <row r="124" s="75" customFormat="1" ht="18.75" customHeight="1" spans="1:6">
      <c r="A124" s="352">
        <v>2049999</v>
      </c>
      <c r="B124" s="352" t="s">
        <v>253</v>
      </c>
      <c r="C124" s="354">
        <v>2496</v>
      </c>
      <c r="D124" s="294"/>
      <c r="E124" s="294"/>
      <c r="F124" s="294"/>
    </row>
    <row r="125" s="75" customFormat="1" ht="18.75" customHeight="1" spans="1:6">
      <c r="A125" s="352">
        <v>205</v>
      </c>
      <c r="B125" s="353" t="s">
        <v>254</v>
      </c>
      <c r="C125" s="354">
        <v>151744.86</v>
      </c>
      <c r="D125" s="294"/>
      <c r="E125" s="294"/>
      <c r="F125" s="294"/>
    </row>
    <row r="126" s="75" customFormat="1" ht="18.75" customHeight="1" spans="1:6">
      <c r="A126" s="352">
        <v>20501</v>
      </c>
      <c r="B126" s="353" t="s">
        <v>255</v>
      </c>
      <c r="C126" s="354">
        <v>11795</v>
      </c>
      <c r="D126" s="294"/>
      <c r="E126" s="294"/>
      <c r="F126" s="294"/>
    </row>
    <row r="127" s="75" customFormat="1" ht="18.75" customHeight="1" spans="1:6">
      <c r="A127" s="352">
        <v>2050101</v>
      </c>
      <c r="B127" s="352" t="s">
        <v>164</v>
      </c>
      <c r="C127" s="354">
        <v>1530</v>
      </c>
      <c r="D127" s="294"/>
      <c r="E127" s="294"/>
      <c r="F127" s="294"/>
    </row>
    <row r="128" s="75" customFormat="1" ht="18.75" customHeight="1" spans="1:6">
      <c r="A128" s="352">
        <v>2050199</v>
      </c>
      <c r="B128" s="352" t="s">
        <v>256</v>
      </c>
      <c r="C128" s="354">
        <v>10265</v>
      </c>
      <c r="D128" s="294"/>
      <c r="E128" s="294"/>
      <c r="F128" s="294"/>
    </row>
    <row r="129" s="75" customFormat="1" ht="18.75" customHeight="1" spans="1:6">
      <c r="A129" s="352">
        <v>20502</v>
      </c>
      <c r="B129" s="353" t="s">
        <v>257</v>
      </c>
      <c r="C129" s="354">
        <v>119007.21</v>
      </c>
      <c r="D129" s="294"/>
      <c r="E129" s="294"/>
      <c r="F129" s="294"/>
    </row>
    <row r="130" s="75" customFormat="1" ht="18.75" customHeight="1" spans="1:6">
      <c r="A130" s="352">
        <v>2050201</v>
      </c>
      <c r="B130" s="352" t="s">
        <v>258</v>
      </c>
      <c r="C130" s="354">
        <v>9590.42</v>
      </c>
      <c r="D130" s="294"/>
      <c r="E130" s="294"/>
      <c r="F130" s="294"/>
    </row>
    <row r="131" s="75" customFormat="1" ht="18.75" customHeight="1" spans="1:6">
      <c r="A131" s="352">
        <v>2050202</v>
      </c>
      <c r="B131" s="352" t="s">
        <v>259</v>
      </c>
      <c r="C131" s="354">
        <v>54100</v>
      </c>
      <c r="D131" s="294"/>
      <c r="E131" s="294"/>
      <c r="F131" s="294"/>
    </row>
    <row r="132" s="75" customFormat="1" ht="18.75" customHeight="1" spans="1:6">
      <c r="A132" s="352">
        <v>2050203</v>
      </c>
      <c r="B132" s="352" t="s">
        <v>260</v>
      </c>
      <c r="C132" s="354">
        <v>23283</v>
      </c>
      <c r="D132" s="294"/>
      <c r="E132" s="294"/>
      <c r="F132" s="294"/>
    </row>
    <row r="133" s="75" customFormat="1" ht="18.75" customHeight="1" spans="1:6">
      <c r="A133" s="352">
        <v>2050204</v>
      </c>
      <c r="B133" s="352" t="s">
        <v>261</v>
      </c>
      <c r="C133" s="354">
        <v>24836</v>
      </c>
      <c r="D133" s="294"/>
      <c r="E133" s="294"/>
      <c r="F133" s="294"/>
    </row>
    <row r="134" s="75" customFormat="1" ht="18.75" customHeight="1" spans="1:6">
      <c r="A134" s="352">
        <v>2050299</v>
      </c>
      <c r="B134" s="352" t="s">
        <v>262</v>
      </c>
      <c r="C134" s="354">
        <v>7197.79</v>
      </c>
      <c r="D134" s="294"/>
      <c r="E134" s="294"/>
      <c r="F134" s="294"/>
    </row>
    <row r="135" s="75" customFormat="1" ht="18.75" customHeight="1" spans="1:6">
      <c r="A135" s="352">
        <v>20504</v>
      </c>
      <c r="B135" s="353" t="s">
        <v>263</v>
      </c>
      <c r="C135" s="354">
        <v>22.4</v>
      </c>
      <c r="D135" s="294"/>
      <c r="E135" s="294"/>
      <c r="F135" s="294"/>
    </row>
    <row r="136" s="75" customFormat="1" ht="18.75" customHeight="1" spans="1:6">
      <c r="A136" s="352">
        <v>2050499</v>
      </c>
      <c r="B136" s="352" t="s">
        <v>264</v>
      </c>
      <c r="C136" s="354">
        <v>22.4</v>
      </c>
      <c r="D136" s="294"/>
      <c r="E136" s="294"/>
      <c r="F136" s="294"/>
    </row>
    <row r="137" s="75" customFormat="1" ht="18.75" customHeight="1" spans="1:6">
      <c r="A137" s="352">
        <v>20507</v>
      </c>
      <c r="B137" s="353" t="s">
        <v>265</v>
      </c>
      <c r="C137" s="354">
        <v>149</v>
      </c>
      <c r="D137" s="294"/>
      <c r="E137" s="294"/>
      <c r="F137" s="294"/>
    </row>
    <row r="138" s="75" customFormat="1" ht="18.75" customHeight="1" spans="1:6">
      <c r="A138" s="352">
        <v>2050701</v>
      </c>
      <c r="B138" s="352" t="s">
        <v>266</v>
      </c>
      <c r="C138" s="354">
        <v>149</v>
      </c>
      <c r="D138" s="294"/>
      <c r="E138" s="294"/>
      <c r="F138" s="294"/>
    </row>
    <row r="139" s="75" customFormat="1" ht="18.75" customHeight="1" spans="1:6">
      <c r="A139" s="352">
        <v>20508</v>
      </c>
      <c r="B139" s="353" t="s">
        <v>267</v>
      </c>
      <c r="C139" s="354">
        <v>1174.75</v>
      </c>
      <c r="D139" s="294"/>
      <c r="E139" s="294"/>
      <c r="F139" s="294"/>
    </row>
    <row r="140" s="75" customFormat="1" ht="18.75" customHeight="1" spans="1:6">
      <c r="A140" s="352">
        <v>2050801</v>
      </c>
      <c r="B140" s="352" t="s">
        <v>268</v>
      </c>
      <c r="C140" s="354">
        <v>709</v>
      </c>
      <c r="D140" s="294"/>
      <c r="E140" s="294"/>
      <c r="F140" s="294"/>
    </row>
    <row r="141" s="75" customFormat="1" ht="18.75" customHeight="1" spans="1:6">
      <c r="A141" s="352">
        <v>2050802</v>
      </c>
      <c r="B141" s="352" t="s">
        <v>269</v>
      </c>
      <c r="C141" s="354">
        <v>409.75</v>
      </c>
      <c r="D141" s="294"/>
      <c r="E141" s="294"/>
      <c r="F141" s="294"/>
    </row>
    <row r="142" s="75" customFormat="1" ht="18.75" customHeight="1" spans="1:6">
      <c r="A142" s="352">
        <v>2050803</v>
      </c>
      <c r="B142" s="352" t="s">
        <v>270</v>
      </c>
      <c r="C142" s="354">
        <v>56</v>
      </c>
      <c r="D142" s="294"/>
      <c r="E142" s="294"/>
      <c r="F142" s="294"/>
    </row>
    <row r="143" s="75" customFormat="1" ht="18.75" customHeight="1" spans="1:6">
      <c r="A143" s="352">
        <v>20509</v>
      </c>
      <c r="B143" s="353" t="s">
        <v>271</v>
      </c>
      <c r="C143" s="354">
        <v>4000</v>
      </c>
      <c r="D143" s="294"/>
      <c r="E143" s="294"/>
      <c r="F143" s="294"/>
    </row>
    <row r="144" s="75" customFormat="1" ht="18.75" customHeight="1" spans="1:6">
      <c r="A144" s="352">
        <v>2050901</v>
      </c>
      <c r="B144" s="352" t="s">
        <v>272</v>
      </c>
      <c r="C144" s="354">
        <v>805</v>
      </c>
      <c r="D144" s="294"/>
      <c r="E144" s="294"/>
      <c r="F144" s="294"/>
    </row>
    <row r="145" s="75" customFormat="1" ht="18.75" customHeight="1" spans="1:6">
      <c r="A145" s="352">
        <v>2050999</v>
      </c>
      <c r="B145" s="352" t="s">
        <v>273</v>
      </c>
      <c r="C145" s="354">
        <v>3195</v>
      </c>
      <c r="D145" s="294"/>
      <c r="E145" s="294"/>
      <c r="F145" s="294"/>
    </row>
    <row r="146" s="75" customFormat="1" ht="18.75" customHeight="1" spans="1:6">
      <c r="A146" s="352">
        <v>20599</v>
      </c>
      <c r="B146" s="353" t="s">
        <v>274</v>
      </c>
      <c r="C146" s="354">
        <v>6062.5</v>
      </c>
      <c r="D146" s="294"/>
      <c r="E146" s="294"/>
      <c r="F146" s="294"/>
    </row>
    <row r="147" s="75" customFormat="1" ht="18.75" customHeight="1" spans="1:6">
      <c r="A147" s="352">
        <v>2059999</v>
      </c>
      <c r="B147" s="352" t="s">
        <v>275</v>
      </c>
      <c r="C147" s="354">
        <v>6062.5</v>
      </c>
      <c r="D147" s="294"/>
      <c r="E147" s="294"/>
      <c r="F147" s="294"/>
    </row>
    <row r="148" s="75" customFormat="1" ht="18.75" customHeight="1" spans="1:6">
      <c r="A148" s="352">
        <v>206</v>
      </c>
      <c r="B148" s="353" t="s">
        <v>276</v>
      </c>
      <c r="C148" s="354">
        <v>27007.42</v>
      </c>
      <c r="D148" s="294"/>
      <c r="E148" s="294"/>
      <c r="F148" s="294"/>
    </row>
    <row r="149" s="75" customFormat="1" ht="18.75" customHeight="1" spans="1:6">
      <c r="A149" s="352">
        <v>20601</v>
      </c>
      <c r="B149" s="353" t="s">
        <v>277</v>
      </c>
      <c r="C149" s="354">
        <v>4615</v>
      </c>
      <c r="D149" s="294"/>
      <c r="E149" s="294"/>
      <c r="F149" s="294"/>
    </row>
    <row r="150" s="75" customFormat="1" ht="18.75" customHeight="1" spans="1:6">
      <c r="A150" s="352">
        <v>2060101</v>
      </c>
      <c r="B150" s="352" t="s">
        <v>164</v>
      </c>
      <c r="C150" s="354">
        <v>369</v>
      </c>
      <c r="D150" s="294"/>
      <c r="E150" s="294"/>
      <c r="F150" s="294"/>
    </row>
    <row r="151" s="75" customFormat="1" ht="18.75" customHeight="1" spans="1:6">
      <c r="A151" s="352">
        <v>2060199</v>
      </c>
      <c r="B151" s="352" t="s">
        <v>278</v>
      </c>
      <c r="C151" s="354">
        <v>4246</v>
      </c>
      <c r="D151" s="294"/>
      <c r="E151" s="294"/>
      <c r="F151" s="294"/>
    </row>
    <row r="152" s="75" customFormat="1" ht="18.75" customHeight="1" spans="1:6">
      <c r="A152" s="352">
        <v>20604</v>
      </c>
      <c r="B152" s="353" t="s">
        <v>279</v>
      </c>
      <c r="C152" s="354">
        <v>5065</v>
      </c>
      <c r="D152" s="294"/>
      <c r="E152" s="294"/>
      <c r="F152" s="294"/>
    </row>
    <row r="153" s="75" customFormat="1" ht="18.75" customHeight="1" spans="1:6">
      <c r="A153" s="352">
        <v>2060499</v>
      </c>
      <c r="B153" s="352" t="s">
        <v>280</v>
      </c>
      <c r="C153" s="354">
        <v>5065</v>
      </c>
      <c r="D153" s="294"/>
      <c r="E153" s="294"/>
      <c r="F153" s="294"/>
    </row>
    <row r="154" s="75" customFormat="1" ht="18.75" customHeight="1" spans="1:6">
      <c r="A154" s="352">
        <v>20605</v>
      </c>
      <c r="B154" s="353" t="s">
        <v>281</v>
      </c>
      <c r="C154" s="354">
        <v>27.2</v>
      </c>
      <c r="D154" s="294"/>
      <c r="E154" s="294"/>
      <c r="F154" s="294"/>
    </row>
    <row r="155" s="75" customFormat="1" ht="18.75" customHeight="1" spans="1:6">
      <c r="A155" s="352">
        <v>2060599</v>
      </c>
      <c r="B155" s="352" t="s">
        <v>282</v>
      </c>
      <c r="C155" s="354">
        <v>27.2</v>
      </c>
      <c r="D155" s="294"/>
      <c r="E155" s="294"/>
      <c r="F155" s="294"/>
    </row>
    <row r="156" s="75" customFormat="1" ht="18.75" customHeight="1" spans="1:6">
      <c r="A156" s="352">
        <v>20607</v>
      </c>
      <c r="B156" s="353" t="s">
        <v>283</v>
      </c>
      <c r="C156" s="354">
        <v>100.22</v>
      </c>
      <c r="D156" s="294"/>
      <c r="E156" s="294"/>
      <c r="F156" s="294"/>
    </row>
    <row r="157" s="75" customFormat="1" ht="18.75" customHeight="1" spans="1:6">
      <c r="A157" s="352">
        <v>2060702</v>
      </c>
      <c r="B157" s="352" t="s">
        <v>284</v>
      </c>
      <c r="C157" s="354">
        <v>87.22</v>
      </c>
      <c r="D157" s="294"/>
      <c r="E157" s="294"/>
      <c r="F157" s="294"/>
    </row>
    <row r="158" s="75" customFormat="1" ht="18.75" customHeight="1" spans="1:6">
      <c r="A158" s="352">
        <v>2060799</v>
      </c>
      <c r="B158" s="352" t="s">
        <v>285</v>
      </c>
      <c r="C158" s="354">
        <v>13</v>
      </c>
      <c r="D158" s="294"/>
      <c r="E158" s="294"/>
      <c r="F158" s="294"/>
    </row>
    <row r="159" s="75" customFormat="1" ht="18.75" customHeight="1" spans="1:6">
      <c r="A159" s="352">
        <v>20699</v>
      </c>
      <c r="B159" s="353" t="s">
        <v>286</v>
      </c>
      <c r="C159" s="354">
        <v>17200</v>
      </c>
      <c r="D159" s="294"/>
      <c r="E159" s="294"/>
      <c r="F159" s="294"/>
    </row>
    <row r="160" s="75" customFormat="1" ht="18.75" customHeight="1" spans="1:6">
      <c r="A160" s="352">
        <v>2069999</v>
      </c>
      <c r="B160" s="352" t="s">
        <v>287</v>
      </c>
      <c r="C160" s="354">
        <v>17200</v>
      </c>
      <c r="D160" s="294"/>
      <c r="E160" s="294"/>
      <c r="F160" s="294"/>
    </row>
    <row r="161" s="75" customFormat="1" ht="18.75" customHeight="1" spans="1:6">
      <c r="A161" s="352">
        <v>207</v>
      </c>
      <c r="B161" s="353" t="s">
        <v>288</v>
      </c>
      <c r="C161" s="354">
        <v>8645.53</v>
      </c>
      <c r="D161" s="294"/>
      <c r="E161" s="294"/>
      <c r="F161" s="294"/>
    </row>
    <row r="162" s="75" customFormat="1" ht="18.75" customHeight="1" spans="1:6">
      <c r="A162" s="352">
        <v>20701</v>
      </c>
      <c r="B162" s="353" t="s">
        <v>289</v>
      </c>
      <c r="C162" s="354">
        <v>5348</v>
      </c>
      <c r="D162" s="294"/>
      <c r="E162" s="294"/>
      <c r="F162" s="294"/>
    </row>
    <row r="163" s="75" customFormat="1" ht="18.75" customHeight="1" spans="1:6">
      <c r="A163" s="352">
        <v>2070101</v>
      </c>
      <c r="B163" s="352" t="s">
        <v>164</v>
      </c>
      <c r="C163" s="354">
        <v>703</v>
      </c>
      <c r="D163" s="294"/>
      <c r="E163" s="294"/>
      <c r="F163" s="294"/>
    </row>
    <row r="164" s="75" customFormat="1" ht="18.75" customHeight="1" spans="1:6">
      <c r="A164" s="352">
        <v>2070104</v>
      </c>
      <c r="B164" s="352" t="s">
        <v>290</v>
      </c>
      <c r="C164" s="354">
        <v>150</v>
      </c>
      <c r="D164" s="294"/>
      <c r="E164" s="294"/>
      <c r="F164" s="294"/>
    </row>
    <row r="165" s="75" customFormat="1" ht="18.75" customHeight="1" spans="1:6">
      <c r="A165" s="352">
        <v>2070109</v>
      </c>
      <c r="B165" s="352" t="s">
        <v>291</v>
      </c>
      <c r="C165" s="354">
        <v>222</v>
      </c>
      <c r="D165" s="294"/>
      <c r="E165" s="294"/>
      <c r="F165" s="294"/>
    </row>
    <row r="166" s="75" customFormat="1" ht="18.75" customHeight="1" spans="1:6">
      <c r="A166" s="352">
        <v>2070110</v>
      </c>
      <c r="B166" s="352" t="s">
        <v>292</v>
      </c>
      <c r="C166" s="354">
        <v>91</v>
      </c>
      <c r="D166" s="294"/>
      <c r="E166" s="294"/>
      <c r="F166" s="294"/>
    </row>
    <row r="167" s="75" customFormat="1" ht="18.75" customHeight="1" spans="1:6">
      <c r="A167" s="352">
        <v>2070112</v>
      </c>
      <c r="B167" s="352" t="s">
        <v>293</v>
      </c>
      <c r="C167" s="354">
        <v>122</v>
      </c>
      <c r="D167" s="294"/>
      <c r="E167" s="294"/>
      <c r="F167" s="294"/>
    </row>
    <row r="168" s="75" customFormat="1" ht="18.75" customHeight="1" spans="1:6">
      <c r="A168" s="352">
        <v>2070199</v>
      </c>
      <c r="B168" s="352" t="s">
        <v>294</v>
      </c>
      <c r="C168" s="354">
        <v>4060</v>
      </c>
      <c r="D168" s="294"/>
      <c r="E168" s="294"/>
      <c r="F168" s="294"/>
    </row>
    <row r="169" s="75" customFormat="1" ht="18.75" customHeight="1" spans="1:6">
      <c r="A169" s="352">
        <v>20702</v>
      </c>
      <c r="B169" s="353" t="s">
        <v>295</v>
      </c>
      <c r="C169" s="354">
        <v>1075</v>
      </c>
      <c r="D169" s="294"/>
      <c r="E169" s="294"/>
      <c r="F169" s="294"/>
    </row>
    <row r="170" s="75" customFormat="1" ht="18.75" customHeight="1" spans="1:6">
      <c r="A170" s="352">
        <v>2070201</v>
      </c>
      <c r="B170" s="352" t="s">
        <v>164</v>
      </c>
      <c r="C170" s="354">
        <v>274</v>
      </c>
      <c r="D170" s="294"/>
      <c r="E170" s="294"/>
      <c r="F170" s="294"/>
    </row>
    <row r="171" s="75" customFormat="1" ht="18.75" customHeight="1" spans="1:6">
      <c r="A171" s="352">
        <v>2070204</v>
      </c>
      <c r="B171" s="352" t="s">
        <v>296</v>
      </c>
      <c r="C171" s="354">
        <v>600</v>
      </c>
      <c r="D171" s="294"/>
      <c r="E171" s="294"/>
      <c r="F171" s="294"/>
    </row>
    <row r="172" s="75" customFormat="1" ht="18.75" customHeight="1" spans="1:6">
      <c r="A172" s="352">
        <v>2070299</v>
      </c>
      <c r="B172" s="352" t="s">
        <v>297</v>
      </c>
      <c r="C172" s="354">
        <v>201</v>
      </c>
      <c r="D172" s="294"/>
      <c r="E172" s="294"/>
      <c r="F172" s="294"/>
    </row>
    <row r="173" s="75" customFormat="1" ht="18.75" customHeight="1" spans="1:6">
      <c r="A173" s="352">
        <v>20703</v>
      </c>
      <c r="B173" s="353" t="s">
        <v>298</v>
      </c>
      <c r="C173" s="354">
        <v>157</v>
      </c>
      <c r="D173" s="294"/>
      <c r="E173" s="294"/>
      <c r="F173" s="294"/>
    </row>
    <row r="174" s="75" customFormat="1" ht="18.75" customHeight="1" spans="1:6">
      <c r="A174" s="352">
        <v>2070301</v>
      </c>
      <c r="B174" s="352" t="s">
        <v>164</v>
      </c>
      <c r="C174" s="354">
        <v>127</v>
      </c>
      <c r="D174" s="294"/>
      <c r="E174" s="294"/>
      <c r="F174" s="294"/>
    </row>
    <row r="175" s="75" customFormat="1" ht="18.75" customHeight="1" spans="1:6">
      <c r="A175" s="352">
        <v>2070399</v>
      </c>
      <c r="B175" s="352" t="s">
        <v>299</v>
      </c>
      <c r="C175" s="354">
        <v>30</v>
      </c>
      <c r="D175" s="294"/>
      <c r="E175" s="294"/>
      <c r="F175" s="294"/>
    </row>
    <row r="176" s="75" customFormat="1" ht="18.75" customHeight="1" spans="1:6">
      <c r="A176" s="352">
        <v>20706</v>
      </c>
      <c r="B176" s="355" t="s">
        <v>300</v>
      </c>
      <c r="C176" s="354">
        <v>30.23</v>
      </c>
      <c r="D176" s="294"/>
      <c r="E176" s="294"/>
      <c r="F176" s="294"/>
    </row>
    <row r="177" s="75" customFormat="1" ht="18.75" customHeight="1" spans="1:6">
      <c r="A177" s="352">
        <v>2070607</v>
      </c>
      <c r="B177" s="356" t="s">
        <v>301</v>
      </c>
      <c r="C177" s="354">
        <v>29.23</v>
      </c>
      <c r="D177" s="294"/>
      <c r="E177" s="294"/>
      <c r="F177" s="294"/>
    </row>
    <row r="178" s="75" customFormat="1" ht="18.75" customHeight="1" spans="1:6">
      <c r="A178" s="352">
        <v>2070699</v>
      </c>
      <c r="B178" s="356" t="s">
        <v>302</v>
      </c>
      <c r="C178" s="354">
        <v>1</v>
      </c>
      <c r="D178" s="294"/>
      <c r="E178" s="294"/>
      <c r="F178" s="294"/>
    </row>
    <row r="179" s="75" customFormat="1" ht="18.75" customHeight="1" spans="1:6">
      <c r="A179" s="352">
        <v>20708</v>
      </c>
      <c r="B179" s="355" t="s">
        <v>303</v>
      </c>
      <c r="C179" s="354">
        <v>763.3</v>
      </c>
      <c r="D179" s="294"/>
      <c r="E179" s="294"/>
      <c r="F179" s="294"/>
    </row>
    <row r="180" s="75" customFormat="1" ht="18.75" customHeight="1" spans="1:6">
      <c r="A180" s="352">
        <v>2070801</v>
      </c>
      <c r="B180" s="356" t="s">
        <v>164</v>
      </c>
      <c r="C180" s="354">
        <v>654</v>
      </c>
      <c r="D180" s="294"/>
      <c r="E180" s="294"/>
      <c r="F180" s="294"/>
    </row>
    <row r="181" s="75" customFormat="1" ht="18.75" customHeight="1" spans="1:6">
      <c r="A181" s="352">
        <v>2070808</v>
      </c>
      <c r="B181" s="356" t="s">
        <v>304</v>
      </c>
      <c r="C181" s="354">
        <v>39.3</v>
      </c>
      <c r="D181" s="294"/>
      <c r="E181" s="294"/>
      <c r="F181" s="294"/>
    </row>
    <row r="182" s="75" customFormat="1" ht="18.75" customHeight="1" spans="1:6">
      <c r="A182" s="352">
        <v>2070899</v>
      </c>
      <c r="B182" s="356" t="s">
        <v>305</v>
      </c>
      <c r="C182" s="354">
        <v>70</v>
      </c>
      <c r="D182" s="294"/>
      <c r="E182" s="294"/>
      <c r="F182" s="294"/>
    </row>
    <row r="183" s="75" customFormat="1" ht="18.75" customHeight="1" spans="1:6">
      <c r="A183" s="352">
        <v>20799</v>
      </c>
      <c r="B183" s="353" t="s">
        <v>306</v>
      </c>
      <c r="C183" s="354">
        <v>1272</v>
      </c>
      <c r="D183" s="294"/>
      <c r="E183" s="294"/>
      <c r="F183" s="294"/>
    </row>
    <row r="184" s="75" customFormat="1" ht="18.75" customHeight="1" spans="1:6">
      <c r="A184" s="352">
        <v>2079999</v>
      </c>
      <c r="B184" s="352" t="s">
        <v>307</v>
      </c>
      <c r="C184" s="354">
        <v>1272</v>
      </c>
      <c r="D184" s="294"/>
      <c r="E184" s="294"/>
      <c r="F184" s="294"/>
    </row>
    <row r="185" s="75" customFormat="1" ht="18.75" customHeight="1" spans="1:6">
      <c r="A185" s="352">
        <v>208</v>
      </c>
      <c r="B185" s="353" t="s">
        <v>308</v>
      </c>
      <c r="C185" s="354">
        <v>91977.81</v>
      </c>
      <c r="D185" s="294"/>
      <c r="E185" s="294"/>
      <c r="F185" s="294"/>
    </row>
    <row r="186" s="75" customFormat="1" ht="18.75" customHeight="1" spans="1:6">
      <c r="A186" s="352">
        <v>20801</v>
      </c>
      <c r="B186" s="353" t="s">
        <v>309</v>
      </c>
      <c r="C186" s="354">
        <v>2414</v>
      </c>
      <c r="D186" s="294"/>
      <c r="E186" s="294"/>
      <c r="F186" s="294"/>
    </row>
    <row r="187" s="75" customFormat="1" ht="18.75" customHeight="1" spans="1:6">
      <c r="A187" s="352">
        <v>2080101</v>
      </c>
      <c r="B187" s="352" t="s">
        <v>164</v>
      </c>
      <c r="C187" s="354">
        <v>982</v>
      </c>
      <c r="D187" s="294"/>
      <c r="E187" s="294"/>
      <c r="F187" s="294"/>
    </row>
    <row r="188" s="75" customFormat="1" ht="18.75" customHeight="1" spans="1:6">
      <c r="A188" s="352">
        <v>2080105</v>
      </c>
      <c r="B188" s="352" t="s">
        <v>310</v>
      </c>
      <c r="C188" s="354">
        <v>5</v>
      </c>
      <c r="D188" s="294"/>
      <c r="E188" s="294"/>
      <c r="F188" s="294"/>
    </row>
    <row r="189" s="75" customFormat="1" ht="18.75" customHeight="1" spans="1:6">
      <c r="A189" s="352">
        <v>2080106</v>
      </c>
      <c r="B189" s="352" t="s">
        <v>311</v>
      </c>
      <c r="C189" s="354">
        <v>219</v>
      </c>
      <c r="D189" s="294"/>
      <c r="E189" s="294"/>
      <c r="F189" s="294"/>
    </row>
    <row r="190" s="75" customFormat="1" ht="18.75" customHeight="1" spans="1:6">
      <c r="A190" s="352">
        <v>2080116</v>
      </c>
      <c r="B190" s="352" t="s">
        <v>312</v>
      </c>
      <c r="C190" s="354">
        <v>950</v>
      </c>
      <c r="D190" s="294"/>
      <c r="E190" s="294"/>
      <c r="F190" s="294"/>
    </row>
    <row r="191" s="75" customFormat="1" ht="18.75" customHeight="1" spans="1:6">
      <c r="A191" s="352">
        <v>2080199</v>
      </c>
      <c r="B191" s="352" t="s">
        <v>313</v>
      </c>
      <c r="C191" s="354">
        <v>258</v>
      </c>
      <c r="D191" s="294"/>
      <c r="E191" s="294"/>
      <c r="F191" s="294"/>
    </row>
    <row r="192" s="75" customFormat="1" ht="18.75" customHeight="1" spans="1:6">
      <c r="A192" s="352">
        <v>20802</v>
      </c>
      <c r="B192" s="353" t="s">
        <v>314</v>
      </c>
      <c r="C192" s="354">
        <v>2276</v>
      </c>
      <c r="D192" s="294"/>
      <c r="E192" s="294"/>
      <c r="F192" s="294"/>
    </row>
    <row r="193" s="75" customFormat="1" ht="18.75" customHeight="1" spans="1:6">
      <c r="A193" s="352">
        <v>2080201</v>
      </c>
      <c r="B193" s="352" t="s">
        <v>164</v>
      </c>
      <c r="C193" s="354">
        <v>653</v>
      </c>
      <c r="D193" s="294"/>
      <c r="E193" s="294"/>
      <c r="F193" s="294"/>
    </row>
    <row r="194" s="75" customFormat="1" ht="18.75" customHeight="1" spans="1:6">
      <c r="A194" s="352">
        <v>2080299</v>
      </c>
      <c r="B194" s="352" t="s">
        <v>315</v>
      </c>
      <c r="C194" s="354">
        <v>1623</v>
      </c>
      <c r="D194" s="294"/>
      <c r="E194" s="294"/>
      <c r="F194" s="294"/>
    </row>
    <row r="195" s="75" customFormat="1" ht="18.75" customHeight="1" spans="1:6">
      <c r="A195" s="352">
        <v>20805</v>
      </c>
      <c r="B195" s="353" t="s">
        <v>316</v>
      </c>
      <c r="C195" s="354">
        <v>36131.24</v>
      </c>
      <c r="D195" s="294"/>
      <c r="E195" s="294"/>
      <c r="F195" s="294"/>
    </row>
    <row r="196" s="75" customFormat="1" ht="18.75" customHeight="1" spans="1:6">
      <c r="A196" s="352">
        <v>2080505</v>
      </c>
      <c r="B196" s="352" t="s">
        <v>317</v>
      </c>
      <c r="C196" s="354">
        <v>18390.65</v>
      </c>
      <c r="D196" s="294"/>
      <c r="E196" s="294"/>
      <c r="F196" s="294"/>
    </row>
    <row r="197" s="75" customFormat="1" ht="18.75" customHeight="1" spans="1:6">
      <c r="A197" s="352">
        <v>2080507</v>
      </c>
      <c r="B197" s="352" t="s">
        <v>318</v>
      </c>
      <c r="C197" s="357">
        <v>15194.59</v>
      </c>
      <c r="D197" s="294"/>
      <c r="E197" s="294"/>
      <c r="F197" s="294"/>
    </row>
    <row r="198" s="75" customFormat="1" ht="18.75" customHeight="1" spans="1:6">
      <c r="A198" s="352">
        <v>2080508</v>
      </c>
      <c r="B198" s="352" t="s">
        <v>319</v>
      </c>
      <c r="C198" s="354">
        <v>2500</v>
      </c>
      <c r="D198" s="294"/>
      <c r="E198" s="294"/>
      <c r="F198" s="294"/>
    </row>
    <row r="199" s="75" customFormat="1" ht="18.75" customHeight="1" spans="1:6">
      <c r="A199" s="352">
        <v>2080599</v>
      </c>
      <c r="B199" s="352" t="s">
        <v>320</v>
      </c>
      <c r="C199" s="354">
        <v>46</v>
      </c>
      <c r="D199" s="294"/>
      <c r="E199" s="294"/>
      <c r="F199" s="294"/>
    </row>
    <row r="200" s="75" customFormat="1" ht="18.75" customHeight="1" spans="1:6">
      <c r="A200" s="352">
        <v>20806</v>
      </c>
      <c r="B200" s="353" t="s">
        <v>321</v>
      </c>
      <c r="C200" s="354">
        <v>10</v>
      </c>
      <c r="D200" s="294"/>
      <c r="E200" s="294"/>
      <c r="F200" s="294"/>
    </row>
    <row r="201" s="75" customFormat="1" ht="18.75" customHeight="1" spans="1:6">
      <c r="A201" s="352">
        <v>2080699</v>
      </c>
      <c r="B201" s="352" t="s">
        <v>322</v>
      </c>
      <c r="C201" s="354">
        <v>10</v>
      </c>
      <c r="D201" s="294"/>
      <c r="E201" s="294"/>
      <c r="F201" s="294"/>
    </row>
    <row r="202" s="75" customFormat="1" ht="18.75" customHeight="1" spans="1:6">
      <c r="A202" s="352">
        <v>20807</v>
      </c>
      <c r="B202" s="353" t="s">
        <v>323</v>
      </c>
      <c r="C202" s="354">
        <v>3195</v>
      </c>
      <c r="D202" s="294"/>
      <c r="E202" s="294"/>
      <c r="F202" s="294"/>
    </row>
    <row r="203" s="75" customFormat="1" ht="18.75" customHeight="1" spans="1:6">
      <c r="A203" s="352">
        <v>2080701</v>
      </c>
      <c r="B203" s="352" t="s">
        <v>324</v>
      </c>
      <c r="C203" s="354">
        <v>200</v>
      </c>
      <c r="D203" s="294"/>
      <c r="E203" s="294"/>
      <c r="F203" s="294"/>
    </row>
    <row r="204" s="75" customFormat="1" ht="18.75" customHeight="1" spans="1:6">
      <c r="A204" s="352">
        <v>2080799</v>
      </c>
      <c r="B204" s="352" t="s">
        <v>325</v>
      </c>
      <c r="C204" s="354">
        <v>2995</v>
      </c>
      <c r="D204" s="294"/>
      <c r="E204" s="294"/>
      <c r="F204" s="294"/>
    </row>
    <row r="205" s="75" customFormat="1" ht="18.75" customHeight="1" spans="1:6">
      <c r="A205" s="352">
        <v>20808</v>
      </c>
      <c r="B205" s="353" t="s">
        <v>326</v>
      </c>
      <c r="C205" s="354">
        <v>6466</v>
      </c>
      <c r="D205" s="294"/>
      <c r="E205" s="294"/>
      <c r="F205" s="294"/>
    </row>
    <row r="206" s="75" customFormat="1" ht="18.75" customHeight="1" spans="1:6">
      <c r="A206" s="352">
        <v>2080805</v>
      </c>
      <c r="B206" s="352" t="s">
        <v>327</v>
      </c>
      <c r="C206" s="354">
        <v>144</v>
      </c>
      <c r="D206" s="294"/>
      <c r="E206" s="294"/>
      <c r="F206" s="294"/>
    </row>
    <row r="207" s="75" customFormat="1" ht="18.75" customHeight="1" spans="1:6">
      <c r="A207" s="352">
        <v>2080899</v>
      </c>
      <c r="B207" s="352" t="s">
        <v>328</v>
      </c>
      <c r="C207" s="354">
        <v>6322</v>
      </c>
      <c r="D207" s="294"/>
      <c r="E207" s="294"/>
      <c r="F207" s="294"/>
    </row>
    <row r="208" s="75" customFormat="1" ht="18.75" customHeight="1" spans="1:6">
      <c r="A208" s="352">
        <v>20809</v>
      </c>
      <c r="B208" s="353" t="s">
        <v>329</v>
      </c>
      <c r="C208" s="354">
        <v>655.47</v>
      </c>
      <c r="D208" s="294"/>
      <c r="E208" s="294"/>
      <c r="F208" s="294"/>
    </row>
    <row r="209" s="75" customFormat="1" ht="18.75" customHeight="1" spans="1:6">
      <c r="A209" s="352">
        <v>2080901</v>
      </c>
      <c r="B209" s="352" t="s">
        <v>330</v>
      </c>
      <c r="C209" s="354">
        <v>40</v>
      </c>
      <c r="D209" s="294"/>
      <c r="E209" s="294"/>
      <c r="F209" s="294"/>
    </row>
    <row r="210" s="75" customFormat="1" ht="18.75" customHeight="1" spans="1:6">
      <c r="A210" s="352">
        <v>2080905</v>
      </c>
      <c r="B210" s="352" t="s">
        <v>331</v>
      </c>
      <c r="C210" s="354">
        <v>56</v>
      </c>
      <c r="D210" s="294"/>
      <c r="E210" s="294"/>
      <c r="F210" s="294"/>
    </row>
    <row r="211" s="75" customFormat="1" ht="18.75" customHeight="1" spans="1:6">
      <c r="A211" s="352">
        <v>2080999</v>
      </c>
      <c r="B211" s="352" t="s">
        <v>332</v>
      </c>
      <c r="C211" s="354">
        <v>559.47</v>
      </c>
      <c r="D211" s="294"/>
      <c r="E211" s="294"/>
      <c r="F211" s="294"/>
    </row>
    <row r="212" s="75" customFormat="1" ht="18.75" customHeight="1" spans="1:6">
      <c r="A212" s="352">
        <v>20810</v>
      </c>
      <c r="B212" s="353" t="s">
        <v>333</v>
      </c>
      <c r="C212" s="354">
        <v>677</v>
      </c>
      <c r="D212" s="294"/>
      <c r="E212" s="294"/>
      <c r="F212" s="294"/>
    </row>
    <row r="213" s="75" customFormat="1" ht="18.75" customHeight="1" spans="1:6">
      <c r="A213" s="352">
        <v>2081001</v>
      </c>
      <c r="B213" s="352" t="s">
        <v>334</v>
      </c>
      <c r="C213" s="354">
        <v>450</v>
      </c>
      <c r="D213" s="294"/>
      <c r="E213" s="294"/>
      <c r="F213" s="294"/>
    </row>
    <row r="214" s="75" customFormat="1" ht="18.75" customHeight="1" spans="1:6">
      <c r="A214" s="352">
        <v>2081002</v>
      </c>
      <c r="B214" s="352" t="s">
        <v>335</v>
      </c>
      <c r="C214" s="354">
        <v>191</v>
      </c>
      <c r="D214" s="294"/>
      <c r="E214" s="294"/>
      <c r="F214" s="294"/>
    </row>
    <row r="215" s="75" customFormat="1" ht="18.75" customHeight="1" spans="1:6">
      <c r="A215" s="352">
        <v>2081099</v>
      </c>
      <c r="B215" s="352" t="s">
        <v>336</v>
      </c>
      <c r="C215" s="354">
        <v>36</v>
      </c>
      <c r="D215" s="294"/>
      <c r="E215" s="294"/>
      <c r="F215" s="294"/>
    </row>
    <row r="216" s="75" customFormat="1" ht="18.75" customHeight="1" spans="1:6">
      <c r="A216" s="352">
        <v>20811</v>
      </c>
      <c r="B216" s="353" t="s">
        <v>337</v>
      </c>
      <c r="C216" s="354">
        <v>2289</v>
      </c>
      <c r="D216" s="294"/>
      <c r="E216" s="294"/>
      <c r="F216" s="294"/>
    </row>
    <row r="217" s="75" customFormat="1" ht="18.75" customHeight="1" spans="1:6">
      <c r="A217" s="352">
        <v>2081101</v>
      </c>
      <c r="B217" s="352" t="s">
        <v>164</v>
      </c>
      <c r="C217" s="354">
        <v>186</v>
      </c>
      <c r="D217" s="294"/>
      <c r="E217" s="294"/>
      <c r="F217" s="294"/>
    </row>
    <row r="218" s="75" customFormat="1" ht="18.75" customHeight="1" spans="1:6">
      <c r="A218" s="352">
        <v>2081104</v>
      </c>
      <c r="B218" s="352" t="s">
        <v>338</v>
      </c>
      <c r="C218" s="354">
        <v>111</v>
      </c>
      <c r="D218" s="294"/>
      <c r="E218" s="294"/>
      <c r="F218" s="294"/>
    </row>
    <row r="219" s="75" customFormat="1" ht="18.75" customHeight="1" spans="1:6">
      <c r="A219" s="352">
        <v>2081105</v>
      </c>
      <c r="B219" s="352" t="s">
        <v>339</v>
      </c>
      <c r="C219" s="354">
        <v>73</v>
      </c>
      <c r="D219" s="294"/>
      <c r="E219" s="294"/>
      <c r="F219" s="294"/>
    </row>
    <row r="220" s="75" customFormat="1" ht="18.75" customHeight="1" spans="1:6">
      <c r="A220" s="352">
        <v>2081107</v>
      </c>
      <c r="B220" s="352" t="s">
        <v>340</v>
      </c>
      <c r="C220" s="354">
        <v>1762</v>
      </c>
      <c r="D220" s="294"/>
      <c r="E220" s="294"/>
      <c r="F220" s="294"/>
    </row>
    <row r="221" s="75" customFormat="1" ht="18.75" customHeight="1" spans="1:6">
      <c r="A221" s="352">
        <v>2081199</v>
      </c>
      <c r="B221" s="352" t="s">
        <v>341</v>
      </c>
      <c r="C221" s="354">
        <v>157</v>
      </c>
      <c r="D221" s="294"/>
      <c r="E221" s="294"/>
      <c r="F221" s="294"/>
    </row>
    <row r="222" s="75" customFormat="1" ht="18.75" customHeight="1" spans="1:6">
      <c r="A222" s="352">
        <v>20816</v>
      </c>
      <c r="B222" s="353" t="s">
        <v>342</v>
      </c>
      <c r="C222" s="354">
        <v>85</v>
      </c>
      <c r="D222" s="294"/>
      <c r="E222" s="294"/>
      <c r="F222" s="294"/>
    </row>
    <row r="223" s="75" customFormat="1" ht="18.75" customHeight="1" spans="1:6">
      <c r="A223" s="352">
        <v>2081601</v>
      </c>
      <c r="B223" s="352" t="s">
        <v>164</v>
      </c>
      <c r="C223" s="354">
        <v>67</v>
      </c>
      <c r="D223" s="294"/>
      <c r="E223" s="294"/>
      <c r="F223" s="294"/>
    </row>
    <row r="224" s="75" customFormat="1" ht="18.75" customHeight="1" spans="1:6">
      <c r="A224" s="352">
        <v>2081699</v>
      </c>
      <c r="B224" s="352" t="s">
        <v>343</v>
      </c>
      <c r="C224" s="354">
        <v>18</v>
      </c>
      <c r="D224" s="294"/>
      <c r="E224" s="294"/>
      <c r="F224" s="294"/>
    </row>
    <row r="225" s="75" customFormat="1" ht="18.75" customHeight="1" spans="1:6">
      <c r="A225" s="352">
        <v>20819</v>
      </c>
      <c r="B225" s="353" t="s">
        <v>344</v>
      </c>
      <c r="C225" s="354">
        <v>12351.27</v>
      </c>
      <c r="D225" s="294"/>
      <c r="E225" s="294"/>
      <c r="F225" s="294"/>
    </row>
    <row r="226" s="75" customFormat="1" ht="18.75" customHeight="1" spans="1:6">
      <c r="A226" s="352">
        <v>2081901</v>
      </c>
      <c r="B226" s="352" t="s">
        <v>345</v>
      </c>
      <c r="C226" s="354">
        <v>8689.21</v>
      </c>
      <c r="D226" s="294"/>
      <c r="E226" s="294"/>
      <c r="F226" s="294"/>
    </row>
    <row r="227" s="75" customFormat="1" ht="18.75" customHeight="1" spans="1:6">
      <c r="A227" s="352">
        <v>2081902</v>
      </c>
      <c r="B227" s="352" t="s">
        <v>346</v>
      </c>
      <c r="C227" s="354">
        <v>3662.06</v>
      </c>
      <c r="D227" s="294"/>
      <c r="E227" s="294"/>
      <c r="F227" s="294"/>
    </row>
    <row r="228" s="75" customFormat="1" ht="18.75" customHeight="1" spans="1:6">
      <c r="A228" s="352">
        <v>20820</v>
      </c>
      <c r="B228" s="353" t="s">
        <v>347</v>
      </c>
      <c r="C228" s="354">
        <v>1903</v>
      </c>
      <c r="D228" s="294"/>
      <c r="E228" s="294"/>
      <c r="F228" s="294"/>
    </row>
    <row r="229" s="75" customFormat="1" ht="18.75" customHeight="1" spans="1:6">
      <c r="A229" s="352">
        <v>2082001</v>
      </c>
      <c r="B229" s="352" t="s">
        <v>348</v>
      </c>
      <c r="C229" s="354">
        <v>1844</v>
      </c>
      <c r="D229" s="294"/>
      <c r="E229" s="294"/>
      <c r="F229" s="294"/>
    </row>
    <row r="230" s="75" customFormat="1" ht="18.75" customHeight="1" spans="1:6">
      <c r="A230" s="352">
        <v>2082002</v>
      </c>
      <c r="B230" s="352" t="s">
        <v>349</v>
      </c>
      <c r="C230" s="354">
        <v>59</v>
      </c>
      <c r="D230" s="294"/>
      <c r="E230" s="294"/>
      <c r="F230" s="294"/>
    </row>
    <row r="231" s="75" customFormat="1" ht="18.75" customHeight="1" spans="1:6">
      <c r="A231" s="352">
        <v>20821</v>
      </c>
      <c r="B231" s="353" t="s">
        <v>350</v>
      </c>
      <c r="C231" s="354">
        <v>3676</v>
      </c>
      <c r="D231" s="294"/>
      <c r="E231" s="294"/>
      <c r="F231" s="294"/>
    </row>
    <row r="232" s="75" customFormat="1" ht="18.75" customHeight="1" spans="1:6">
      <c r="A232" s="352">
        <v>2082101</v>
      </c>
      <c r="B232" s="352" t="s">
        <v>351</v>
      </c>
      <c r="C232" s="354">
        <v>155</v>
      </c>
      <c r="D232" s="294"/>
      <c r="E232" s="294"/>
      <c r="F232" s="294"/>
    </row>
    <row r="233" s="75" customFormat="1" ht="18.75" customHeight="1" spans="1:6">
      <c r="A233" s="352">
        <v>2082102</v>
      </c>
      <c r="B233" s="352" t="s">
        <v>352</v>
      </c>
      <c r="C233" s="354">
        <v>3521</v>
      </c>
      <c r="D233" s="294"/>
      <c r="E233" s="294"/>
      <c r="F233" s="294"/>
    </row>
    <row r="234" s="75" customFormat="1" ht="18.75" customHeight="1" spans="1:6">
      <c r="A234" s="352">
        <v>20826</v>
      </c>
      <c r="B234" s="353" t="s">
        <v>353</v>
      </c>
      <c r="C234" s="354">
        <v>18626.8</v>
      </c>
      <c r="D234" s="294"/>
      <c r="E234" s="294"/>
      <c r="F234" s="294"/>
    </row>
    <row r="235" s="75" customFormat="1" ht="18.75" customHeight="1" spans="1:6">
      <c r="A235" s="352">
        <v>2082601</v>
      </c>
      <c r="B235" s="352" t="s">
        <v>354</v>
      </c>
      <c r="C235" s="354">
        <v>725.8</v>
      </c>
      <c r="D235" s="294"/>
      <c r="E235" s="294"/>
      <c r="F235" s="294"/>
    </row>
    <row r="236" s="75" customFormat="1" ht="18.75" customHeight="1" spans="1:6">
      <c r="A236" s="352">
        <v>2082602</v>
      </c>
      <c r="B236" s="352" t="s">
        <v>355</v>
      </c>
      <c r="C236" s="354">
        <v>17901</v>
      </c>
      <c r="D236" s="294"/>
      <c r="E236" s="294"/>
      <c r="F236" s="294"/>
    </row>
    <row r="237" s="75" customFormat="1" ht="18.75" customHeight="1" spans="1:6">
      <c r="A237" s="352">
        <v>20827</v>
      </c>
      <c r="B237" s="353" t="s">
        <v>356</v>
      </c>
      <c r="C237" s="354">
        <v>793</v>
      </c>
      <c r="D237" s="294"/>
      <c r="E237" s="294"/>
      <c r="F237" s="294"/>
    </row>
    <row r="238" s="75" customFormat="1" ht="18.75" customHeight="1" spans="1:6">
      <c r="A238" s="352">
        <v>2082702</v>
      </c>
      <c r="B238" s="352" t="s">
        <v>357</v>
      </c>
      <c r="C238" s="354">
        <v>703</v>
      </c>
      <c r="D238" s="294"/>
      <c r="E238" s="294"/>
      <c r="F238" s="294"/>
    </row>
    <row r="239" s="75" customFormat="1" ht="18.75" customHeight="1" spans="1:6">
      <c r="A239" s="352">
        <v>2082799</v>
      </c>
      <c r="B239" s="352" t="s">
        <v>358</v>
      </c>
      <c r="C239" s="354">
        <v>90</v>
      </c>
      <c r="D239" s="294"/>
      <c r="E239" s="294"/>
      <c r="F239" s="294"/>
    </row>
    <row r="240" s="75" customFormat="1" ht="18.75" customHeight="1" spans="1:6">
      <c r="A240" s="352">
        <v>20828</v>
      </c>
      <c r="B240" s="353" t="s">
        <v>359</v>
      </c>
      <c r="C240" s="354">
        <v>315</v>
      </c>
      <c r="D240" s="294"/>
      <c r="E240" s="294"/>
      <c r="F240" s="294"/>
    </row>
    <row r="241" s="75" customFormat="1" ht="18.75" customHeight="1" spans="1:6">
      <c r="A241" s="352">
        <v>2082801</v>
      </c>
      <c r="B241" s="352" t="s">
        <v>164</v>
      </c>
      <c r="C241" s="354">
        <v>277</v>
      </c>
      <c r="D241" s="294"/>
      <c r="E241" s="294"/>
      <c r="F241" s="294"/>
    </row>
    <row r="242" s="75" customFormat="1" ht="18.75" customHeight="1" spans="1:6">
      <c r="A242" s="352">
        <v>2082899</v>
      </c>
      <c r="B242" s="352" t="s">
        <v>360</v>
      </c>
      <c r="C242" s="354">
        <v>38</v>
      </c>
      <c r="D242" s="294"/>
      <c r="E242" s="294"/>
      <c r="F242" s="294"/>
    </row>
    <row r="243" s="75" customFormat="1" ht="18.75" customHeight="1" spans="1:6">
      <c r="A243" s="352">
        <v>20899</v>
      </c>
      <c r="B243" s="353" t="s">
        <v>361</v>
      </c>
      <c r="C243" s="354">
        <v>114.03</v>
      </c>
      <c r="D243" s="294"/>
      <c r="E243" s="294"/>
      <c r="F243" s="294"/>
    </row>
    <row r="244" s="75" customFormat="1" ht="18.75" customHeight="1" spans="1:6">
      <c r="A244" s="352">
        <v>2089999</v>
      </c>
      <c r="B244" s="352" t="s">
        <v>362</v>
      </c>
      <c r="C244" s="354">
        <v>114.03</v>
      </c>
      <c r="D244" s="294"/>
      <c r="E244" s="294"/>
      <c r="F244" s="294"/>
    </row>
    <row r="245" s="75" customFormat="1" ht="18.75" customHeight="1" spans="1:6">
      <c r="A245" s="352">
        <v>210</v>
      </c>
      <c r="B245" s="353" t="s">
        <v>363</v>
      </c>
      <c r="C245" s="354">
        <v>73799.3</v>
      </c>
      <c r="D245" s="294"/>
      <c r="E245" s="294"/>
      <c r="F245" s="294"/>
    </row>
    <row r="246" s="75" customFormat="1" ht="18.75" customHeight="1" spans="1:6">
      <c r="A246" s="352">
        <v>21001</v>
      </c>
      <c r="B246" s="353" t="s">
        <v>364</v>
      </c>
      <c r="C246" s="354">
        <v>8609.7</v>
      </c>
      <c r="D246" s="294"/>
      <c r="E246" s="294"/>
      <c r="F246" s="294"/>
    </row>
    <row r="247" s="75" customFormat="1" ht="18.75" customHeight="1" spans="1:6">
      <c r="A247" s="352">
        <v>2100101</v>
      </c>
      <c r="B247" s="352" t="s">
        <v>164</v>
      </c>
      <c r="C247" s="354">
        <v>2866</v>
      </c>
      <c r="D247" s="294"/>
      <c r="E247" s="294"/>
      <c r="F247" s="294"/>
    </row>
    <row r="248" s="75" customFormat="1" ht="18.75" customHeight="1" spans="1:6">
      <c r="A248" s="352">
        <v>2100199</v>
      </c>
      <c r="B248" s="352" t="s">
        <v>365</v>
      </c>
      <c r="C248" s="354">
        <v>5743.7</v>
      </c>
      <c r="D248" s="294"/>
      <c r="E248" s="294"/>
      <c r="F248" s="294"/>
    </row>
    <row r="249" s="75" customFormat="1" ht="18.75" customHeight="1" spans="1:6">
      <c r="A249" s="352">
        <v>21002</v>
      </c>
      <c r="B249" s="353" t="s">
        <v>366</v>
      </c>
      <c r="C249" s="354">
        <v>249</v>
      </c>
      <c r="D249" s="294"/>
      <c r="E249" s="294"/>
      <c r="F249" s="294"/>
    </row>
    <row r="250" s="75" customFormat="1" ht="18.75" customHeight="1" spans="1:6">
      <c r="A250" s="352">
        <v>2100299</v>
      </c>
      <c r="B250" s="352" t="s">
        <v>367</v>
      </c>
      <c r="C250" s="354">
        <v>249</v>
      </c>
      <c r="D250" s="294"/>
      <c r="E250" s="294"/>
      <c r="F250" s="294"/>
    </row>
    <row r="251" s="75" customFormat="1" ht="18.75" customHeight="1" spans="1:6">
      <c r="A251" s="352">
        <v>21003</v>
      </c>
      <c r="B251" s="353" t="s">
        <v>368</v>
      </c>
      <c r="C251" s="354">
        <v>3527.5</v>
      </c>
      <c r="D251" s="294"/>
      <c r="E251" s="294"/>
      <c r="F251" s="294"/>
    </row>
    <row r="252" s="75" customFormat="1" ht="18.75" customHeight="1" spans="1:6">
      <c r="A252" s="352">
        <v>2100302</v>
      </c>
      <c r="B252" s="352" t="s">
        <v>369</v>
      </c>
      <c r="C252" s="354">
        <v>349.5</v>
      </c>
      <c r="D252" s="294"/>
      <c r="E252" s="294"/>
      <c r="F252" s="294"/>
    </row>
    <row r="253" s="75" customFormat="1" ht="18.75" customHeight="1" spans="1:6">
      <c r="A253" s="352">
        <v>2100399</v>
      </c>
      <c r="B253" s="352" t="s">
        <v>370</v>
      </c>
      <c r="C253" s="354">
        <v>3178</v>
      </c>
      <c r="D253" s="294"/>
      <c r="E253" s="294"/>
      <c r="F253" s="294"/>
    </row>
    <row r="254" s="75" customFormat="1" ht="18.75" customHeight="1" spans="1:6">
      <c r="A254" s="352">
        <v>21004</v>
      </c>
      <c r="B254" s="353" t="s">
        <v>371</v>
      </c>
      <c r="C254" s="354">
        <v>6374.68</v>
      </c>
      <c r="D254" s="294"/>
      <c r="E254" s="294"/>
      <c r="F254" s="294"/>
    </row>
    <row r="255" s="75" customFormat="1" ht="18.75" customHeight="1" spans="1:6">
      <c r="A255" s="352">
        <v>2100401</v>
      </c>
      <c r="B255" s="352" t="s">
        <v>372</v>
      </c>
      <c r="C255" s="354">
        <v>1972</v>
      </c>
      <c r="D255" s="294"/>
      <c r="E255" s="294"/>
      <c r="F255" s="294"/>
    </row>
    <row r="256" s="75" customFormat="1" ht="18.75" customHeight="1" spans="1:6">
      <c r="A256" s="352">
        <v>2100402</v>
      </c>
      <c r="B256" s="352" t="s">
        <v>373</v>
      </c>
      <c r="C256" s="354">
        <v>312</v>
      </c>
      <c r="D256" s="294"/>
      <c r="E256" s="294"/>
      <c r="F256" s="294"/>
    </row>
    <row r="257" s="75" customFormat="1" ht="18.75" customHeight="1" spans="1:6">
      <c r="A257" s="352">
        <v>2100403</v>
      </c>
      <c r="B257" s="352" t="s">
        <v>374</v>
      </c>
      <c r="C257" s="354">
        <v>171.68</v>
      </c>
      <c r="D257" s="294"/>
      <c r="E257" s="294"/>
      <c r="F257" s="294"/>
    </row>
    <row r="258" s="75" customFormat="1" ht="18.75" customHeight="1" spans="1:6">
      <c r="A258" s="352">
        <v>2100408</v>
      </c>
      <c r="B258" s="352" t="s">
        <v>375</v>
      </c>
      <c r="C258" s="354">
        <v>2403</v>
      </c>
      <c r="D258" s="294"/>
      <c r="E258" s="294"/>
      <c r="F258" s="294"/>
    </row>
    <row r="259" s="75" customFormat="1" ht="18.75" customHeight="1" spans="1:6">
      <c r="A259" s="352">
        <v>2100499</v>
      </c>
      <c r="B259" s="352" t="s">
        <v>376</v>
      </c>
      <c r="C259" s="354">
        <v>1516</v>
      </c>
      <c r="D259" s="294"/>
      <c r="E259" s="294"/>
      <c r="F259" s="294"/>
    </row>
    <row r="260" s="75" customFormat="1" ht="18.75" customHeight="1" spans="1:6">
      <c r="A260" s="352">
        <v>21006</v>
      </c>
      <c r="B260" s="353" t="s">
        <v>377</v>
      </c>
      <c r="C260" s="354">
        <v>80</v>
      </c>
      <c r="D260" s="294"/>
      <c r="E260" s="294"/>
      <c r="F260" s="294"/>
    </row>
    <row r="261" s="75" customFormat="1" ht="18.75" customHeight="1" spans="1:6">
      <c r="A261" s="352">
        <v>2100601</v>
      </c>
      <c r="B261" s="352" t="s">
        <v>378</v>
      </c>
      <c r="C261" s="354">
        <v>80</v>
      </c>
      <c r="D261" s="294"/>
      <c r="E261" s="294"/>
      <c r="F261" s="294"/>
    </row>
    <row r="262" s="75" customFormat="1" ht="18.75" customHeight="1" spans="1:6">
      <c r="A262" s="352">
        <v>21007</v>
      </c>
      <c r="B262" s="353" t="s">
        <v>379</v>
      </c>
      <c r="C262" s="354">
        <v>1367.32</v>
      </c>
      <c r="D262" s="294"/>
      <c r="E262" s="294"/>
      <c r="F262" s="294"/>
    </row>
    <row r="263" s="75" customFormat="1" ht="18.75" customHeight="1" spans="1:6">
      <c r="A263" s="352">
        <v>2100716</v>
      </c>
      <c r="B263" s="352" t="s">
        <v>380</v>
      </c>
      <c r="C263" s="354">
        <v>36</v>
      </c>
      <c r="D263" s="294"/>
      <c r="E263" s="294"/>
      <c r="F263" s="294"/>
    </row>
    <row r="264" s="75" customFormat="1" ht="18.75" customHeight="1" spans="1:6">
      <c r="A264" s="352">
        <v>2100717</v>
      </c>
      <c r="B264" s="352" t="s">
        <v>381</v>
      </c>
      <c r="C264" s="357">
        <v>147.6</v>
      </c>
      <c r="D264" s="294"/>
      <c r="E264" s="294"/>
      <c r="F264" s="294"/>
    </row>
    <row r="265" s="75" customFormat="1" ht="18.75" customHeight="1" spans="1:6">
      <c r="A265" s="352">
        <v>2100799</v>
      </c>
      <c r="B265" s="352" t="s">
        <v>382</v>
      </c>
      <c r="C265" s="354">
        <v>1183.72</v>
      </c>
      <c r="D265" s="294"/>
      <c r="E265" s="294"/>
      <c r="F265" s="294"/>
    </row>
    <row r="266" s="75" customFormat="1" ht="18.75" customHeight="1" spans="1:6">
      <c r="A266" s="352">
        <v>21012</v>
      </c>
      <c r="B266" s="353" t="s">
        <v>383</v>
      </c>
      <c r="C266" s="354">
        <v>42870.3</v>
      </c>
      <c r="D266" s="294"/>
      <c r="E266" s="294"/>
      <c r="F266" s="294"/>
    </row>
    <row r="267" s="75" customFormat="1" ht="18.75" customHeight="1" spans="1:6">
      <c r="A267" s="352">
        <v>2101201</v>
      </c>
      <c r="B267" s="352" t="s">
        <v>384</v>
      </c>
      <c r="C267" s="354">
        <v>379</v>
      </c>
      <c r="D267" s="294"/>
      <c r="E267" s="294"/>
      <c r="F267" s="294"/>
    </row>
    <row r="268" s="75" customFormat="1" ht="18.75" customHeight="1" spans="1:6">
      <c r="A268" s="352">
        <v>2101202</v>
      </c>
      <c r="B268" s="352" t="s">
        <v>385</v>
      </c>
      <c r="C268" s="354">
        <v>42491.3</v>
      </c>
      <c r="D268" s="294"/>
      <c r="E268" s="294"/>
      <c r="F268" s="294"/>
    </row>
    <row r="269" s="75" customFormat="1" ht="18.75" customHeight="1" spans="1:6">
      <c r="A269" s="352">
        <v>21013</v>
      </c>
      <c r="B269" s="353" t="s">
        <v>386</v>
      </c>
      <c r="C269" s="354">
        <v>3278</v>
      </c>
      <c r="D269" s="294"/>
      <c r="E269" s="294"/>
      <c r="F269" s="294"/>
    </row>
    <row r="270" s="75" customFormat="1" ht="18.75" customHeight="1" spans="1:6">
      <c r="A270" s="352">
        <v>2101301</v>
      </c>
      <c r="B270" s="352" t="s">
        <v>387</v>
      </c>
      <c r="C270" s="354">
        <v>3278</v>
      </c>
      <c r="D270" s="294"/>
      <c r="E270" s="294"/>
      <c r="F270" s="294"/>
    </row>
    <row r="271" s="75" customFormat="1" ht="18.75" customHeight="1" spans="1:6">
      <c r="A271" s="352">
        <v>21015</v>
      </c>
      <c r="B271" s="353" t="s">
        <v>388</v>
      </c>
      <c r="C271" s="354">
        <v>917.8</v>
      </c>
      <c r="D271" s="294"/>
      <c r="E271" s="294"/>
      <c r="F271" s="294"/>
    </row>
    <row r="272" s="75" customFormat="1" ht="18.75" customHeight="1" spans="1:6">
      <c r="A272" s="352">
        <v>2101501</v>
      </c>
      <c r="B272" s="352" t="s">
        <v>164</v>
      </c>
      <c r="C272" s="354">
        <v>252</v>
      </c>
      <c r="D272" s="294"/>
      <c r="E272" s="294"/>
      <c r="F272" s="294"/>
    </row>
    <row r="273" s="75" customFormat="1" ht="18.75" customHeight="1" spans="1:6">
      <c r="A273" s="352">
        <v>2101502</v>
      </c>
      <c r="B273" s="352" t="s">
        <v>173</v>
      </c>
      <c r="C273" s="354">
        <v>73.8</v>
      </c>
      <c r="D273" s="294"/>
      <c r="E273" s="294"/>
      <c r="F273" s="294"/>
    </row>
    <row r="274" s="75" customFormat="1" ht="18.75" customHeight="1" spans="1:6">
      <c r="A274" s="352">
        <v>2101505</v>
      </c>
      <c r="B274" s="352" t="s">
        <v>389</v>
      </c>
      <c r="C274" s="354">
        <v>30</v>
      </c>
      <c r="D274" s="294"/>
      <c r="E274" s="294"/>
      <c r="F274" s="294"/>
    </row>
    <row r="275" s="75" customFormat="1" ht="18.75" customHeight="1" spans="1:6">
      <c r="A275" s="352">
        <v>2101599</v>
      </c>
      <c r="B275" s="352" t="s">
        <v>390</v>
      </c>
      <c r="C275" s="354">
        <v>562</v>
      </c>
      <c r="D275" s="294"/>
      <c r="E275" s="294"/>
      <c r="F275" s="294"/>
    </row>
    <row r="276" s="75" customFormat="1" ht="18.75" customHeight="1" spans="1:6">
      <c r="A276" s="352">
        <v>21099</v>
      </c>
      <c r="B276" s="353" t="s">
        <v>391</v>
      </c>
      <c r="C276" s="354">
        <v>6525</v>
      </c>
      <c r="D276" s="294"/>
      <c r="E276" s="294"/>
      <c r="F276" s="294"/>
    </row>
    <row r="277" s="75" customFormat="1" ht="18.75" customHeight="1" spans="1:6">
      <c r="A277" s="352">
        <v>2109999</v>
      </c>
      <c r="B277" s="352" t="s">
        <v>392</v>
      </c>
      <c r="C277" s="354">
        <v>6525</v>
      </c>
      <c r="D277" s="294"/>
      <c r="E277" s="294"/>
      <c r="F277" s="294"/>
    </row>
    <row r="278" s="75" customFormat="1" ht="18.75" customHeight="1" spans="1:6">
      <c r="A278" s="352">
        <v>211</v>
      </c>
      <c r="B278" s="353" t="s">
        <v>393</v>
      </c>
      <c r="C278" s="354">
        <v>14997.8</v>
      </c>
      <c r="D278" s="294"/>
      <c r="E278" s="294"/>
      <c r="F278" s="294"/>
    </row>
    <row r="279" s="75" customFormat="1" ht="18.75" customHeight="1" spans="1:6">
      <c r="A279" s="352">
        <v>21101</v>
      </c>
      <c r="B279" s="353" t="s">
        <v>394</v>
      </c>
      <c r="C279" s="354">
        <v>1209</v>
      </c>
      <c r="D279" s="294"/>
      <c r="E279" s="294"/>
      <c r="F279" s="294"/>
    </row>
    <row r="280" s="75" customFormat="1" ht="18.75" customHeight="1" spans="1:6">
      <c r="A280" s="352">
        <v>2110101</v>
      </c>
      <c r="B280" s="352" t="s">
        <v>164</v>
      </c>
      <c r="C280" s="354">
        <v>905</v>
      </c>
      <c r="D280" s="294"/>
      <c r="E280" s="294"/>
      <c r="F280" s="294"/>
    </row>
    <row r="281" s="75" customFormat="1" ht="18.75" customHeight="1" spans="1:6">
      <c r="A281" s="352">
        <v>2110199</v>
      </c>
      <c r="B281" s="352" t="s">
        <v>395</v>
      </c>
      <c r="C281" s="354">
        <v>304</v>
      </c>
      <c r="D281" s="294"/>
      <c r="E281" s="294"/>
      <c r="F281" s="294"/>
    </row>
    <row r="282" s="75" customFormat="1" ht="18.75" customHeight="1" spans="1:6">
      <c r="A282" s="352">
        <v>21102</v>
      </c>
      <c r="B282" s="353" t="s">
        <v>396</v>
      </c>
      <c r="C282" s="354">
        <v>215</v>
      </c>
      <c r="D282" s="294"/>
      <c r="E282" s="294"/>
      <c r="F282" s="294"/>
    </row>
    <row r="283" s="75" customFormat="1" ht="18.75" customHeight="1" spans="1:6">
      <c r="A283" s="352">
        <v>2110203</v>
      </c>
      <c r="B283" s="352" t="s">
        <v>397</v>
      </c>
      <c r="C283" s="354">
        <v>32</v>
      </c>
      <c r="D283" s="294"/>
      <c r="E283" s="294"/>
      <c r="F283" s="294"/>
    </row>
    <row r="284" s="75" customFormat="1" ht="18.75" customHeight="1" spans="1:6">
      <c r="A284" s="352">
        <v>2110299</v>
      </c>
      <c r="B284" s="352" t="s">
        <v>398</v>
      </c>
      <c r="C284" s="354">
        <v>183</v>
      </c>
      <c r="D284" s="294"/>
      <c r="E284" s="294"/>
      <c r="F284" s="294"/>
    </row>
    <row r="285" s="75" customFormat="1" ht="18.75" customHeight="1" spans="1:6">
      <c r="A285" s="352">
        <v>21103</v>
      </c>
      <c r="B285" s="353" t="s">
        <v>399</v>
      </c>
      <c r="C285" s="354">
        <v>2671.8</v>
      </c>
      <c r="D285" s="294"/>
      <c r="E285" s="294"/>
      <c r="F285" s="294"/>
    </row>
    <row r="286" s="75" customFormat="1" ht="18.75" customHeight="1" spans="1:6">
      <c r="A286" s="352">
        <v>2110304</v>
      </c>
      <c r="B286" s="352" t="s">
        <v>400</v>
      </c>
      <c r="C286" s="354">
        <v>1765</v>
      </c>
      <c r="D286" s="294"/>
      <c r="E286" s="294"/>
      <c r="F286" s="294"/>
    </row>
    <row r="287" s="75" customFormat="1" ht="18.75" customHeight="1" spans="1:6">
      <c r="A287" s="352">
        <v>2110399</v>
      </c>
      <c r="B287" s="352" t="s">
        <v>401</v>
      </c>
      <c r="C287" s="354">
        <v>907</v>
      </c>
      <c r="D287" s="294"/>
      <c r="E287" s="294"/>
      <c r="F287" s="294"/>
    </row>
    <row r="288" s="75" customFormat="1" ht="18.75" customHeight="1" spans="1:6">
      <c r="A288" s="352">
        <v>21104</v>
      </c>
      <c r="B288" s="353" t="s">
        <v>402</v>
      </c>
      <c r="C288" s="354">
        <v>1970</v>
      </c>
      <c r="D288" s="294"/>
      <c r="E288" s="294"/>
      <c r="F288" s="294"/>
    </row>
    <row r="289" s="75" customFormat="1" ht="18.75" customHeight="1" spans="1:6">
      <c r="A289" s="352">
        <v>2110401</v>
      </c>
      <c r="B289" s="352" t="s">
        <v>403</v>
      </c>
      <c r="C289" s="354">
        <v>1209</v>
      </c>
      <c r="D289" s="294"/>
      <c r="E289" s="294"/>
      <c r="F289" s="294"/>
    </row>
    <row r="290" s="75" customFormat="1" ht="18.75" customHeight="1" spans="1:6">
      <c r="A290" s="352">
        <v>2110402</v>
      </c>
      <c r="B290" s="352" t="s">
        <v>404</v>
      </c>
      <c r="C290" s="354">
        <v>512</v>
      </c>
      <c r="D290" s="294"/>
      <c r="E290" s="294"/>
      <c r="F290" s="294"/>
    </row>
    <row r="291" s="75" customFormat="1" ht="18.75" customHeight="1" spans="1:6">
      <c r="A291" s="352">
        <v>2110499</v>
      </c>
      <c r="B291" s="352" t="s">
        <v>405</v>
      </c>
      <c r="C291" s="354">
        <v>249</v>
      </c>
      <c r="D291" s="294"/>
      <c r="E291" s="294"/>
      <c r="F291" s="294"/>
    </row>
    <row r="292" s="75" customFormat="1" ht="18.75" customHeight="1" spans="1:6">
      <c r="A292" s="352">
        <v>21105</v>
      </c>
      <c r="B292" s="353" t="s">
        <v>406</v>
      </c>
      <c r="C292" s="354">
        <v>3056</v>
      </c>
      <c r="D292" s="294"/>
      <c r="E292" s="294"/>
      <c r="F292" s="294"/>
    </row>
    <row r="293" s="75" customFormat="1" ht="18.75" customHeight="1" spans="1:6">
      <c r="A293" s="352">
        <v>2110501</v>
      </c>
      <c r="B293" s="352" t="s">
        <v>407</v>
      </c>
      <c r="C293" s="354">
        <v>2889</v>
      </c>
      <c r="D293" s="294"/>
      <c r="E293" s="294"/>
      <c r="F293" s="294"/>
    </row>
    <row r="294" s="75" customFormat="1" ht="18.75" customHeight="1" spans="1:6">
      <c r="A294" s="352">
        <v>2110599</v>
      </c>
      <c r="B294" s="352" t="s">
        <v>408</v>
      </c>
      <c r="C294" s="354">
        <v>167</v>
      </c>
      <c r="D294" s="294"/>
      <c r="E294" s="294"/>
      <c r="F294" s="294"/>
    </row>
    <row r="295" s="75" customFormat="1" ht="18.75" customHeight="1" spans="1:6">
      <c r="A295" s="352">
        <v>21110</v>
      </c>
      <c r="B295" s="353" t="s">
        <v>409</v>
      </c>
      <c r="C295" s="354">
        <v>530</v>
      </c>
      <c r="D295" s="294"/>
      <c r="E295" s="294"/>
      <c r="F295" s="294"/>
    </row>
    <row r="296" s="75" customFormat="1" ht="18.75" customHeight="1" spans="1:6">
      <c r="A296" s="352">
        <v>2111001</v>
      </c>
      <c r="B296" s="352" t="s">
        <v>410</v>
      </c>
      <c r="C296" s="354">
        <v>530</v>
      </c>
      <c r="D296" s="294"/>
      <c r="E296" s="294"/>
      <c r="F296" s="294"/>
    </row>
    <row r="297" s="75" customFormat="1" ht="18.75" customHeight="1" spans="1:6">
      <c r="A297" s="352">
        <v>21199</v>
      </c>
      <c r="B297" s="353" t="s">
        <v>411</v>
      </c>
      <c r="C297" s="354">
        <v>5346</v>
      </c>
      <c r="D297" s="294"/>
      <c r="E297" s="294"/>
      <c r="F297" s="294"/>
    </row>
    <row r="298" s="75" customFormat="1" ht="18.75" customHeight="1" spans="1:6">
      <c r="A298" s="352">
        <v>2119999</v>
      </c>
      <c r="B298" s="352" t="s">
        <v>412</v>
      </c>
      <c r="C298" s="354">
        <v>5346</v>
      </c>
      <c r="D298" s="294"/>
      <c r="E298" s="294"/>
      <c r="F298" s="294"/>
    </row>
    <row r="299" s="75" customFormat="1" ht="18.75" customHeight="1" spans="1:6">
      <c r="A299" s="352">
        <v>212</v>
      </c>
      <c r="B299" s="353" t="s">
        <v>413</v>
      </c>
      <c r="C299" s="354">
        <v>16729</v>
      </c>
      <c r="D299" s="294"/>
      <c r="E299" s="294"/>
      <c r="F299" s="294"/>
    </row>
    <row r="300" s="75" customFormat="1" ht="18.75" customHeight="1" spans="1:6">
      <c r="A300" s="352">
        <v>21201</v>
      </c>
      <c r="B300" s="353" t="s">
        <v>414</v>
      </c>
      <c r="C300" s="354">
        <v>8857</v>
      </c>
      <c r="D300" s="294"/>
      <c r="E300" s="294"/>
      <c r="F300" s="294"/>
    </row>
    <row r="301" s="75" customFormat="1" ht="18.75" customHeight="1" spans="1:6">
      <c r="A301" s="352">
        <v>2120101</v>
      </c>
      <c r="B301" s="352" t="s">
        <v>164</v>
      </c>
      <c r="C301" s="354">
        <v>7989</v>
      </c>
      <c r="D301" s="294"/>
      <c r="E301" s="294"/>
      <c r="F301" s="294"/>
    </row>
    <row r="302" s="75" customFormat="1" ht="18.75" customHeight="1" spans="1:6">
      <c r="A302" s="352">
        <v>2120199</v>
      </c>
      <c r="B302" s="352" t="s">
        <v>415</v>
      </c>
      <c r="C302" s="354">
        <v>868</v>
      </c>
      <c r="D302" s="294"/>
      <c r="E302" s="294"/>
      <c r="F302" s="294"/>
    </row>
    <row r="303" s="75" customFormat="1" ht="18.75" customHeight="1" spans="1:6">
      <c r="A303" s="352">
        <v>21202</v>
      </c>
      <c r="B303" s="353" t="s">
        <v>416</v>
      </c>
      <c r="C303" s="354">
        <v>96</v>
      </c>
      <c r="D303" s="294"/>
      <c r="E303" s="294"/>
      <c r="F303" s="294"/>
    </row>
    <row r="304" s="75" customFormat="1" ht="18.75" customHeight="1" spans="1:6">
      <c r="A304" s="352">
        <v>2120201</v>
      </c>
      <c r="B304" s="352" t="s">
        <v>417</v>
      </c>
      <c r="C304" s="354">
        <v>96</v>
      </c>
      <c r="D304" s="294"/>
      <c r="E304" s="294"/>
      <c r="F304" s="294"/>
    </row>
    <row r="305" s="75" customFormat="1" ht="18.75" customHeight="1" spans="1:6">
      <c r="A305" s="352">
        <v>21203</v>
      </c>
      <c r="B305" s="353" t="s">
        <v>418</v>
      </c>
      <c r="C305" s="354">
        <v>389</v>
      </c>
      <c r="D305" s="294"/>
      <c r="E305" s="294"/>
      <c r="F305" s="294"/>
    </row>
    <row r="306" s="75" customFormat="1" ht="18.75" customHeight="1" spans="1:6">
      <c r="A306" s="352">
        <v>2120399</v>
      </c>
      <c r="B306" s="352" t="s">
        <v>419</v>
      </c>
      <c r="C306" s="354">
        <v>389</v>
      </c>
      <c r="D306" s="294"/>
      <c r="E306" s="294"/>
      <c r="F306" s="294"/>
    </row>
    <row r="307" s="75" customFormat="1" ht="18.75" customHeight="1" spans="1:6">
      <c r="A307" s="352">
        <v>21206</v>
      </c>
      <c r="B307" s="353" t="s">
        <v>420</v>
      </c>
      <c r="C307" s="354">
        <v>248</v>
      </c>
      <c r="D307" s="294"/>
      <c r="E307" s="294"/>
      <c r="F307" s="294"/>
    </row>
    <row r="308" s="75" customFormat="1" ht="18.75" customHeight="1" spans="1:6">
      <c r="A308" s="352">
        <v>2120601</v>
      </c>
      <c r="B308" s="352" t="s">
        <v>421</v>
      </c>
      <c r="C308" s="354">
        <v>248</v>
      </c>
      <c r="D308" s="294"/>
      <c r="E308" s="294"/>
      <c r="F308" s="294"/>
    </row>
    <row r="309" s="75" customFormat="1" ht="18.75" customHeight="1" spans="1:6">
      <c r="A309" s="352">
        <v>213</v>
      </c>
      <c r="B309" s="353" t="s">
        <v>422</v>
      </c>
      <c r="C309" s="354">
        <v>104319.37</v>
      </c>
      <c r="D309" s="294"/>
      <c r="E309" s="294"/>
      <c r="F309" s="294"/>
    </row>
    <row r="310" s="75" customFormat="1" ht="18.75" customHeight="1" spans="1:6">
      <c r="A310" s="352">
        <v>21301</v>
      </c>
      <c r="B310" s="353" t="s">
        <v>423</v>
      </c>
      <c r="C310" s="354">
        <v>53727</v>
      </c>
      <c r="D310" s="294"/>
      <c r="E310" s="294"/>
      <c r="F310" s="294"/>
    </row>
    <row r="311" s="75" customFormat="1" ht="18.75" customHeight="1" spans="1:6">
      <c r="A311" s="352">
        <v>2130101</v>
      </c>
      <c r="B311" s="352" t="s">
        <v>164</v>
      </c>
      <c r="C311" s="354">
        <v>24382</v>
      </c>
      <c r="D311" s="294"/>
      <c r="E311" s="294"/>
      <c r="F311" s="294"/>
    </row>
    <row r="312" s="75" customFormat="1" ht="18.75" customHeight="1" spans="1:6">
      <c r="A312" s="352">
        <v>2130108</v>
      </c>
      <c r="B312" s="352" t="s">
        <v>424</v>
      </c>
      <c r="C312" s="354">
        <v>250</v>
      </c>
      <c r="D312" s="294"/>
      <c r="E312" s="294"/>
      <c r="F312" s="294"/>
    </row>
    <row r="313" s="75" customFormat="1" ht="18.75" customHeight="1" spans="1:6">
      <c r="A313" s="352">
        <v>2130109</v>
      </c>
      <c r="B313" s="352" t="s">
        <v>425</v>
      </c>
      <c r="C313" s="354">
        <v>280</v>
      </c>
      <c r="D313" s="294"/>
      <c r="E313" s="294"/>
      <c r="F313" s="294"/>
    </row>
    <row r="314" s="75" customFormat="1" ht="18.75" customHeight="1" spans="1:6">
      <c r="A314" s="352">
        <v>2130110</v>
      </c>
      <c r="B314" s="352" t="s">
        <v>426</v>
      </c>
      <c r="C314" s="354">
        <v>226</v>
      </c>
      <c r="D314" s="294"/>
      <c r="E314" s="294"/>
      <c r="F314" s="294"/>
    </row>
    <row r="315" s="75" customFormat="1" ht="18.75" customHeight="1" spans="1:6">
      <c r="A315" s="352">
        <v>2130119</v>
      </c>
      <c r="B315" s="352" t="s">
        <v>427</v>
      </c>
      <c r="C315" s="354">
        <v>285</v>
      </c>
      <c r="D315" s="294"/>
      <c r="E315" s="294"/>
      <c r="F315" s="294"/>
    </row>
    <row r="316" s="75" customFormat="1" ht="18.75" customHeight="1" spans="1:6">
      <c r="A316" s="352">
        <v>2130122</v>
      </c>
      <c r="B316" s="352" t="s">
        <v>428</v>
      </c>
      <c r="C316" s="354">
        <v>11181</v>
      </c>
      <c r="D316" s="294"/>
      <c r="E316" s="294"/>
      <c r="F316" s="294"/>
    </row>
    <row r="317" s="75" customFormat="1" ht="18.75" customHeight="1" spans="1:6">
      <c r="A317" s="352">
        <v>2130124</v>
      </c>
      <c r="B317" s="352" t="s">
        <v>429</v>
      </c>
      <c r="C317" s="354">
        <v>217</v>
      </c>
      <c r="D317" s="294"/>
      <c r="E317" s="294"/>
      <c r="F317" s="294"/>
    </row>
    <row r="318" s="75" customFormat="1" ht="18.75" customHeight="1" spans="1:6">
      <c r="A318" s="352">
        <v>2130125</v>
      </c>
      <c r="B318" s="352" t="s">
        <v>430</v>
      </c>
      <c r="C318" s="354">
        <v>41</v>
      </c>
      <c r="D318" s="294"/>
      <c r="E318" s="294"/>
      <c r="F318" s="294"/>
    </row>
    <row r="319" s="75" customFormat="1" ht="18.75" customHeight="1" spans="1:6">
      <c r="A319" s="352">
        <v>2130126</v>
      </c>
      <c r="B319" s="352" t="s">
        <v>431</v>
      </c>
      <c r="C319" s="354">
        <v>820</v>
      </c>
      <c r="D319" s="294"/>
      <c r="E319" s="294"/>
      <c r="F319" s="294"/>
    </row>
    <row r="320" s="75" customFormat="1" ht="18.75" customHeight="1" spans="1:6">
      <c r="A320" s="352">
        <v>2130135</v>
      </c>
      <c r="B320" s="352" t="s">
        <v>432</v>
      </c>
      <c r="C320" s="354">
        <v>392</v>
      </c>
      <c r="D320" s="294"/>
      <c r="E320" s="294"/>
      <c r="F320" s="294"/>
    </row>
    <row r="321" s="75" customFormat="1" ht="18.75" customHeight="1" spans="1:6">
      <c r="A321" s="352">
        <v>2130153</v>
      </c>
      <c r="B321" s="352" t="s">
        <v>433</v>
      </c>
      <c r="C321" s="354">
        <v>5963</v>
      </c>
      <c r="D321" s="294"/>
      <c r="E321" s="294"/>
      <c r="F321" s="294"/>
    </row>
    <row r="322" s="75" customFormat="1" ht="18.75" customHeight="1" spans="1:6">
      <c r="A322" s="352">
        <v>2130199</v>
      </c>
      <c r="B322" s="352" t="s">
        <v>434</v>
      </c>
      <c r="C322" s="354">
        <v>9690</v>
      </c>
      <c r="D322" s="294"/>
      <c r="E322" s="294"/>
      <c r="F322" s="294"/>
    </row>
    <row r="323" s="75" customFormat="1" ht="18.75" customHeight="1" spans="1:6">
      <c r="A323" s="352">
        <v>21302</v>
      </c>
      <c r="B323" s="353" t="s">
        <v>435</v>
      </c>
      <c r="C323" s="354">
        <v>8809.37</v>
      </c>
      <c r="D323" s="294"/>
      <c r="E323" s="294"/>
      <c r="F323" s="294"/>
    </row>
    <row r="324" s="75" customFormat="1" ht="18.75" customHeight="1" spans="1:6">
      <c r="A324" s="352">
        <v>2130201</v>
      </c>
      <c r="B324" s="352" t="s">
        <v>164</v>
      </c>
      <c r="C324" s="354">
        <v>2092</v>
      </c>
      <c r="D324" s="294"/>
      <c r="E324" s="294"/>
      <c r="F324" s="294"/>
    </row>
    <row r="325" s="75" customFormat="1" ht="18.75" customHeight="1" spans="1:6">
      <c r="A325" s="352">
        <v>2130205</v>
      </c>
      <c r="B325" s="352" t="s">
        <v>436</v>
      </c>
      <c r="C325" s="354">
        <v>622</v>
      </c>
      <c r="D325" s="294"/>
      <c r="E325" s="294"/>
      <c r="F325" s="294"/>
    </row>
    <row r="326" s="75" customFormat="1" ht="18.75" customHeight="1" spans="1:6">
      <c r="A326" s="352">
        <v>2130207</v>
      </c>
      <c r="B326" s="352" t="s">
        <v>437</v>
      </c>
      <c r="C326" s="354">
        <v>808</v>
      </c>
      <c r="D326" s="294"/>
      <c r="E326" s="294"/>
      <c r="F326" s="294"/>
    </row>
    <row r="327" s="75" customFormat="1" ht="18.75" customHeight="1" spans="1:6">
      <c r="A327" s="352">
        <v>2130209</v>
      </c>
      <c r="B327" s="352" t="s">
        <v>438</v>
      </c>
      <c r="C327" s="354">
        <v>2765</v>
      </c>
      <c r="D327" s="294"/>
      <c r="E327" s="294"/>
      <c r="F327" s="294"/>
    </row>
    <row r="328" s="75" customFormat="1" ht="18.75" customHeight="1" spans="1:6">
      <c r="A328" s="352">
        <v>2130211</v>
      </c>
      <c r="B328" s="352" t="s">
        <v>439</v>
      </c>
      <c r="C328" s="354">
        <v>20</v>
      </c>
      <c r="D328" s="294"/>
      <c r="E328" s="294"/>
      <c r="F328" s="294"/>
    </row>
    <row r="329" s="75" customFormat="1" ht="18.75" customHeight="1" spans="1:6">
      <c r="A329" s="352">
        <v>2130212</v>
      </c>
      <c r="B329" s="352" t="s">
        <v>440</v>
      </c>
      <c r="C329" s="354">
        <v>29.37</v>
      </c>
      <c r="D329" s="294"/>
      <c r="E329" s="294"/>
      <c r="F329" s="294"/>
    </row>
    <row r="330" s="75" customFormat="1" ht="18.75" customHeight="1" spans="1:6">
      <c r="A330" s="352">
        <v>2130213</v>
      </c>
      <c r="B330" s="352" t="s">
        <v>441</v>
      </c>
      <c r="C330" s="354">
        <v>191</v>
      </c>
      <c r="D330" s="294"/>
      <c r="E330" s="294"/>
      <c r="F330" s="294"/>
    </row>
    <row r="331" s="75" customFormat="1" ht="18.75" customHeight="1" spans="1:6">
      <c r="A331" s="352">
        <v>2130221</v>
      </c>
      <c r="B331" s="352" t="s">
        <v>442</v>
      </c>
      <c r="C331" s="354">
        <v>75</v>
      </c>
      <c r="D331" s="294"/>
      <c r="E331" s="294"/>
      <c r="F331" s="294"/>
    </row>
    <row r="332" s="75" customFormat="1" ht="18.75" customHeight="1" spans="1:6">
      <c r="A332" s="352">
        <v>2130234</v>
      </c>
      <c r="B332" s="352" t="s">
        <v>443</v>
      </c>
      <c r="C332" s="354">
        <v>58</v>
      </c>
      <c r="D332" s="294"/>
      <c r="E332" s="294"/>
      <c r="F332" s="294"/>
    </row>
    <row r="333" s="75" customFormat="1" ht="18.75" customHeight="1" spans="1:6">
      <c r="A333" s="352">
        <v>2130299</v>
      </c>
      <c r="B333" s="352" t="s">
        <v>444</v>
      </c>
      <c r="C333" s="354">
        <v>2149</v>
      </c>
      <c r="D333" s="294"/>
      <c r="E333" s="294"/>
      <c r="F333" s="294"/>
    </row>
    <row r="334" s="75" customFormat="1" ht="18.75" customHeight="1" spans="1:6">
      <c r="A334" s="352">
        <v>21303</v>
      </c>
      <c r="B334" s="353" t="s">
        <v>445</v>
      </c>
      <c r="C334" s="354">
        <v>9544</v>
      </c>
      <c r="D334" s="294"/>
      <c r="E334" s="294"/>
      <c r="F334" s="294"/>
    </row>
    <row r="335" s="75" customFormat="1" ht="18.75" customHeight="1" spans="1:6">
      <c r="A335" s="352">
        <v>2130301</v>
      </c>
      <c r="B335" s="352" t="s">
        <v>164</v>
      </c>
      <c r="C335" s="354">
        <v>2019</v>
      </c>
      <c r="D335" s="294"/>
      <c r="E335" s="294"/>
      <c r="F335" s="294"/>
    </row>
    <row r="336" s="75" customFormat="1" ht="18.75" customHeight="1" spans="1:6">
      <c r="A336" s="352">
        <v>2130304</v>
      </c>
      <c r="B336" s="352" t="s">
        <v>446</v>
      </c>
      <c r="C336" s="354">
        <v>160</v>
      </c>
      <c r="D336" s="294"/>
      <c r="E336" s="294"/>
      <c r="F336" s="294"/>
    </row>
    <row r="337" s="75" customFormat="1" ht="18.75" customHeight="1" spans="1:6">
      <c r="A337" s="352">
        <v>2130305</v>
      </c>
      <c r="B337" s="352" t="s">
        <v>447</v>
      </c>
      <c r="C337" s="354">
        <v>2299</v>
      </c>
      <c r="D337" s="294"/>
      <c r="E337" s="294"/>
      <c r="F337" s="294"/>
    </row>
    <row r="338" s="75" customFormat="1" ht="18.75" customHeight="1" spans="1:6">
      <c r="A338" s="352">
        <v>2130306</v>
      </c>
      <c r="B338" s="352" t="s">
        <v>448</v>
      </c>
      <c r="C338" s="354">
        <v>105</v>
      </c>
      <c r="D338" s="294"/>
      <c r="E338" s="294"/>
      <c r="F338" s="294"/>
    </row>
    <row r="339" s="75" customFormat="1" ht="18.75" customHeight="1" spans="1:6">
      <c r="A339" s="352">
        <v>2130310</v>
      </c>
      <c r="B339" s="352" t="s">
        <v>449</v>
      </c>
      <c r="C339" s="354">
        <v>396</v>
      </c>
      <c r="D339" s="294"/>
      <c r="E339" s="294"/>
      <c r="F339" s="294"/>
    </row>
    <row r="340" s="75" customFormat="1" ht="18.75" customHeight="1" spans="1:6">
      <c r="A340" s="352">
        <v>2130312</v>
      </c>
      <c r="B340" s="352" t="s">
        <v>450</v>
      </c>
      <c r="C340" s="354">
        <v>7</v>
      </c>
      <c r="D340" s="294"/>
      <c r="E340" s="294"/>
      <c r="F340" s="294"/>
    </row>
    <row r="341" s="75" customFormat="1" ht="18.75" customHeight="1" spans="1:6">
      <c r="A341" s="352">
        <v>2130314</v>
      </c>
      <c r="B341" s="352" t="s">
        <v>451</v>
      </c>
      <c r="C341" s="354">
        <v>400</v>
      </c>
      <c r="D341" s="294"/>
      <c r="E341" s="294"/>
      <c r="F341" s="294"/>
    </row>
    <row r="342" s="75" customFormat="1" ht="18.75" customHeight="1" spans="1:6">
      <c r="A342" s="352">
        <v>2130316</v>
      </c>
      <c r="B342" s="352" t="s">
        <v>452</v>
      </c>
      <c r="C342" s="354">
        <v>211</v>
      </c>
      <c r="D342" s="294"/>
      <c r="E342" s="294"/>
      <c r="F342" s="294"/>
    </row>
    <row r="343" s="75" customFormat="1" ht="18.75" customHeight="1" spans="1:6">
      <c r="A343" s="352">
        <v>2130319</v>
      </c>
      <c r="B343" s="352" t="s">
        <v>453</v>
      </c>
      <c r="C343" s="354">
        <v>233</v>
      </c>
      <c r="D343" s="294"/>
      <c r="E343" s="294"/>
      <c r="F343" s="294"/>
    </row>
    <row r="344" s="75" customFormat="1" ht="18.75" customHeight="1" spans="1:6">
      <c r="A344" s="352">
        <v>2130321</v>
      </c>
      <c r="B344" s="352" t="s">
        <v>454</v>
      </c>
      <c r="C344" s="354">
        <v>176</v>
      </c>
      <c r="D344" s="294"/>
      <c r="E344" s="294"/>
      <c r="F344" s="294"/>
    </row>
    <row r="345" s="75" customFormat="1" ht="18.75" customHeight="1" spans="1:6">
      <c r="A345" s="352">
        <v>2130399</v>
      </c>
      <c r="B345" s="352" t="s">
        <v>455</v>
      </c>
      <c r="C345" s="354">
        <v>3538</v>
      </c>
      <c r="D345" s="294"/>
      <c r="E345" s="294"/>
      <c r="F345" s="294"/>
    </row>
    <row r="346" s="75" customFormat="1" ht="18.75" customHeight="1" spans="1:6">
      <c r="A346" s="352">
        <v>21305</v>
      </c>
      <c r="B346" s="353" t="s">
        <v>456</v>
      </c>
      <c r="C346" s="354">
        <v>11989</v>
      </c>
      <c r="D346" s="294"/>
      <c r="E346" s="294"/>
      <c r="F346" s="294"/>
    </row>
    <row r="347" s="75" customFormat="1" ht="18.75" customHeight="1" spans="1:6">
      <c r="A347" s="352">
        <v>2130501</v>
      </c>
      <c r="B347" s="352" t="s">
        <v>164</v>
      </c>
      <c r="C347" s="354">
        <v>654</v>
      </c>
      <c r="D347" s="294"/>
      <c r="E347" s="294"/>
      <c r="F347" s="294"/>
    </row>
    <row r="348" s="75" customFormat="1" ht="18.75" customHeight="1" spans="1:6">
      <c r="A348" s="352">
        <v>2130599</v>
      </c>
      <c r="B348" s="352" t="s">
        <v>457</v>
      </c>
      <c r="C348" s="354">
        <v>11335</v>
      </c>
      <c r="D348" s="294"/>
      <c r="E348" s="294"/>
      <c r="F348" s="294"/>
    </row>
    <row r="349" s="75" customFormat="1" ht="18.75" customHeight="1" spans="1:6">
      <c r="A349" s="352">
        <v>21307</v>
      </c>
      <c r="B349" s="353" t="s">
        <v>458</v>
      </c>
      <c r="C349" s="354">
        <v>11794</v>
      </c>
      <c r="D349" s="294"/>
      <c r="E349" s="294"/>
      <c r="F349" s="294"/>
    </row>
    <row r="350" s="75" customFormat="1" ht="18.75" customHeight="1" spans="1:6">
      <c r="A350" s="352">
        <v>2130701</v>
      </c>
      <c r="B350" s="352" t="s">
        <v>459</v>
      </c>
      <c r="C350" s="354">
        <v>1814</v>
      </c>
      <c r="D350" s="294"/>
      <c r="E350" s="294"/>
      <c r="F350" s="294"/>
    </row>
    <row r="351" s="75" customFormat="1" ht="18.75" customHeight="1" spans="1:6">
      <c r="A351" s="352">
        <v>2130705</v>
      </c>
      <c r="B351" s="352" t="s">
        <v>460</v>
      </c>
      <c r="C351" s="354">
        <v>9063</v>
      </c>
      <c r="D351" s="294"/>
      <c r="E351" s="294"/>
      <c r="F351" s="294"/>
    </row>
    <row r="352" s="75" customFormat="1" ht="18.75" customHeight="1" spans="1:6">
      <c r="A352" s="352">
        <v>2130707</v>
      </c>
      <c r="B352" s="352" t="s">
        <v>461</v>
      </c>
      <c r="C352" s="354">
        <v>616</v>
      </c>
      <c r="D352" s="294"/>
      <c r="E352" s="294"/>
      <c r="F352" s="294"/>
    </row>
    <row r="353" s="75" customFormat="1" ht="18.75" customHeight="1" spans="1:6">
      <c r="A353" s="352">
        <v>2130799</v>
      </c>
      <c r="B353" s="352" t="s">
        <v>462</v>
      </c>
      <c r="C353" s="354">
        <v>301</v>
      </c>
      <c r="D353" s="294"/>
      <c r="E353" s="294"/>
      <c r="F353" s="294"/>
    </row>
    <row r="354" s="75" customFormat="1" ht="18.75" customHeight="1" spans="1:6">
      <c r="A354" s="352">
        <v>21308</v>
      </c>
      <c r="B354" s="353" t="s">
        <v>463</v>
      </c>
      <c r="C354" s="354">
        <v>4968</v>
      </c>
      <c r="D354" s="294"/>
      <c r="E354" s="294"/>
      <c r="F354" s="294"/>
    </row>
    <row r="355" s="75" customFormat="1" ht="18.75" customHeight="1" spans="1:6">
      <c r="A355" s="352">
        <v>2130801</v>
      </c>
      <c r="B355" s="352" t="s">
        <v>464</v>
      </c>
      <c r="C355" s="354">
        <v>16</v>
      </c>
      <c r="D355" s="294"/>
      <c r="E355" s="294"/>
      <c r="F355" s="294"/>
    </row>
    <row r="356" s="75" customFormat="1" ht="18.75" customHeight="1" spans="1:6">
      <c r="A356" s="352">
        <v>2130803</v>
      </c>
      <c r="B356" s="352" t="s">
        <v>465</v>
      </c>
      <c r="C356" s="354">
        <v>3984</v>
      </c>
      <c r="D356" s="294"/>
      <c r="E356" s="294"/>
      <c r="F356" s="294"/>
    </row>
    <row r="357" s="75" customFormat="1" ht="18.75" customHeight="1" spans="1:6">
      <c r="A357" s="352">
        <v>2130804</v>
      </c>
      <c r="B357" s="352" t="s">
        <v>466</v>
      </c>
      <c r="C357" s="354">
        <v>186</v>
      </c>
      <c r="D357" s="294"/>
      <c r="E357" s="294"/>
      <c r="F357" s="294"/>
    </row>
    <row r="358" s="75" customFormat="1" ht="18.75" customHeight="1" spans="1:6">
      <c r="A358" s="352">
        <v>2130899</v>
      </c>
      <c r="B358" s="352" t="s">
        <v>467</v>
      </c>
      <c r="C358" s="354">
        <v>782</v>
      </c>
      <c r="D358" s="294"/>
      <c r="E358" s="294"/>
      <c r="F358" s="294"/>
    </row>
    <row r="359" s="75" customFormat="1" ht="18.75" customHeight="1" spans="1:6">
      <c r="A359" s="352">
        <v>21309</v>
      </c>
      <c r="B359" s="353" t="s">
        <v>468</v>
      </c>
      <c r="C359" s="354">
        <v>1740</v>
      </c>
      <c r="D359" s="294"/>
      <c r="E359" s="294"/>
      <c r="F359" s="294"/>
    </row>
    <row r="360" s="75" customFormat="1" ht="18.75" customHeight="1" spans="1:6">
      <c r="A360" s="352">
        <v>2130999</v>
      </c>
      <c r="B360" s="352" t="s">
        <v>469</v>
      </c>
      <c r="C360" s="354">
        <v>1740</v>
      </c>
      <c r="D360" s="294"/>
      <c r="E360" s="294"/>
      <c r="F360" s="294"/>
    </row>
    <row r="361" s="75" customFormat="1" ht="18.75" customHeight="1" spans="1:6">
      <c r="A361" s="352">
        <v>21399</v>
      </c>
      <c r="B361" s="353" t="s">
        <v>470</v>
      </c>
      <c r="C361" s="354">
        <v>1748</v>
      </c>
      <c r="D361" s="294"/>
      <c r="E361" s="294"/>
      <c r="F361" s="294"/>
    </row>
    <row r="362" s="75" customFormat="1" ht="18.75" customHeight="1" spans="1:6">
      <c r="A362" s="352">
        <v>2139999</v>
      </c>
      <c r="B362" s="352" t="s">
        <v>471</v>
      </c>
      <c r="C362" s="354">
        <v>1748</v>
      </c>
      <c r="D362" s="294"/>
      <c r="E362" s="294"/>
      <c r="F362" s="294"/>
    </row>
    <row r="363" s="75" customFormat="1" ht="18.75" customHeight="1" spans="1:6">
      <c r="A363" s="352">
        <v>214</v>
      </c>
      <c r="B363" s="353" t="s">
        <v>472</v>
      </c>
      <c r="C363" s="354">
        <v>15267</v>
      </c>
      <c r="D363" s="294"/>
      <c r="E363" s="294"/>
      <c r="F363" s="294"/>
    </row>
    <row r="364" s="75" customFormat="1" ht="18.75" customHeight="1" spans="1:6">
      <c r="A364" s="352">
        <v>21401</v>
      </c>
      <c r="B364" s="353" t="s">
        <v>473</v>
      </c>
      <c r="C364" s="354">
        <v>11414</v>
      </c>
      <c r="D364" s="294"/>
      <c r="E364" s="294"/>
      <c r="F364" s="294"/>
    </row>
    <row r="365" s="75" customFormat="1" ht="18.75" customHeight="1" spans="1:6">
      <c r="A365" s="352">
        <v>2140101</v>
      </c>
      <c r="B365" s="352" t="s">
        <v>164</v>
      </c>
      <c r="C365" s="354">
        <v>1998</v>
      </c>
      <c r="D365" s="294"/>
      <c r="E365" s="294"/>
      <c r="F365" s="294"/>
    </row>
    <row r="366" s="75" customFormat="1" ht="18.75" customHeight="1" spans="1:6">
      <c r="A366" s="352">
        <v>2140104</v>
      </c>
      <c r="B366" s="352" t="s">
        <v>474</v>
      </c>
      <c r="C366" s="354">
        <v>2536</v>
      </c>
      <c r="D366" s="294"/>
      <c r="E366" s="294"/>
      <c r="F366" s="294"/>
    </row>
    <row r="367" s="75" customFormat="1" ht="18.75" customHeight="1" spans="1:6">
      <c r="A367" s="352">
        <v>2140106</v>
      </c>
      <c r="B367" s="352" t="s">
        <v>475</v>
      </c>
      <c r="C367" s="354">
        <v>2399</v>
      </c>
      <c r="D367" s="294"/>
      <c r="E367" s="294"/>
      <c r="F367" s="294"/>
    </row>
    <row r="368" s="75" customFormat="1" ht="18.75" customHeight="1" spans="1:6">
      <c r="A368" s="352">
        <v>2140112</v>
      </c>
      <c r="B368" s="352" t="s">
        <v>476</v>
      </c>
      <c r="C368" s="354">
        <v>361</v>
      </c>
      <c r="D368" s="294"/>
      <c r="E368" s="294"/>
      <c r="F368" s="294"/>
    </row>
    <row r="369" s="75" customFormat="1" ht="18.75" customHeight="1" spans="1:6">
      <c r="A369" s="352">
        <v>2140199</v>
      </c>
      <c r="B369" s="352" t="s">
        <v>477</v>
      </c>
      <c r="C369" s="354">
        <v>4120</v>
      </c>
      <c r="D369" s="294"/>
      <c r="E369" s="294"/>
      <c r="F369" s="294"/>
    </row>
    <row r="370" s="75" customFormat="1" ht="18.75" customHeight="1" spans="1:6">
      <c r="A370" s="352">
        <v>21499</v>
      </c>
      <c r="B370" s="353" t="s">
        <v>478</v>
      </c>
      <c r="C370" s="354">
        <v>3853</v>
      </c>
      <c r="D370" s="294"/>
      <c r="E370" s="294"/>
      <c r="F370" s="294"/>
    </row>
    <row r="371" s="75" customFormat="1" ht="18.75" customHeight="1" spans="1:6">
      <c r="A371" s="352">
        <v>2149901</v>
      </c>
      <c r="B371" s="352" t="s">
        <v>479</v>
      </c>
      <c r="C371" s="354">
        <v>1106</v>
      </c>
      <c r="D371" s="294"/>
      <c r="E371" s="294"/>
      <c r="F371" s="294"/>
    </row>
    <row r="372" s="75" customFormat="1" ht="18.75" customHeight="1" spans="1:6">
      <c r="A372" s="352">
        <v>2149999</v>
      </c>
      <c r="B372" s="352" t="s">
        <v>480</v>
      </c>
      <c r="C372" s="354">
        <v>2747</v>
      </c>
      <c r="D372" s="294"/>
      <c r="E372" s="294"/>
      <c r="F372" s="294"/>
    </row>
    <row r="373" s="75" customFormat="1" ht="18.75" customHeight="1" spans="1:6">
      <c r="A373" s="352">
        <v>215</v>
      </c>
      <c r="B373" s="353" t="s">
        <v>481</v>
      </c>
      <c r="C373" s="354">
        <v>3991</v>
      </c>
      <c r="D373" s="294"/>
      <c r="E373" s="294"/>
      <c r="F373" s="294"/>
    </row>
    <row r="374" s="75" customFormat="1" ht="18.75" customHeight="1" spans="1:6">
      <c r="A374" s="352">
        <v>21502</v>
      </c>
      <c r="B374" s="353" t="s">
        <v>482</v>
      </c>
      <c r="C374" s="354">
        <v>76</v>
      </c>
      <c r="D374" s="294"/>
      <c r="E374" s="294"/>
      <c r="F374" s="294"/>
    </row>
    <row r="375" s="75" customFormat="1" ht="18.75" customHeight="1" spans="1:6">
      <c r="A375" s="352">
        <v>2150201</v>
      </c>
      <c r="B375" s="352" t="s">
        <v>164</v>
      </c>
      <c r="C375" s="354">
        <v>76</v>
      </c>
      <c r="D375" s="294"/>
      <c r="E375" s="294"/>
      <c r="F375" s="294"/>
    </row>
    <row r="376" s="75" customFormat="1" ht="18.75" customHeight="1" spans="1:6">
      <c r="A376" s="352">
        <v>21503</v>
      </c>
      <c r="B376" s="353" t="s">
        <v>483</v>
      </c>
      <c r="C376" s="354">
        <v>100</v>
      </c>
      <c r="D376" s="294"/>
      <c r="E376" s="294"/>
      <c r="F376" s="294"/>
    </row>
    <row r="377" s="75" customFormat="1" ht="18.75" customHeight="1" spans="1:6">
      <c r="A377" s="352">
        <v>2150399</v>
      </c>
      <c r="B377" s="352" t="s">
        <v>484</v>
      </c>
      <c r="C377" s="354">
        <v>100</v>
      </c>
      <c r="D377" s="294"/>
      <c r="E377" s="294"/>
      <c r="F377" s="294"/>
    </row>
    <row r="378" s="75" customFormat="1" ht="18.75" customHeight="1" spans="1:6">
      <c r="A378" s="352">
        <v>21505</v>
      </c>
      <c r="B378" s="353" t="s">
        <v>485</v>
      </c>
      <c r="C378" s="354">
        <v>706</v>
      </c>
      <c r="D378" s="294"/>
      <c r="E378" s="294"/>
      <c r="F378" s="294"/>
    </row>
    <row r="379" s="75" customFormat="1" ht="18.75" customHeight="1" spans="1:6">
      <c r="A379" s="352">
        <v>2150501</v>
      </c>
      <c r="B379" s="352" t="s">
        <v>164</v>
      </c>
      <c r="C379" s="354">
        <v>581</v>
      </c>
      <c r="D379" s="294"/>
      <c r="E379" s="294"/>
      <c r="F379" s="294"/>
    </row>
    <row r="380" s="75" customFormat="1" ht="18.75" customHeight="1" spans="1:6">
      <c r="A380" s="352">
        <v>2150599</v>
      </c>
      <c r="B380" s="352" t="s">
        <v>486</v>
      </c>
      <c r="C380" s="354">
        <v>125</v>
      </c>
      <c r="D380" s="294"/>
      <c r="E380" s="294"/>
      <c r="F380" s="294"/>
    </row>
    <row r="381" s="75" customFormat="1" ht="18.75" customHeight="1" spans="1:6">
      <c r="A381" s="352">
        <v>21508</v>
      </c>
      <c r="B381" s="353" t="s">
        <v>487</v>
      </c>
      <c r="C381" s="354">
        <v>2048</v>
      </c>
      <c r="D381" s="294"/>
      <c r="E381" s="294"/>
      <c r="F381" s="294"/>
    </row>
    <row r="382" s="75" customFormat="1" ht="18.75" customHeight="1" spans="1:6">
      <c r="A382" s="352">
        <v>2150801</v>
      </c>
      <c r="B382" s="352" t="s">
        <v>164</v>
      </c>
      <c r="C382" s="354">
        <v>68</v>
      </c>
      <c r="D382" s="294"/>
      <c r="E382" s="294"/>
      <c r="F382" s="294"/>
    </row>
    <row r="383" s="75" customFormat="1" ht="18.75" customHeight="1" spans="1:6">
      <c r="A383" s="352">
        <v>2150805</v>
      </c>
      <c r="B383" s="352" t="s">
        <v>488</v>
      </c>
      <c r="C383" s="354">
        <v>1900</v>
      </c>
      <c r="D383" s="294"/>
      <c r="E383" s="294"/>
      <c r="F383" s="294"/>
    </row>
    <row r="384" s="75" customFormat="1" ht="18.75" customHeight="1" spans="1:6">
      <c r="A384" s="352">
        <v>2150899</v>
      </c>
      <c r="B384" s="352" t="s">
        <v>489</v>
      </c>
      <c r="C384" s="354">
        <v>80</v>
      </c>
      <c r="D384" s="294"/>
      <c r="E384" s="294"/>
      <c r="F384" s="294"/>
    </row>
    <row r="385" s="75" customFormat="1" ht="18.75" customHeight="1" spans="1:6">
      <c r="A385" s="352">
        <v>21599</v>
      </c>
      <c r="B385" s="353" t="s">
        <v>490</v>
      </c>
      <c r="C385" s="354">
        <v>1061</v>
      </c>
      <c r="D385" s="294"/>
      <c r="E385" s="294"/>
      <c r="F385" s="294"/>
    </row>
    <row r="386" s="75" customFormat="1" ht="18.75" customHeight="1" spans="1:6">
      <c r="A386" s="352">
        <v>2159999</v>
      </c>
      <c r="B386" s="352" t="s">
        <v>491</v>
      </c>
      <c r="C386" s="354">
        <v>1061</v>
      </c>
      <c r="D386" s="294"/>
      <c r="E386" s="294"/>
      <c r="F386" s="294"/>
    </row>
    <row r="387" s="75" customFormat="1" ht="18.75" customHeight="1" spans="1:6">
      <c r="A387" s="352">
        <v>216</v>
      </c>
      <c r="B387" s="353" t="s">
        <v>492</v>
      </c>
      <c r="C387" s="354">
        <v>1373</v>
      </c>
      <c r="D387" s="294"/>
      <c r="E387" s="294"/>
      <c r="F387" s="294"/>
    </row>
    <row r="388" s="75" customFormat="1" ht="18.75" customHeight="1" spans="1:6">
      <c r="A388" s="352">
        <v>21602</v>
      </c>
      <c r="B388" s="353" t="s">
        <v>493</v>
      </c>
      <c r="C388" s="354">
        <v>1048</v>
      </c>
      <c r="D388" s="294"/>
      <c r="E388" s="294"/>
      <c r="F388" s="294"/>
    </row>
    <row r="389" s="75" customFormat="1" ht="18.75" customHeight="1" spans="1:6">
      <c r="A389" s="352">
        <v>2160201</v>
      </c>
      <c r="B389" s="352" t="s">
        <v>164</v>
      </c>
      <c r="C389" s="354">
        <v>282</v>
      </c>
      <c r="D389" s="294"/>
      <c r="E389" s="294"/>
      <c r="F389" s="294"/>
    </row>
    <row r="390" s="75" customFormat="1" ht="18.75" customHeight="1" spans="1:6">
      <c r="A390" s="352">
        <v>2160299</v>
      </c>
      <c r="B390" s="352" t="s">
        <v>494</v>
      </c>
      <c r="C390" s="354">
        <v>766</v>
      </c>
      <c r="D390" s="294"/>
      <c r="E390" s="294"/>
      <c r="F390" s="294"/>
    </row>
    <row r="391" s="75" customFormat="1" ht="18.75" customHeight="1" spans="1:6">
      <c r="A391" s="352">
        <v>21606</v>
      </c>
      <c r="B391" s="353" t="s">
        <v>495</v>
      </c>
      <c r="C391" s="354">
        <v>173</v>
      </c>
      <c r="D391" s="294"/>
      <c r="E391" s="294"/>
      <c r="F391" s="294"/>
    </row>
    <row r="392" s="75" customFormat="1" ht="18.75" customHeight="1" spans="1:6">
      <c r="A392" s="352">
        <v>2160699</v>
      </c>
      <c r="B392" s="352" t="s">
        <v>496</v>
      </c>
      <c r="C392" s="354">
        <v>173</v>
      </c>
      <c r="D392" s="294"/>
      <c r="E392" s="294"/>
      <c r="F392" s="294"/>
    </row>
    <row r="393" s="75" customFormat="1" ht="18.75" customHeight="1" spans="1:6">
      <c r="A393" s="352">
        <v>21699</v>
      </c>
      <c r="B393" s="353" t="s">
        <v>497</v>
      </c>
      <c r="C393" s="354">
        <v>152</v>
      </c>
      <c r="D393" s="294"/>
      <c r="E393" s="294"/>
      <c r="F393" s="294"/>
    </row>
    <row r="394" s="75" customFormat="1" ht="18.75" customHeight="1" spans="1:6">
      <c r="A394" s="352">
        <v>2169999</v>
      </c>
      <c r="B394" s="352" t="s">
        <v>498</v>
      </c>
      <c r="C394" s="354">
        <v>152</v>
      </c>
      <c r="D394" s="294"/>
      <c r="E394" s="294"/>
      <c r="F394" s="294"/>
    </row>
    <row r="395" s="75" customFormat="1" ht="18.75" customHeight="1" spans="1:6">
      <c r="A395" s="352">
        <v>217</v>
      </c>
      <c r="B395" s="353" t="s">
        <v>499</v>
      </c>
      <c r="C395" s="354">
        <v>293</v>
      </c>
      <c r="D395" s="294"/>
      <c r="E395" s="294"/>
      <c r="F395" s="294"/>
    </row>
    <row r="396" s="75" customFormat="1" ht="18.75" customHeight="1" spans="1:6">
      <c r="A396" s="352">
        <v>21703</v>
      </c>
      <c r="B396" s="353" t="s">
        <v>500</v>
      </c>
      <c r="C396" s="354">
        <v>44</v>
      </c>
      <c r="D396" s="294"/>
      <c r="E396" s="294"/>
      <c r="F396" s="294"/>
    </row>
    <row r="397" s="75" customFormat="1" ht="18.75" customHeight="1" spans="1:6">
      <c r="A397" s="352">
        <v>2170399</v>
      </c>
      <c r="B397" s="352" t="s">
        <v>501</v>
      </c>
      <c r="C397" s="354">
        <v>44</v>
      </c>
      <c r="D397" s="294"/>
      <c r="E397" s="294"/>
      <c r="F397" s="294"/>
    </row>
    <row r="398" s="75" customFormat="1" ht="18.75" customHeight="1" spans="1:6">
      <c r="A398" s="352">
        <v>21799</v>
      </c>
      <c r="B398" s="353" t="s">
        <v>502</v>
      </c>
      <c r="C398" s="354">
        <v>249</v>
      </c>
      <c r="D398" s="294"/>
      <c r="E398" s="294"/>
      <c r="F398" s="294"/>
    </row>
    <row r="399" s="75" customFormat="1" ht="18.75" customHeight="1" spans="1:6">
      <c r="A399" s="352">
        <v>2179999</v>
      </c>
      <c r="B399" s="352" t="s">
        <v>503</v>
      </c>
      <c r="C399" s="354">
        <v>249</v>
      </c>
      <c r="D399" s="294"/>
      <c r="E399" s="294"/>
      <c r="F399" s="294"/>
    </row>
    <row r="400" s="75" customFormat="1" ht="18.75" customHeight="1" spans="1:6">
      <c r="A400" s="352">
        <v>220</v>
      </c>
      <c r="B400" s="353" t="s">
        <v>504</v>
      </c>
      <c r="C400" s="354">
        <v>10977</v>
      </c>
      <c r="D400" s="294"/>
      <c r="E400" s="294"/>
      <c r="F400" s="294"/>
    </row>
    <row r="401" s="75" customFormat="1" ht="18.75" customHeight="1" spans="1:6">
      <c r="A401" s="352">
        <v>22001</v>
      </c>
      <c r="B401" s="353" t="s">
        <v>505</v>
      </c>
      <c r="C401" s="354">
        <v>9831</v>
      </c>
      <c r="D401" s="294"/>
      <c r="E401" s="294"/>
      <c r="F401" s="294"/>
    </row>
    <row r="402" s="75" customFormat="1" ht="18.75" customHeight="1" spans="1:6">
      <c r="A402" s="352">
        <v>2200101</v>
      </c>
      <c r="B402" s="352" t="s">
        <v>164</v>
      </c>
      <c r="C402" s="354">
        <v>3182</v>
      </c>
      <c r="D402" s="294"/>
      <c r="E402" s="294"/>
      <c r="F402" s="294"/>
    </row>
    <row r="403" s="75" customFormat="1" ht="18.75" customHeight="1" spans="1:6">
      <c r="A403" s="352">
        <v>2200106</v>
      </c>
      <c r="B403" s="352" t="s">
        <v>506</v>
      </c>
      <c r="C403" s="354">
        <v>4000</v>
      </c>
      <c r="D403" s="294"/>
      <c r="E403" s="294"/>
      <c r="F403" s="294"/>
    </row>
    <row r="404" s="75" customFormat="1" ht="18.75" customHeight="1" spans="1:6">
      <c r="A404" s="352">
        <v>2200109</v>
      </c>
      <c r="B404" s="352" t="s">
        <v>507</v>
      </c>
      <c r="C404" s="354">
        <v>132</v>
      </c>
      <c r="D404" s="294"/>
      <c r="E404" s="294"/>
      <c r="F404" s="294"/>
    </row>
    <row r="405" s="75" customFormat="1" ht="18.75" customHeight="1" spans="1:6">
      <c r="A405" s="352">
        <v>2200199</v>
      </c>
      <c r="B405" s="352" t="s">
        <v>508</v>
      </c>
      <c r="C405" s="354">
        <v>2517</v>
      </c>
      <c r="D405" s="294"/>
      <c r="E405" s="294"/>
      <c r="F405" s="294"/>
    </row>
    <row r="406" s="75" customFormat="1" ht="18.75" customHeight="1" spans="1:6">
      <c r="A406" s="352">
        <v>22005</v>
      </c>
      <c r="B406" s="353" t="s">
        <v>509</v>
      </c>
      <c r="C406" s="354">
        <v>136</v>
      </c>
      <c r="D406" s="294"/>
      <c r="E406" s="294"/>
      <c r="F406" s="294"/>
    </row>
    <row r="407" s="75" customFormat="1" ht="18.75" customHeight="1" spans="1:6">
      <c r="A407" s="352">
        <v>2200501</v>
      </c>
      <c r="B407" s="352" t="s">
        <v>164</v>
      </c>
      <c r="C407" s="354">
        <v>71</v>
      </c>
      <c r="D407" s="294"/>
      <c r="E407" s="294"/>
      <c r="F407" s="294"/>
    </row>
    <row r="408" s="75" customFormat="1" ht="18.75" customHeight="1" spans="1:6">
      <c r="A408" s="352">
        <v>2200509</v>
      </c>
      <c r="B408" s="352" t="s">
        <v>510</v>
      </c>
      <c r="C408" s="354">
        <v>21</v>
      </c>
      <c r="D408" s="294"/>
      <c r="E408" s="294"/>
      <c r="F408" s="294"/>
    </row>
    <row r="409" s="75" customFormat="1" ht="18.75" customHeight="1" spans="1:6">
      <c r="A409" s="352">
        <v>2200599</v>
      </c>
      <c r="B409" s="352" t="s">
        <v>511</v>
      </c>
      <c r="C409" s="354">
        <v>44</v>
      </c>
      <c r="D409" s="294"/>
      <c r="E409" s="294"/>
      <c r="F409" s="294"/>
    </row>
    <row r="410" s="75" customFormat="1" ht="18.75" customHeight="1" spans="1:6">
      <c r="A410" s="352">
        <v>22099</v>
      </c>
      <c r="B410" s="353" t="s">
        <v>512</v>
      </c>
      <c r="C410" s="354">
        <v>1010</v>
      </c>
      <c r="D410" s="294"/>
      <c r="E410" s="294"/>
      <c r="F410" s="294"/>
    </row>
    <row r="411" s="75" customFormat="1" ht="18.75" customHeight="1" spans="1:6">
      <c r="A411" s="352">
        <v>2209999</v>
      </c>
      <c r="B411" s="352" t="s">
        <v>513</v>
      </c>
      <c r="C411" s="354">
        <v>1010</v>
      </c>
      <c r="D411" s="294"/>
      <c r="E411" s="294"/>
      <c r="F411" s="294"/>
    </row>
    <row r="412" s="75" customFormat="1" ht="18.75" customHeight="1" spans="1:6">
      <c r="A412" s="352">
        <v>221</v>
      </c>
      <c r="B412" s="353" t="s">
        <v>514</v>
      </c>
      <c r="C412" s="354">
        <v>16539</v>
      </c>
      <c r="D412" s="294"/>
      <c r="E412" s="294"/>
      <c r="F412" s="294"/>
    </row>
    <row r="413" s="75" customFormat="1" ht="18.75" customHeight="1" spans="1:6">
      <c r="A413" s="352">
        <v>22101</v>
      </c>
      <c r="B413" s="353" t="s">
        <v>515</v>
      </c>
      <c r="C413" s="354">
        <v>1633</v>
      </c>
      <c r="D413" s="294"/>
      <c r="E413" s="294"/>
      <c r="F413" s="294"/>
    </row>
    <row r="414" s="75" customFormat="1" ht="18.75" customHeight="1" spans="1:6">
      <c r="A414" s="352">
        <v>2210103</v>
      </c>
      <c r="B414" s="352" t="s">
        <v>516</v>
      </c>
      <c r="C414" s="354">
        <v>546</v>
      </c>
      <c r="D414" s="294"/>
      <c r="E414" s="294"/>
      <c r="F414" s="294"/>
    </row>
    <row r="415" s="75" customFormat="1" ht="18.75" customHeight="1" spans="1:6">
      <c r="A415" s="352">
        <v>2210199</v>
      </c>
      <c r="B415" s="352" t="s">
        <v>517</v>
      </c>
      <c r="C415" s="354">
        <v>1087</v>
      </c>
      <c r="D415" s="294"/>
      <c r="E415" s="294"/>
      <c r="F415" s="294"/>
    </row>
    <row r="416" s="75" customFormat="1" ht="18.75" customHeight="1" spans="1:6">
      <c r="A416" s="352">
        <v>22102</v>
      </c>
      <c r="B416" s="353" t="s">
        <v>518</v>
      </c>
      <c r="C416" s="354">
        <v>14499</v>
      </c>
      <c r="D416" s="294"/>
      <c r="E416" s="294"/>
      <c r="F416" s="294"/>
    </row>
    <row r="417" s="75" customFormat="1" ht="18.75" customHeight="1" spans="1:6">
      <c r="A417" s="352">
        <v>2210201</v>
      </c>
      <c r="B417" s="352" t="s">
        <v>519</v>
      </c>
      <c r="C417" s="354">
        <v>14499</v>
      </c>
      <c r="D417" s="294"/>
      <c r="E417" s="294"/>
      <c r="F417" s="294"/>
    </row>
    <row r="418" s="75" customFormat="1" ht="18.75" customHeight="1" spans="1:6">
      <c r="A418" s="352">
        <v>22103</v>
      </c>
      <c r="B418" s="353" t="s">
        <v>520</v>
      </c>
      <c r="C418" s="354">
        <v>407</v>
      </c>
      <c r="D418" s="294"/>
      <c r="E418" s="294"/>
      <c r="F418" s="294"/>
    </row>
    <row r="419" s="75" customFormat="1" ht="18.75" customHeight="1" spans="1:6">
      <c r="A419" s="352">
        <v>2210399</v>
      </c>
      <c r="B419" s="352" t="s">
        <v>521</v>
      </c>
      <c r="C419" s="354">
        <v>407</v>
      </c>
      <c r="D419" s="294"/>
      <c r="E419" s="294"/>
      <c r="F419" s="294"/>
    </row>
    <row r="420" s="75" customFormat="1" ht="18.75" customHeight="1" spans="1:6">
      <c r="A420" s="352">
        <v>222</v>
      </c>
      <c r="B420" s="353" t="s">
        <v>522</v>
      </c>
      <c r="C420" s="354">
        <v>1879</v>
      </c>
      <c r="D420" s="294"/>
      <c r="E420" s="294"/>
      <c r="F420" s="294"/>
    </row>
    <row r="421" s="75" customFormat="1" ht="18.75" customHeight="1" spans="1:6">
      <c r="A421" s="352">
        <v>22201</v>
      </c>
      <c r="B421" s="353" t="s">
        <v>523</v>
      </c>
      <c r="C421" s="354">
        <v>1360</v>
      </c>
      <c r="D421" s="294"/>
      <c r="E421" s="294"/>
      <c r="F421" s="294"/>
    </row>
    <row r="422" s="75" customFormat="1" ht="18.75" customHeight="1" spans="1:6">
      <c r="A422" s="352">
        <v>2220115</v>
      </c>
      <c r="B422" s="352" t="s">
        <v>524</v>
      </c>
      <c r="C422" s="354">
        <v>170</v>
      </c>
      <c r="D422" s="294"/>
      <c r="E422" s="294"/>
      <c r="F422" s="294"/>
    </row>
    <row r="423" s="75" customFormat="1" ht="18.75" customHeight="1" spans="1:6">
      <c r="A423" s="352">
        <v>2220199</v>
      </c>
      <c r="B423" s="352" t="s">
        <v>525</v>
      </c>
      <c r="C423" s="354">
        <v>1190</v>
      </c>
      <c r="D423" s="294"/>
      <c r="E423" s="294"/>
      <c r="F423" s="294"/>
    </row>
    <row r="424" s="75" customFormat="1" ht="18.75" customHeight="1" spans="1:6">
      <c r="A424" s="352">
        <v>22204</v>
      </c>
      <c r="B424" s="353" t="s">
        <v>526</v>
      </c>
      <c r="C424" s="354">
        <v>409</v>
      </c>
      <c r="D424" s="294"/>
      <c r="E424" s="294"/>
      <c r="F424" s="294"/>
    </row>
    <row r="425" s="75" customFormat="1" ht="18.75" customHeight="1" spans="1:6">
      <c r="A425" s="352">
        <v>2220403</v>
      </c>
      <c r="B425" s="352" t="s">
        <v>527</v>
      </c>
      <c r="C425" s="354">
        <v>409</v>
      </c>
      <c r="D425" s="294"/>
      <c r="E425" s="294"/>
      <c r="F425" s="294"/>
    </row>
    <row r="426" s="75" customFormat="1" ht="18.75" customHeight="1" spans="1:6">
      <c r="A426" s="352">
        <v>22205</v>
      </c>
      <c r="B426" s="353" t="s">
        <v>528</v>
      </c>
      <c r="C426" s="354">
        <v>110</v>
      </c>
      <c r="D426" s="294"/>
      <c r="E426" s="294"/>
      <c r="F426" s="294"/>
    </row>
    <row r="427" s="75" customFormat="1" ht="18.75" customHeight="1" spans="1:6">
      <c r="A427" s="352">
        <v>2220511</v>
      </c>
      <c r="B427" s="352" t="s">
        <v>529</v>
      </c>
      <c r="C427" s="354">
        <v>110</v>
      </c>
      <c r="D427" s="294"/>
      <c r="E427" s="294"/>
      <c r="F427" s="294"/>
    </row>
    <row r="428" s="75" customFormat="1" ht="18.75" customHeight="1" spans="1:6">
      <c r="A428" s="352">
        <v>224</v>
      </c>
      <c r="B428" s="353" t="s">
        <v>530</v>
      </c>
      <c r="C428" s="354">
        <v>3063.41</v>
      </c>
      <c r="D428" s="294"/>
      <c r="E428" s="294"/>
      <c r="F428" s="294"/>
    </row>
    <row r="429" s="75" customFormat="1" ht="18.75" customHeight="1" spans="1:6">
      <c r="A429" s="352">
        <v>22401</v>
      </c>
      <c r="B429" s="353" t="s">
        <v>531</v>
      </c>
      <c r="C429" s="354">
        <v>1299</v>
      </c>
      <c r="D429" s="294"/>
      <c r="E429" s="294"/>
      <c r="F429" s="294"/>
    </row>
    <row r="430" s="75" customFormat="1" ht="18.75" customHeight="1" spans="1:6">
      <c r="A430" s="352">
        <v>2240101</v>
      </c>
      <c r="B430" s="352" t="s">
        <v>164</v>
      </c>
      <c r="C430" s="354">
        <v>754</v>
      </c>
      <c r="D430" s="294"/>
      <c r="E430" s="294"/>
      <c r="F430" s="294"/>
    </row>
    <row r="431" s="75" customFormat="1" ht="18.75" customHeight="1" spans="1:6">
      <c r="A431" s="352">
        <v>2240106</v>
      </c>
      <c r="B431" s="352" t="s">
        <v>532</v>
      </c>
      <c r="C431" s="354">
        <v>28</v>
      </c>
      <c r="D431" s="294"/>
      <c r="E431" s="294"/>
      <c r="F431" s="294"/>
    </row>
    <row r="432" s="75" customFormat="1" ht="18.75" customHeight="1" spans="1:6">
      <c r="A432" s="352">
        <v>2240108</v>
      </c>
      <c r="B432" s="352" t="s">
        <v>533</v>
      </c>
      <c r="C432" s="354">
        <v>80</v>
      </c>
      <c r="D432" s="294"/>
      <c r="E432" s="294"/>
      <c r="F432" s="294"/>
    </row>
    <row r="433" s="75" customFormat="1" ht="18.75" customHeight="1" spans="1:6">
      <c r="A433" s="352">
        <v>2240109</v>
      </c>
      <c r="B433" s="352" t="s">
        <v>534</v>
      </c>
      <c r="C433" s="354">
        <v>42</v>
      </c>
      <c r="D433" s="294"/>
      <c r="E433" s="294"/>
      <c r="F433" s="294"/>
    </row>
    <row r="434" s="75" customFormat="1" ht="18.75" customHeight="1" spans="1:6">
      <c r="A434" s="352">
        <v>2240199</v>
      </c>
      <c r="B434" s="352" t="s">
        <v>535</v>
      </c>
      <c r="C434" s="354">
        <v>395</v>
      </c>
      <c r="D434" s="294"/>
      <c r="E434" s="294"/>
      <c r="F434" s="294"/>
    </row>
    <row r="435" s="75" customFormat="1" ht="18.75" customHeight="1" spans="1:6">
      <c r="A435" s="352">
        <v>22402</v>
      </c>
      <c r="B435" s="353" t="s">
        <v>536</v>
      </c>
      <c r="C435" s="354">
        <v>821.41</v>
      </c>
      <c r="D435" s="294"/>
      <c r="E435" s="294"/>
      <c r="F435" s="294"/>
    </row>
    <row r="436" s="75" customFormat="1" ht="18.75" customHeight="1" spans="1:6">
      <c r="A436" s="352">
        <v>2240201</v>
      </c>
      <c r="B436" s="352" t="s">
        <v>164</v>
      </c>
      <c r="C436" s="354">
        <v>301</v>
      </c>
      <c r="D436" s="294"/>
      <c r="E436" s="294"/>
      <c r="F436" s="294"/>
    </row>
    <row r="437" s="75" customFormat="1" ht="18.75" customHeight="1" spans="1:6">
      <c r="A437" s="352">
        <v>2240204</v>
      </c>
      <c r="B437" s="352" t="s">
        <v>537</v>
      </c>
      <c r="C437" s="354">
        <v>270</v>
      </c>
      <c r="D437" s="294"/>
      <c r="E437" s="294"/>
      <c r="F437" s="294"/>
    </row>
    <row r="438" s="75" customFormat="1" ht="18.75" customHeight="1" spans="1:6">
      <c r="A438" s="352">
        <v>2240299</v>
      </c>
      <c r="B438" s="352" t="s">
        <v>538</v>
      </c>
      <c r="C438" s="354">
        <v>250.41</v>
      </c>
      <c r="D438" s="294"/>
      <c r="E438" s="294"/>
      <c r="F438" s="294"/>
    </row>
    <row r="439" s="75" customFormat="1" ht="18.75" customHeight="1" spans="1:6">
      <c r="A439" s="352">
        <v>22406</v>
      </c>
      <c r="B439" s="353" t="s">
        <v>539</v>
      </c>
      <c r="C439" s="354">
        <v>495</v>
      </c>
      <c r="D439" s="294"/>
      <c r="E439" s="294"/>
      <c r="F439" s="294"/>
    </row>
    <row r="440" s="75" customFormat="1" ht="18.75" customHeight="1" spans="1:6">
      <c r="A440" s="352">
        <v>2240601</v>
      </c>
      <c r="B440" s="352" t="s">
        <v>540</v>
      </c>
      <c r="C440" s="354">
        <v>60</v>
      </c>
      <c r="D440" s="294"/>
      <c r="E440" s="294"/>
      <c r="F440" s="294"/>
    </row>
    <row r="441" s="75" customFormat="1" ht="18.75" customHeight="1" spans="1:6">
      <c r="A441" s="352">
        <v>2240699</v>
      </c>
      <c r="B441" s="352" t="s">
        <v>541</v>
      </c>
      <c r="C441" s="354">
        <v>435</v>
      </c>
      <c r="D441" s="294"/>
      <c r="E441" s="294"/>
      <c r="F441" s="294"/>
    </row>
    <row r="442" s="75" customFormat="1" ht="18.75" customHeight="1" spans="1:6">
      <c r="A442" s="352">
        <v>22407</v>
      </c>
      <c r="B442" s="353" t="s">
        <v>542</v>
      </c>
      <c r="C442" s="354">
        <v>274</v>
      </c>
      <c r="D442" s="294"/>
      <c r="E442" s="294"/>
      <c r="F442" s="294"/>
    </row>
    <row r="443" s="75" customFormat="1" ht="18.75" customHeight="1" spans="1:6">
      <c r="A443" s="352">
        <v>2240703</v>
      </c>
      <c r="B443" s="352" t="s">
        <v>543</v>
      </c>
      <c r="C443" s="354">
        <v>274</v>
      </c>
      <c r="D443" s="294"/>
      <c r="E443" s="294"/>
      <c r="F443" s="294"/>
    </row>
    <row r="444" s="75" customFormat="1" ht="18.75" customHeight="1" spans="1:6">
      <c r="A444" s="352">
        <v>22499</v>
      </c>
      <c r="B444" s="353" t="s">
        <v>544</v>
      </c>
      <c r="C444" s="354">
        <v>174</v>
      </c>
      <c r="D444" s="294"/>
      <c r="E444" s="294"/>
      <c r="F444" s="294"/>
    </row>
    <row r="445" s="75" customFormat="1" ht="18.75" customHeight="1" spans="1:6">
      <c r="A445" s="352">
        <v>2249999</v>
      </c>
      <c r="B445" s="352" t="s">
        <v>545</v>
      </c>
      <c r="C445" s="354">
        <v>174</v>
      </c>
      <c r="D445" s="294"/>
      <c r="E445" s="294"/>
      <c r="F445" s="294"/>
    </row>
    <row r="446" s="75" customFormat="1" ht="18.75" customHeight="1" spans="1:6">
      <c r="A446" s="352">
        <v>229</v>
      </c>
      <c r="B446" s="353" t="s">
        <v>546</v>
      </c>
      <c r="C446" s="354">
        <v>345</v>
      </c>
      <c r="D446" s="294"/>
      <c r="E446" s="294"/>
      <c r="F446" s="294"/>
    </row>
    <row r="447" s="75" customFormat="1" ht="18.75" customHeight="1" spans="1:6">
      <c r="A447" s="352">
        <v>22999</v>
      </c>
      <c r="B447" s="353" t="s">
        <v>547</v>
      </c>
      <c r="C447" s="354">
        <v>345</v>
      </c>
      <c r="D447" s="294"/>
      <c r="E447" s="294"/>
      <c r="F447" s="294"/>
    </row>
    <row r="448" s="75" customFormat="1" ht="18.75" customHeight="1" spans="1:6">
      <c r="A448" s="352">
        <v>2299999</v>
      </c>
      <c r="B448" s="352" t="s">
        <v>548</v>
      </c>
      <c r="C448" s="354">
        <v>345</v>
      </c>
      <c r="D448" s="294"/>
      <c r="E448" s="294"/>
      <c r="F448" s="294"/>
    </row>
    <row r="449" s="75" customFormat="1" ht="18.75" customHeight="1" spans="1:6">
      <c r="A449" s="352">
        <v>232</v>
      </c>
      <c r="B449" s="353" t="s">
        <v>549</v>
      </c>
      <c r="C449" s="354">
        <v>10734</v>
      </c>
      <c r="D449" s="294"/>
      <c r="E449" s="294"/>
      <c r="F449" s="294"/>
    </row>
    <row r="450" s="75" customFormat="1" ht="18.75" customHeight="1" spans="1:6">
      <c r="A450" s="352">
        <v>23203</v>
      </c>
      <c r="B450" s="353" t="s">
        <v>550</v>
      </c>
      <c r="C450" s="354">
        <v>10734</v>
      </c>
      <c r="D450" s="294"/>
      <c r="E450" s="294"/>
      <c r="F450" s="294"/>
    </row>
    <row r="451" s="75" customFormat="1" ht="18.75" customHeight="1" spans="1:6">
      <c r="A451" s="352">
        <v>2320301</v>
      </c>
      <c r="B451" s="352" t="s">
        <v>551</v>
      </c>
      <c r="C451" s="354">
        <v>10734</v>
      </c>
      <c r="D451" s="294"/>
      <c r="E451" s="294"/>
      <c r="F451" s="294"/>
    </row>
  </sheetData>
  <mergeCells count="2">
    <mergeCell ref="A1:C1"/>
    <mergeCell ref="A2:C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workbookViewId="0">
      <selection activeCell="I40" sqref="$A1:$XFD1048576"/>
    </sheetView>
  </sheetViews>
  <sheetFormatPr defaultColWidth="9" defaultRowHeight="14.25" outlineLevelCol="4"/>
  <cols>
    <col min="1" max="1" width="14" style="323" customWidth="1"/>
    <col min="2" max="2" width="26.1333333333333" style="323" customWidth="1"/>
    <col min="3" max="3" width="12.75" style="324" customWidth="1"/>
    <col min="4" max="4" width="14.75" style="323" customWidth="1"/>
    <col min="5" max="5" width="13.75" style="325" customWidth="1"/>
    <col min="6" max="251" width="9" style="323"/>
    <col min="252" max="252" width="14" style="323" customWidth="1"/>
    <col min="253" max="253" width="26.1333333333333" style="323" customWidth="1"/>
    <col min="254" max="254" width="12.75" style="323" customWidth="1"/>
    <col min="255" max="255" width="14.75" style="323" customWidth="1"/>
    <col min="256" max="256" width="13.75" style="323" customWidth="1"/>
    <col min="257" max="507" width="9" style="323"/>
    <col min="508" max="508" width="14" style="323" customWidth="1"/>
    <col min="509" max="509" width="26.1333333333333" style="323" customWidth="1"/>
    <col min="510" max="510" width="12.75" style="323" customWidth="1"/>
    <col min="511" max="511" width="14.75" style="323" customWidth="1"/>
    <col min="512" max="512" width="13.75" style="323" customWidth="1"/>
    <col min="513" max="763" width="9" style="323"/>
    <col min="764" max="764" width="14" style="323" customWidth="1"/>
    <col min="765" max="765" width="26.1333333333333" style="323" customWidth="1"/>
    <col min="766" max="766" width="12.75" style="323" customWidth="1"/>
    <col min="767" max="767" width="14.75" style="323" customWidth="1"/>
    <col min="768" max="768" width="13.75" style="323" customWidth="1"/>
    <col min="769" max="1019" width="9" style="323"/>
    <col min="1020" max="1020" width="14" style="323" customWidth="1"/>
    <col min="1021" max="1021" width="26.1333333333333" style="323" customWidth="1"/>
    <col min="1022" max="1022" width="12.75" style="323" customWidth="1"/>
    <col min="1023" max="1023" width="14.75" style="323" customWidth="1"/>
    <col min="1024" max="1024" width="13.75" style="323" customWidth="1"/>
    <col min="1025" max="1275" width="9" style="323"/>
    <col min="1276" max="1276" width="14" style="323" customWidth="1"/>
    <col min="1277" max="1277" width="26.1333333333333" style="323" customWidth="1"/>
    <col min="1278" max="1278" width="12.75" style="323" customWidth="1"/>
    <col min="1279" max="1279" width="14.75" style="323" customWidth="1"/>
    <col min="1280" max="1280" width="13.75" style="323" customWidth="1"/>
    <col min="1281" max="1531" width="9" style="323"/>
    <col min="1532" max="1532" width="14" style="323" customWidth="1"/>
    <col min="1533" max="1533" width="26.1333333333333" style="323" customWidth="1"/>
    <col min="1534" max="1534" width="12.75" style="323" customWidth="1"/>
    <col min="1535" max="1535" width="14.75" style="323" customWidth="1"/>
    <col min="1536" max="1536" width="13.75" style="323" customWidth="1"/>
    <col min="1537" max="1787" width="9" style="323"/>
    <col min="1788" max="1788" width="14" style="323" customWidth="1"/>
    <col min="1789" max="1789" width="26.1333333333333" style="323" customWidth="1"/>
    <col min="1790" max="1790" width="12.75" style="323" customWidth="1"/>
    <col min="1791" max="1791" width="14.75" style="323" customWidth="1"/>
    <col min="1792" max="1792" width="13.75" style="323" customWidth="1"/>
    <col min="1793" max="2043" width="9" style="323"/>
    <col min="2044" max="2044" width="14" style="323" customWidth="1"/>
    <col min="2045" max="2045" width="26.1333333333333" style="323" customWidth="1"/>
    <col min="2046" max="2046" width="12.75" style="323" customWidth="1"/>
    <col min="2047" max="2047" width="14.75" style="323" customWidth="1"/>
    <col min="2048" max="2048" width="13.75" style="323" customWidth="1"/>
    <col min="2049" max="2299" width="9" style="323"/>
    <col min="2300" max="2300" width="14" style="323" customWidth="1"/>
    <col min="2301" max="2301" width="26.1333333333333" style="323" customWidth="1"/>
    <col min="2302" max="2302" width="12.75" style="323" customWidth="1"/>
    <col min="2303" max="2303" width="14.75" style="323" customWidth="1"/>
    <col min="2304" max="2304" width="13.75" style="323" customWidth="1"/>
    <col min="2305" max="2555" width="9" style="323"/>
    <col min="2556" max="2556" width="14" style="323" customWidth="1"/>
    <col min="2557" max="2557" width="26.1333333333333" style="323" customWidth="1"/>
    <col min="2558" max="2558" width="12.75" style="323" customWidth="1"/>
    <col min="2559" max="2559" width="14.75" style="323" customWidth="1"/>
    <col min="2560" max="2560" width="13.75" style="323" customWidth="1"/>
    <col min="2561" max="2811" width="9" style="323"/>
    <col min="2812" max="2812" width="14" style="323" customWidth="1"/>
    <col min="2813" max="2813" width="26.1333333333333" style="323" customWidth="1"/>
    <col min="2814" max="2814" width="12.75" style="323" customWidth="1"/>
    <col min="2815" max="2815" width="14.75" style="323" customWidth="1"/>
    <col min="2816" max="2816" width="13.75" style="323" customWidth="1"/>
    <col min="2817" max="3067" width="9" style="323"/>
    <col min="3068" max="3068" width="14" style="323" customWidth="1"/>
    <col min="3069" max="3069" width="26.1333333333333" style="323" customWidth="1"/>
    <col min="3070" max="3070" width="12.75" style="323" customWidth="1"/>
    <col min="3071" max="3071" width="14.75" style="323" customWidth="1"/>
    <col min="3072" max="3072" width="13.75" style="323" customWidth="1"/>
    <col min="3073" max="3323" width="9" style="323"/>
    <col min="3324" max="3324" width="14" style="323" customWidth="1"/>
    <col min="3325" max="3325" width="26.1333333333333" style="323" customWidth="1"/>
    <col min="3326" max="3326" width="12.75" style="323" customWidth="1"/>
    <col min="3327" max="3327" width="14.75" style="323" customWidth="1"/>
    <col min="3328" max="3328" width="13.75" style="323" customWidth="1"/>
    <col min="3329" max="3579" width="9" style="323"/>
    <col min="3580" max="3580" width="14" style="323" customWidth="1"/>
    <col min="3581" max="3581" width="26.1333333333333" style="323" customWidth="1"/>
    <col min="3582" max="3582" width="12.75" style="323" customWidth="1"/>
    <col min="3583" max="3583" width="14.75" style="323" customWidth="1"/>
    <col min="3584" max="3584" width="13.75" style="323" customWidth="1"/>
    <col min="3585" max="3835" width="9" style="323"/>
    <col min="3836" max="3836" width="14" style="323" customWidth="1"/>
    <col min="3837" max="3837" width="26.1333333333333" style="323" customWidth="1"/>
    <col min="3838" max="3838" width="12.75" style="323" customWidth="1"/>
    <col min="3839" max="3839" width="14.75" style="323" customWidth="1"/>
    <col min="3840" max="3840" width="13.75" style="323" customWidth="1"/>
    <col min="3841" max="4091" width="9" style="323"/>
    <col min="4092" max="4092" width="14" style="323" customWidth="1"/>
    <col min="4093" max="4093" width="26.1333333333333" style="323" customWidth="1"/>
    <col min="4094" max="4094" width="12.75" style="323" customWidth="1"/>
    <col min="4095" max="4095" width="14.75" style="323" customWidth="1"/>
    <col min="4096" max="4096" width="13.75" style="323" customWidth="1"/>
    <col min="4097" max="4347" width="9" style="323"/>
    <col min="4348" max="4348" width="14" style="323" customWidth="1"/>
    <col min="4349" max="4349" width="26.1333333333333" style="323" customWidth="1"/>
    <col min="4350" max="4350" width="12.75" style="323" customWidth="1"/>
    <col min="4351" max="4351" width="14.75" style="323" customWidth="1"/>
    <col min="4352" max="4352" width="13.75" style="323" customWidth="1"/>
    <col min="4353" max="4603" width="9" style="323"/>
    <col min="4604" max="4604" width="14" style="323" customWidth="1"/>
    <col min="4605" max="4605" width="26.1333333333333" style="323" customWidth="1"/>
    <col min="4606" max="4606" width="12.75" style="323" customWidth="1"/>
    <col min="4607" max="4607" width="14.75" style="323" customWidth="1"/>
    <col min="4608" max="4608" width="13.75" style="323" customWidth="1"/>
    <col min="4609" max="4859" width="9" style="323"/>
    <col min="4860" max="4860" width="14" style="323" customWidth="1"/>
    <col min="4861" max="4861" width="26.1333333333333" style="323" customWidth="1"/>
    <col min="4862" max="4862" width="12.75" style="323" customWidth="1"/>
    <col min="4863" max="4863" width="14.75" style="323" customWidth="1"/>
    <col min="4864" max="4864" width="13.75" style="323" customWidth="1"/>
    <col min="4865" max="5115" width="9" style="323"/>
    <col min="5116" max="5116" width="14" style="323" customWidth="1"/>
    <col min="5117" max="5117" width="26.1333333333333" style="323" customWidth="1"/>
    <col min="5118" max="5118" width="12.75" style="323" customWidth="1"/>
    <col min="5119" max="5119" width="14.75" style="323" customWidth="1"/>
    <col min="5120" max="5120" width="13.75" style="323" customWidth="1"/>
    <col min="5121" max="5371" width="9" style="323"/>
    <col min="5372" max="5372" width="14" style="323" customWidth="1"/>
    <col min="5373" max="5373" width="26.1333333333333" style="323" customWidth="1"/>
    <col min="5374" max="5374" width="12.75" style="323" customWidth="1"/>
    <col min="5375" max="5375" width="14.75" style="323" customWidth="1"/>
    <col min="5376" max="5376" width="13.75" style="323" customWidth="1"/>
    <col min="5377" max="5627" width="9" style="323"/>
    <col min="5628" max="5628" width="14" style="323" customWidth="1"/>
    <col min="5629" max="5629" width="26.1333333333333" style="323" customWidth="1"/>
    <col min="5630" max="5630" width="12.75" style="323" customWidth="1"/>
    <col min="5631" max="5631" width="14.75" style="323" customWidth="1"/>
    <col min="5632" max="5632" width="13.75" style="323" customWidth="1"/>
    <col min="5633" max="5883" width="9" style="323"/>
    <col min="5884" max="5884" width="14" style="323" customWidth="1"/>
    <col min="5885" max="5885" width="26.1333333333333" style="323" customWidth="1"/>
    <col min="5886" max="5886" width="12.75" style="323" customWidth="1"/>
    <col min="5887" max="5887" width="14.75" style="323" customWidth="1"/>
    <col min="5888" max="5888" width="13.75" style="323" customWidth="1"/>
    <col min="5889" max="6139" width="9" style="323"/>
    <col min="6140" max="6140" width="14" style="323" customWidth="1"/>
    <col min="6141" max="6141" width="26.1333333333333" style="323" customWidth="1"/>
    <col min="6142" max="6142" width="12.75" style="323" customWidth="1"/>
    <col min="6143" max="6143" width="14.75" style="323" customWidth="1"/>
    <col min="6144" max="6144" width="13.75" style="323" customWidth="1"/>
    <col min="6145" max="6395" width="9" style="323"/>
    <col min="6396" max="6396" width="14" style="323" customWidth="1"/>
    <col min="6397" max="6397" width="26.1333333333333" style="323" customWidth="1"/>
    <col min="6398" max="6398" width="12.75" style="323" customWidth="1"/>
    <col min="6399" max="6399" width="14.75" style="323" customWidth="1"/>
    <col min="6400" max="6400" width="13.75" style="323" customWidth="1"/>
    <col min="6401" max="6651" width="9" style="323"/>
    <col min="6652" max="6652" width="14" style="323" customWidth="1"/>
    <col min="6653" max="6653" width="26.1333333333333" style="323" customWidth="1"/>
    <col min="6654" max="6654" width="12.75" style="323" customWidth="1"/>
    <col min="6655" max="6655" width="14.75" style="323" customWidth="1"/>
    <col min="6656" max="6656" width="13.75" style="323" customWidth="1"/>
    <col min="6657" max="6907" width="9" style="323"/>
    <col min="6908" max="6908" width="14" style="323" customWidth="1"/>
    <col min="6909" max="6909" width="26.1333333333333" style="323" customWidth="1"/>
    <col min="6910" max="6910" width="12.75" style="323" customWidth="1"/>
    <col min="6911" max="6911" width="14.75" style="323" customWidth="1"/>
    <col min="6912" max="6912" width="13.75" style="323" customWidth="1"/>
    <col min="6913" max="7163" width="9" style="323"/>
    <col min="7164" max="7164" width="14" style="323" customWidth="1"/>
    <col min="7165" max="7165" width="26.1333333333333" style="323" customWidth="1"/>
    <col min="7166" max="7166" width="12.75" style="323" customWidth="1"/>
    <col min="7167" max="7167" width="14.75" style="323" customWidth="1"/>
    <col min="7168" max="7168" width="13.75" style="323" customWidth="1"/>
    <col min="7169" max="7419" width="9" style="323"/>
    <col min="7420" max="7420" width="14" style="323" customWidth="1"/>
    <col min="7421" max="7421" width="26.1333333333333" style="323" customWidth="1"/>
    <col min="7422" max="7422" width="12.75" style="323" customWidth="1"/>
    <col min="7423" max="7423" width="14.75" style="323" customWidth="1"/>
    <col min="7424" max="7424" width="13.75" style="323" customWidth="1"/>
    <col min="7425" max="7675" width="9" style="323"/>
    <col min="7676" max="7676" width="14" style="323" customWidth="1"/>
    <col min="7677" max="7677" width="26.1333333333333" style="323" customWidth="1"/>
    <col min="7678" max="7678" width="12.75" style="323" customWidth="1"/>
    <col min="7679" max="7679" width="14.75" style="323" customWidth="1"/>
    <col min="7680" max="7680" width="13.75" style="323" customWidth="1"/>
    <col min="7681" max="7931" width="9" style="323"/>
    <col min="7932" max="7932" width="14" style="323" customWidth="1"/>
    <col min="7933" max="7933" width="26.1333333333333" style="323" customWidth="1"/>
    <col min="7934" max="7934" width="12.75" style="323" customWidth="1"/>
    <col min="7935" max="7935" width="14.75" style="323" customWidth="1"/>
    <col min="7936" max="7936" width="13.75" style="323" customWidth="1"/>
    <col min="7937" max="8187" width="9" style="323"/>
    <col min="8188" max="8188" width="14" style="323" customWidth="1"/>
    <col min="8189" max="8189" width="26.1333333333333" style="323" customWidth="1"/>
    <col min="8190" max="8190" width="12.75" style="323" customWidth="1"/>
    <col min="8191" max="8191" width="14.75" style="323" customWidth="1"/>
    <col min="8192" max="8192" width="13.75" style="323" customWidth="1"/>
    <col min="8193" max="8443" width="9" style="323"/>
    <col min="8444" max="8444" width="14" style="323" customWidth="1"/>
    <col min="8445" max="8445" width="26.1333333333333" style="323" customWidth="1"/>
    <col min="8446" max="8446" width="12.75" style="323" customWidth="1"/>
    <col min="8447" max="8447" width="14.75" style="323" customWidth="1"/>
    <col min="8448" max="8448" width="13.75" style="323" customWidth="1"/>
    <col min="8449" max="8699" width="9" style="323"/>
    <col min="8700" max="8700" width="14" style="323" customWidth="1"/>
    <col min="8701" max="8701" width="26.1333333333333" style="323" customWidth="1"/>
    <col min="8702" max="8702" width="12.75" style="323" customWidth="1"/>
    <col min="8703" max="8703" width="14.75" style="323" customWidth="1"/>
    <col min="8704" max="8704" width="13.75" style="323" customWidth="1"/>
    <col min="8705" max="8955" width="9" style="323"/>
    <col min="8956" max="8956" width="14" style="323" customWidth="1"/>
    <col min="8957" max="8957" width="26.1333333333333" style="323" customWidth="1"/>
    <col min="8958" max="8958" width="12.75" style="323" customWidth="1"/>
    <col min="8959" max="8959" width="14.75" style="323" customWidth="1"/>
    <col min="8960" max="8960" width="13.75" style="323" customWidth="1"/>
    <col min="8961" max="9211" width="9" style="323"/>
    <col min="9212" max="9212" width="14" style="323" customWidth="1"/>
    <col min="9213" max="9213" width="26.1333333333333" style="323" customWidth="1"/>
    <col min="9214" max="9214" width="12.75" style="323" customWidth="1"/>
    <col min="9215" max="9215" width="14.75" style="323" customWidth="1"/>
    <col min="9216" max="9216" width="13.75" style="323" customWidth="1"/>
    <col min="9217" max="9467" width="9" style="323"/>
    <col min="9468" max="9468" width="14" style="323" customWidth="1"/>
    <col min="9469" max="9469" width="26.1333333333333" style="323" customWidth="1"/>
    <col min="9470" max="9470" width="12.75" style="323" customWidth="1"/>
    <col min="9471" max="9471" width="14.75" style="323" customWidth="1"/>
    <col min="9472" max="9472" width="13.75" style="323" customWidth="1"/>
    <col min="9473" max="9723" width="9" style="323"/>
    <col min="9724" max="9724" width="14" style="323" customWidth="1"/>
    <col min="9725" max="9725" width="26.1333333333333" style="323" customWidth="1"/>
    <col min="9726" max="9726" width="12.75" style="323" customWidth="1"/>
    <col min="9727" max="9727" width="14.75" style="323" customWidth="1"/>
    <col min="9728" max="9728" width="13.75" style="323" customWidth="1"/>
    <col min="9729" max="9979" width="9" style="323"/>
    <col min="9980" max="9980" width="14" style="323" customWidth="1"/>
    <col min="9981" max="9981" width="26.1333333333333" style="323" customWidth="1"/>
    <col min="9982" max="9982" width="12.75" style="323" customWidth="1"/>
    <col min="9983" max="9983" width="14.75" style="323" customWidth="1"/>
    <col min="9984" max="9984" width="13.75" style="323" customWidth="1"/>
    <col min="9985" max="10235" width="9" style="323"/>
    <col min="10236" max="10236" width="14" style="323" customWidth="1"/>
    <col min="10237" max="10237" width="26.1333333333333" style="323" customWidth="1"/>
    <col min="10238" max="10238" width="12.75" style="323" customWidth="1"/>
    <col min="10239" max="10239" width="14.75" style="323" customWidth="1"/>
    <col min="10240" max="10240" width="13.75" style="323" customWidth="1"/>
    <col min="10241" max="10491" width="9" style="323"/>
    <col min="10492" max="10492" width="14" style="323" customWidth="1"/>
    <col min="10493" max="10493" width="26.1333333333333" style="323" customWidth="1"/>
    <col min="10494" max="10494" width="12.75" style="323" customWidth="1"/>
    <col min="10495" max="10495" width="14.75" style="323" customWidth="1"/>
    <col min="10496" max="10496" width="13.75" style="323" customWidth="1"/>
    <col min="10497" max="10747" width="9" style="323"/>
    <col min="10748" max="10748" width="14" style="323" customWidth="1"/>
    <col min="10749" max="10749" width="26.1333333333333" style="323" customWidth="1"/>
    <col min="10750" max="10750" width="12.75" style="323" customWidth="1"/>
    <col min="10751" max="10751" width="14.75" style="323" customWidth="1"/>
    <col min="10752" max="10752" width="13.75" style="323" customWidth="1"/>
    <col min="10753" max="11003" width="9" style="323"/>
    <col min="11004" max="11004" width="14" style="323" customWidth="1"/>
    <col min="11005" max="11005" width="26.1333333333333" style="323" customWidth="1"/>
    <col min="11006" max="11006" width="12.75" style="323" customWidth="1"/>
    <col min="11007" max="11007" width="14.75" style="323" customWidth="1"/>
    <col min="11008" max="11008" width="13.75" style="323" customWidth="1"/>
    <col min="11009" max="11259" width="9" style="323"/>
    <col min="11260" max="11260" width="14" style="323" customWidth="1"/>
    <col min="11261" max="11261" width="26.1333333333333" style="323" customWidth="1"/>
    <col min="11262" max="11262" width="12.75" style="323" customWidth="1"/>
    <col min="11263" max="11263" width="14.75" style="323" customWidth="1"/>
    <col min="11264" max="11264" width="13.75" style="323" customWidth="1"/>
    <col min="11265" max="11515" width="9" style="323"/>
    <col min="11516" max="11516" width="14" style="323" customWidth="1"/>
    <col min="11517" max="11517" width="26.1333333333333" style="323" customWidth="1"/>
    <col min="11518" max="11518" width="12.75" style="323" customWidth="1"/>
    <col min="11519" max="11519" width="14.75" style="323" customWidth="1"/>
    <col min="11520" max="11520" width="13.75" style="323" customWidth="1"/>
    <col min="11521" max="11771" width="9" style="323"/>
    <col min="11772" max="11772" width="14" style="323" customWidth="1"/>
    <col min="11773" max="11773" width="26.1333333333333" style="323" customWidth="1"/>
    <col min="11774" max="11774" width="12.75" style="323" customWidth="1"/>
    <col min="11775" max="11775" width="14.75" style="323" customWidth="1"/>
    <col min="11776" max="11776" width="13.75" style="323" customWidth="1"/>
    <col min="11777" max="12027" width="9" style="323"/>
    <col min="12028" max="12028" width="14" style="323" customWidth="1"/>
    <col min="12029" max="12029" width="26.1333333333333" style="323" customWidth="1"/>
    <col min="12030" max="12030" width="12.75" style="323" customWidth="1"/>
    <col min="12031" max="12031" width="14.75" style="323" customWidth="1"/>
    <col min="12032" max="12032" width="13.75" style="323" customWidth="1"/>
    <col min="12033" max="12283" width="9" style="323"/>
    <col min="12284" max="12284" width="14" style="323" customWidth="1"/>
    <col min="12285" max="12285" width="26.1333333333333" style="323" customWidth="1"/>
    <col min="12286" max="12286" width="12.75" style="323" customWidth="1"/>
    <col min="12287" max="12287" width="14.75" style="323" customWidth="1"/>
    <col min="12288" max="12288" width="13.75" style="323" customWidth="1"/>
    <col min="12289" max="12539" width="9" style="323"/>
    <col min="12540" max="12540" width="14" style="323" customWidth="1"/>
    <col min="12541" max="12541" width="26.1333333333333" style="323" customWidth="1"/>
    <col min="12542" max="12542" width="12.75" style="323" customWidth="1"/>
    <col min="12543" max="12543" width="14.75" style="323" customWidth="1"/>
    <col min="12544" max="12544" width="13.75" style="323" customWidth="1"/>
    <col min="12545" max="12795" width="9" style="323"/>
    <col min="12796" max="12796" width="14" style="323" customWidth="1"/>
    <col min="12797" max="12797" width="26.1333333333333" style="323" customWidth="1"/>
    <col min="12798" max="12798" width="12.75" style="323" customWidth="1"/>
    <col min="12799" max="12799" width="14.75" style="323" customWidth="1"/>
    <col min="12800" max="12800" width="13.75" style="323" customWidth="1"/>
    <col min="12801" max="13051" width="9" style="323"/>
    <col min="13052" max="13052" width="14" style="323" customWidth="1"/>
    <col min="13053" max="13053" width="26.1333333333333" style="323" customWidth="1"/>
    <col min="13054" max="13054" width="12.75" style="323" customWidth="1"/>
    <col min="13055" max="13055" width="14.75" style="323" customWidth="1"/>
    <col min="13056" max="13056" width="13.75" style="323" customWidth="1"/>
    <col min="13057" max="13307" width="9" style="323"/>
    <col min="13308" max="13308" width="14" style="323" customWidth="1"/>
    <col min="13309" max="13309" width="26.1333333333333" style="323" customWidth="1"/>
    <col min="13310" max="13310" width="12.75" style="323" customWidth="1"/>
    <col min="13311" max="13311" width="14.75" style="323" customWidth="1"/>
    <col min="13312" max="13312" width="13.75" style="323" customWidth="1"/>
    <col min="13313" max="13563" width="9" style="323"/>
    <col min="13564" max="13564" width="14" style="323" customWidth="1"/>
    <col min="13565" max="13565" width="26.1333333333333" style="323" customWidth="1"/>
    <col min="13566" max="13566" width="12.75" style="323" customWidth="1"/>
    <col min="13567" max="13567" width="14.75" style="323" customWidth="1"/>
    <col min="13568" max="13568" width="13.75" style="323" customWidth="1"/>
    <col min="13569" max="13819" width="9" style="323"/>
    <col min="13820" max="13820" width="14" style="323" customWidth="1"/>
    <col min="13821" max="13821" width="26.1333333333333" style="323" customWidth="1"/>
    <col min="13822" max="13822" width="12.75" style="323" customWidth="1"/>
    <col min="13823" max="13823" width="14.75" style="323" customWidth="1"/>
    <col min="13824" max="13824" width="13.75" style="323" customWidth="1"/>
    <col min="13825" max="14075" width="9" style="323"/>
    <col min="14076" max="14076" width="14" style="323" customWidth="1"/>
    <col min="14077" max="14077" width="26.1333333333333" style="323" customWidth="1"/>
    <col min="14078" max="14078" width="12.75" style="323" customWidth="1"/>
    <col min="14079" max="14079" width="14.75" style="323" customWidth="1"/>
    <col min="14080" max="14080" width="13.75" style="323" customWidth="1"/>
    <col min="14081" max="14331" width="9" style="323"/>
    <col min="14332" max="14332" width="14" style="323" customWidth="1"/>
    <col min="14333" max="14333" width="26.1333333333333" style="323" customWidth="1"/>
    <col min="14334" max="14334" width="12.75" style="323" customWidth="1"/>
    <col min="14335" max="14335" width="14.75" style="323" customWidth="1"/>
    <col min="14336" max="14336" width="13.75" style="323" customWidth="1"/>
    <col min="14337" max="14587" width="9" style="323"/>
    <col min="14588" max="14588" width="14" style="323" customWidth="1"/>
    <col min="14589" max="14589" width="26.1333333333333" style="323" customWidth="1"/>
    <col min="14590" max="14590" width="12.75" style="323" customWidth="1"/>
    <col min="14591" max="14591" width="14.75" style="323" customWidth="1"/>
    <col min="14592" max="14592" width="13.75" style="323" customWidth="1"/>
    <col min="14593" max="14843" width="9" style="323"/>
    <col min="14844" max="14844" width="14" style="323" customWidth="1"/>
    <col min="14845" max="14845" width="26.1333333333333" style="323" customWidth="1"/>
    <col min="14846" max="14846" width="12.75" style="323" customWidth="1"/>
    <col min="14847" max="14847" width="14.75" style="323" customWidth="1"/>
    <col min="14848" max="14848" width="13.75" style="323" customWidth="1"/>
    <col min="14849" max="15099" width="9" style="323"/>
    <col min="15100" max="15100" width="14" style="323" customWidth="1"/>
    <col min="15101" max="15101" width="26.1333333333333" style="323" customWidth="1"/>
    <col min="15102" max="15102" width="12.75" style="323" customWidth="1"/>
    <col min="15103" max="15103" width="14.75" style="323" customWidth="1"/>
    <col min="15104" max="15104" width="13.75" style="323" customWidth="1"/>
    <col min="15105" max="15355" width="9" style="323"/>
    <col min="15356" max="15356" width="14" style="323" customWidth="1"/>
    <col min="15357" max="15357" width="26.1333333333333" style="323" customWidth="1"/>
    <col min="15358" max="15358" width="12.75" style="323" customWidth="1"/>
    <col min="15359" max="15359" width="14.75" style="323" customWidth="1"/>
    <col min="15360" max="15360" width="13.75" style="323" customWidth="1"/>
    <col min="15361" max="15611" width="9" style="323"/>
    <col min="15612" max="15612" width="14" style="323" customWidth="1"/>
    <col min="15613" max="15613" width="26.1333333333333" style="323" customWidth="1"/>
    <col min="15614" max="15614" width="12.75" style="323" customWidth="1"/>
    <col min="15615" max="15615" width="14.75" style="323" customWidth="1"/>
    <col min="15616" max="15616" width="13.75" style="323" customWidth="1"/>
    <col min="15617" max="15867" width="9" style="323"/>
    <col min="15868" max="15868" width="14" style="323" customWidth="1"/>
    <col min="15869" max="15869" width="26.1333333333333" style="323" customWidth="1"/>
    <col min="15870" max="15870" width="12.75" style="323" customWidth="1"/>
    <col min="15871" max="15871" width="14.75" style="323" customWidth="1"/>
    <col min="15872" max="15872" width="13.75" style="323" customWidth="1"/>
    <col min="15873" max="16123" width="9" style="323"/>
    <col min="16124" max="16124" width="14" style="323" customWidth="1"/>
    <col min="16125" max="16125" width="26.1333333333333" style="323" customWidth="1"/>
    <col min="16126" max="16126" width="12.75" style="323" customWidth="1"/>
    <col min="16127" max="16127" width="14.75" style="323" customWidth="1"/>
    <col min="16128" max="16128" width="13.75" style="323" customWidth="1"/>
    <col min="16129" max="16384" width="9" style="323"/>
  </cols>
  <sheetData>
    <row r="1" spans="1:5">
      <c r="A1" s="326" t="s">
        <v>552</v>
      </c>
      <c r="B1" s="326"/>
      <c r="D1" s="326"/>
      <c r="E1" s="326"/>
    </row>
    <row r="2" ht="22.5" spans="1:5">
      <c r="A2" s="129" t="s">
        <v>553</v>
      </c>
      <c r="B2" s="129"/>
      <c r="C2" s="327"/>
      <c r="D2" s="129"/>
      <c r="E2" s="129"/>
    </row>
    <row r="3" spans="1:4">
      <c r="A3" s="328"/>
      <c r="B3" s="328"/>
      <c r="C3" s="329"/>
      <c r="D3" s="328"/>
    </row>
    <row r="4" spans="1:5">
      <c r="A4" s="328"/>
      <c r="B4" s="328"/>
      <c r="C4" s="329"/>
      <c r="E4" s="330" t="s">
        <v>90</v>
      </c>
    </row>
    <row r="5" spans="1:5">
      <c r="A5" s="331" t="s">
        <v>91</v>
      </c>
      <c r="B5" s="331" t="s">
        <v>92</v>
      </c>
      <c r="C5" s="332" t="s">
        <v>52</v>
      </c>
      <c r="D5" s="331" t="s">
        <v>53</v>
      </c>
      <c r="E5" s="333" t="s">
        <v>94</v>
      </c>
    </row>
    <row r="6" ht="18.95" customHeight="1" spans="1:5">
      <c r="A6" s="331"/>
      <c r="B6" s="331"/>
      <c r="C6" s="334"/>
      <c r="D6" s="331"/>
      <c r="E6" s="333"/>
    </row>
    <row r="7" spans="1:5">
      <c r="A7" s="335"/>
      <c r="B7" s="336" t="s">
        <v>95</v>
      </c>
      <c r="C7" s="337">
        <v>319729</v>
      </c>
      <c r="D7" s="338">
        <f>SUM(D8,D13,D39,D53,)</f>
        <v>293674.298139085</v>
      </c>
      <c r="E7" s="339">
        <v>1.00186579236859</v>
      </c>
    </row>
    <row r="8" spans="1:5">
      <c r="A8" s="335">
        <v>501</v>
      </c>
      <c r="B8" s="340" t="s">
        <v>96</v>
      </c>
      <c r="C8" s="341">
        <v>152697</v>
      </c>
      <c r="D8" s="342">
        <f>SUM(D9:D12)</f>
        <v>174493.298139085</v>
      </c>
      <c r="E8" s="339">
        <v>1.05570901134965</v>
      </c>
    </row>
    <row r="9" spans="1:5">
      <c r="A9" s="335">
        <v>50101</v>
      </c>
      <c r="B9" s="335" t="s">
        <v>97</v>
      </c>
      <c r="C9" s="343">
        <v>106952</v>
      </c>
      <c r="D9" s="342">
        <v>122805</v>
      </c>
      <c r="E9" s="339">
        <v>1.09639020440943</v>
      </c>
    </row>
    <row r="10" spans="1:5">
      <c r="A10" s="335">
        <v>50102</v>
      </c>
      <c r="B10" s="335" t="s">
        <v>98</v>
      </c>
      <c r="C10" s="343">
        <v>15850</v>
      </c>
      <c r="D10" s="342">
        <v>34367.9187058184</v>
      </c>
      <c r="E10" s="339">
        <v>1.0136534052741</v>
      </c>
    </row>
    <row r="11" spans="1:5">
      <c r="A11" s="335">
        <v>50103</v>
      </c>
      <c r="B11" s="335" t="s">
        <v>99</v>
      </c>
      <c r="C11" s="343">
        <v>10170</v>
      </c>
      <c r="D11" s="342">
        <v>8553.0419612108</v>
      </c>
      <c r="E11" s="339">
        <v>0.946970987733702</v>
      </c>
    </row>
    <row r="12" spans="1:5">
      <c r="A12" s="335">
        <v>50199</v>
      </c>
      <c r="B12" s="335" t="s">
        <v>100</v>
      </c>
      <c r="C12" s="343">
        <v>19725</v>
      </c>
      <c r="D12" s="342">
        <v>8767.33747205607</v>
      </c>
      <c r="E12" s="339">
        <v>0.910041257219854</v>
      </c>
    </row>
    <row r="13" spans="1:5">
      <c r="A13" s="335">
        <v>502</v>
      </c>
      <c r="B13" s="340" t="s">
        <v>101</v>
      </c>
      <c r="C13" s="341">
        <v>62049</v>
      </c>
      <c r="D13" s="342">
        <f>SUM(D14:D23)</f>
        <v>48803</v>
      </c>
      <c r="E13" s="339">
        <v>0.946433511163802</v>
      </c>
    </row>
    <row r="14" spans="1:5">
      <c r="A14" s="335">
        <v>50201</v>
      </c>
      <c r="B14" s="335" t="s">
        <v>102</v>
      </c>
      <c r="C14" s="343">
        <v>19737</v>
      </c>
      <c r="D14" s="342">
        <v>18232</v>
      </c>
      <c r="E14" s="339">
        <v>0.986366587318762</v>
      </c>
    </row>
    <row r="15" spans="1:5">
      <c r="A15" s="335">
        <v>50202</v>
      </c>
      <c r="B15" s="335" t="s">
        <v>103</v>
      </c>
      <c r="C15" s="343">
        <v>1290</v>
      </c>
      <c r="D15" s="342">
        <v>2788</v>
      </c>
      <c r="E15" s="339">
        <v>0.991817858413376</v>
      </c>
    </row>
    <row r="16" spans="1:5">
      <c r="A16" s="335">
        <v>50203</v>
      </c>
      <c r="B16" s="335" t="s">
        <v>104</v>
      </c>
      <c r="C16" s="343">
        <v>1856</v>
      </c>
      <c r="D16" s="342">
        <v>1756</v>
      </c>
      <c r="E16" s="339">
        <v>0.955386289445049</v>
      </c>
    </row>
    <row r="17" spans="1:5">
      <c r="A17" s="335">
        <v>50204</v>
      </c>
      <c r="B17" s="335" t="s">
        <v>105</v>
      </c>
      <c r="C17" s="343">
        <v>7562</v>
      </c>
      <c r="D17" s="342">
        <v>5210</v>
      </c>
      <c r="E17" s="339">
        <v>0.999808098253694</v>
      </c>
    </row>
    <row r="18" spans="1:5">
      <c r="A18" s="335">
        <v>50205</v>
      </c>
      <c r="B18" s="335" t="s">
        <v>106</v>
      </c>
      <c r="C18" s="343">
        <v>4198</v>
      </c>
      <c r="D18" s="342">
        <v>4048</v>
      </c>
      <c r="E18" s="339">
        <v>0.84438881935753</v>
      </c>
    </row>
    <row r="19" spans="1:5">
      <c r="A19" s="335">
        <v>50206</v>
      </c>
      <c r="B19" s="335" t="s">
        <v>107</v>
      </c>
      <c r="C19" s="343">
        <v>950</v>
      </c>
      <c r="D19" s="342">
        <v>880</v>
      </c>
      <c r="E19" s="339">
        <v>1.14705882352941</v>
      </c>
    </row>
    <row r="20" spans="1:5">
      <c r="A20" s="335">
        <v>50207</v>
      </c>
      <c r="B20" s="335" t="s">
        <v>108</v>
      </c>
      <c r="C20" s="343">
        <v>0</v>
      </c>
      <c r="D20" s="342"/>
      <c r="E20" s="339"/>
    </row>
    <row r="21" spans="1:5">
      <c r="A21" s="335">
        <v>50208</v>
      </c>
      <c r="B21" s="335" t="s">
        <v>109</v>
      </c>
      <c r="C21" s="343">
        <v>600</v>
      </c>
      <c r="D21" s="342">
        <v>500</v>
      </c>
      <c r="E21" s="339">
        <v>1.09375</v>
      </c>
    </row>
    <row r="22" spans="1:5">
      <c r="A22" s="335">
        <v>50209</v>
      </c>
      <c r="B22" s="335" t="s">
        <v>110</v>
      </c>
      <c r="C22" s="343">
        <v>5599</v>
      </c>
      <c r="D22" s="342">
        <v>7795</v>
      </c>
      <c r="E22" s="339">
        <v>0.964847134546355</v>
      </c>
    </row>
    <row r="23" spans="1:5">
      <c r="A23" s="335">
        <v>50299</v>
      </c>
      <c r="B23" s="335" t="s">
        <v>111</v>
      </c>
      <c r="C23" s="343">
        <v>20257</v>
      </c>
      <c r="D23" s="342">
        <v>7594</v>
      </c>
      <c r="E23" s="339">
        <v>0.982025087288245</v>
      </c>
    </row>
    <row r="24" spans="1:5">
      <c r="A24" s="335">
        <v>503</v>
      </c>
      <c r="B24" s="340" t="s">
        <v>112</v>
      </c>
      <c r="C24" s="341"/>
      <c r="D24" s="342"/>
      <c r="E24" s="339"/>
    </row>
    <row r="25" spans="1:5">
      <c r="A25" s="335">
        <v>50301</v>
      </c>
      <c r="B25" s="335" t="s">
        <v>113</v>
      </c>
      <c r="C25" s="343"/>
      <c r="D25" s="342"/>
      <c r="E25" s="339"/>
    </row>
    <row r="26" spans="1:5">
      <c r="A26" s="335">
        <v>50302</v>
      </c>
      <c r="B26" s="335" t="s">
        <v>114</v>
      </c>
      <c r="C26" s="343"/>
      <c r="D26" s="342"/>
      <c r="E26" s="339"/>
    </row>
    <row r="27" spans="1:5">
      <c r="A27" s="335">
        <v>50303</v>
      </c>
      <c r="B27" s="335" t="s">
        <v>115</v>
      </c>
      <c r="C27" s="343"/>
      <c r="D27" s="342"/>
      <c r="E27" s="339"/>
    </row>
    <row r="28" spans="1:5">
      <c r="A28" s="335">
        <v>50305</v>
      </c>
      <c r="B28" s="335" t="s">
        <v>116</v>
      </c>
      <c r="C28" s="343"/>
      <c r="D28" s="342"/>
      <c r="E28" s="339"/>
    </row>
    <row r="29" spans="1:5">
      <c r="A29" s="335">
        <v>50306</v>
      </c>
      <c r="B29" s="335" t="s">
        <v>117</v>
      </c>
      <c r="C29" s="343"/>
      <c r="D29" s="342"/>
      <c r="E29" s="339"/>
    </row>
    <row r="30" spans="1:5">
      <c r="A30" s="335">
        <v>50307</v>
      </c>
      <c r="B30" s="335" t="s">
        <v>118</v>
      </c>
      <c r="C30" s="343"/>
      <c r="D30" s="342"/>
      <c r="E30" s="339"/>
    </row>
    <row r="31" spans="1:5">
      <c r="A31" s="335">
        <v>50399</v>
      </c>
      <c r="B31" s="335" t="s">
        <v>119</v>
      </c>
      <c r="C31" s="343"/>
      <c r="D31" s="342"/>
      <c r="E31" s="339"/>
    </row>
    <row r="32" spans="1:5">
      <c r="A32" s="335">
        <v>504</v>
      </c>
      <c r="B32" s="340" t="s">
        <v>120</v>
      </c>
      <c r="C32" s="341"/>
      <c r="D32" s="342"/>
      <c r="E32" s="339"/>
    </row>
    <row r="33" spans="1:5">
      <c r="A33" s="335">
        <v>50401</v>
      </c>
      <c r="B33" s="335" t="s">
        <v>113</v>
      </c>
      <c r="C33" s="343"/>
      <c r="D33" s="342"/>
      <c r="E33" s="339"/>
    </row>
    <row r="34" spans="1:5">
      <c r="A34" s="335">
        <v>50402</v>
      </c>
      <c r="B34" s="335" t="s">
        <v>114</v>
      </c>
      <c r="C34" s="343"/>
      <c r="D34" s="342"/>
      <c r="E34" s="339"/>
    </row>
    <row r="35" spans="1:5">
      <c r="A35" s="335">
        <v>50403</v>
      </c>
      <c r="B35" s="335" t="s">
        <v>115</v>
      </c>
      <c r="C35" s="343"/>
      <c r="D35" s="342"/>
      <c r="E35" s="339"/>
    </row>
    <row r="36" spans="1:5">
      <c r="A36" s="335">
        <v>50404</v>
      </c>
      <c r="B36" s="335" t="s">
        <v>117</v>
      </c>
      <c r="C36" s="343"/>
      <c r="D36" s="342"/>
      <c r="E36" s="339"/>
    </row>
    <row r="37" spans="1:5">
      <c r="A37" s="335">
        <v>50405</v>
      </c>
      <c r="B37" s="335" t="s">
        <v>118</v>
      </c>
      <c r="C37" s="343"/>
      <c r="D37" s="342"/>
      <c r="E37" s="339"/>
    </row>
    <row r="38" spans="1:5">
      <c r="A38" s="335">
        <v>50499</v>
      </c>
      <c r="B38" s="335" t="s">
        <v>119</v>
      </c>
      <c r="C38" s="343"/>
      <c r="D38" s="342"/>
      <c r="E38" s="339"/>
    </row>
    <row r="39" spans="1:5">
      <c r="A39" s="335">
        <v>505</v>
      </c>
      <c r="B39" s="340" t="s">
        <v>122</v>
      </c>
      <c r="C39" s="341">
        <v>42071</v>
      </c>
      <c r="D39" s="342">
        <f>SUM(D40:D42)</f>
        <v>27900</v>
      </c>
      <c r="E39" s="339">
        <v>0.838769804287046</v>
      </c>
    </row>
    <row r="40" spans="1:5">
      <c r="A40" s="335">
        <v>50501</v>
      </c>
      <c r="B40" s="335" t="s">
        <v>123</v>
      </c>
      <c r="C40" s="343">
        <v>32690</v>
      </c>
      <c r="D40" s="342">
        <v>20100</v>
      </c>
      <c r="E40" s="339">
        <v>0.841004184100418</v>
      </c>
    </row>
    <row r="41" spans="1:5">
      <c r="A41" s="335">
        <v>50502</v>
      </c>
      <c r="B41" s="335" t="s">
        <v>124</v>
      </c>
      <c r="C41" s="343">
        <v>7563</v>
      </c>
      <c r="D41" s="342">
        <v>4800</v>
      </c>
      <c r="E41" s="339">
        <v>0.875592849325064</v>
      </c>
    </row>
    <row r="42" spans="1:5">
      <c r="A42" s="335">
        <v>50599</v>
      </c>
      <c r="B42" s="335" t="s">
        <v>125</v>
      </c>
      <c r="C42" s="343">
        <v>1818</v>
      </c>
      <c r="D42" s="342">
        <v>3000</v>
      </c>
      <c r="E42" s="339">
        <v>0.772996650347848</v>
      </c>
    </row>
    <row r="43" spans="1:5">
      <c r="A43" s="335">
        <v>506</v>
      </c>
      <c r="B43" s="340" t="s">
        <v>126</v>
      </c>
      <c r="C43" s="341"/>
      <c r="D43" s="342"/>
      <c r="E43" s="339"/>
    </row>
    <row r="44" spans="1:5">
      <c r="A44" s="335">
        <v>50601</v>
      </c>
      <c r="B44" s="335" t="s">
        <v>127</v>
      </c>
      <c r="C44" s="343"/>
      <c r="D44" s="342"/>
      <c r="E44" s="339"/>
    </row>
    <row r="45" spans="1:5">
      <c r="A45" s="335">
        <v>50602</v>
      </c>
      <c r="B45" s="335" t="s">
        <v>128</v>
      </c>
      <c r="C45" s="343"/>
      <c r="D45" s="342"/>
      <c r="E45" s="339"/>
    </row>
    <row r="46" spans="1:5">
      <c r="A46" s="335">
        <v>507</v>
      </c>
      <c r="B46" s="340" t="s">
        <v>129</v>
      </c>
      <c r="C46" s="341"/>
      <c r="D46" s="342"/>
      <c r="E46" s="339"/>
    </row>
    <row r="47" spans="1:5">
      <c r="A47" s="335">
        <v>50701</v>
      </c>
      <c r="B47" s="335" t="s">
        <v>130</v>
      </c>
      <c r="C47" s="343"/>
      <c r="D47" s="342"/>
      <c r="E47" s="339"/>
    </row>
    <row r="48" spans="1:5">
      <c r="A48" s="335">
        <v>50702</v>
      </c>
      <c r="B48" s="335" t="s">
        <v>131</v>
      </c>
      <c r="C48" s="343"/>
      <c r="D48" s="342"/>
      <c r="E48" s="339"/>
    </row>
    <row r="49" spans="1:5">
      <c r="A49" s="335">
        <v>50799</v>
      </c>
      <c r="B49" s="335" t="s">
        <v>132</v>
      </c>
      <c r="C49" s="343"/>
      <c r="D49" s="342"/>
      <c r="E49" s="339"/>
    </row>
    <row r="50" spans="1:5">
      <c r="A50" s="335">
        <v>508</v>
      </c>
      <c r="B50" s="340" t="s">
        <v>133</v>
      </c>
      <c r="C50" s="341"/>
      <c r="D50" s="342"/>
      <c r="E50" s="339"/>
    </row>
    <row r="51" spans="1:5">
      <c r="A51" s="335">
        <v>50801</v>
      </c>
      <c r="B51" s="335" t="s">
        <v>554</v>
      </c>
      <c r="C51" s="343"/>
      <c r="D51" s="342"/>
      <c r="E51" s="339"/>
    </row>
    <row r="52" spans="1:5">
      <c r="A52" s="335">
        <v>50802</v>
      </c>
      <c r="B52" s="335" t="s">
        <v>555</v>
      </c>
      <c r="C52" s="343">
        <v>0</v>
      </c>
      <c r="D52" s="342">
        <v>0</v>
      </c>
      <c r="E52" s="339"/>
    </row>
    <row r="53" spans="1:5">
      <c r="A53" s="335">
        <v>509</v>
      </c>
      <c r="B53" s="340" t="s">
        <v>138</v>
      </c>
      <c r="C53" s="341">
        <v>62912</v>
      </c>
      <c r="D53" s="342">
        <f>SUM(D54:D58)</f>
        <v>42478</v>
      </c>
      <c r="E53" s="339">
        <v>1.00926446401432</v>
      </c>
    </row>
    <row r="54" spans="1:5">
      <c r="A54" s="335">
        <v>50901</v>
      </c>
      <c r="B54" s="335" t="s">
        <v>139</v>
      </c>
      <c r="C54" s="343">
        <v>23017</v>
      </c>
      <c r="D54" s="342">
        <v>25021</v>
      </c>
      <c r="E54" s="339">
        <v>1.02461097461097</v>
      </c>
    </row>
    <row r="55" spans="1:5">
      <c r="A55" s="335">
        <v>50902</v>
      </c>
      <c r="B55" s="335" t="s">
        <v>140</v>
      </c>
      <c r="C55" s="343">
        <v>1902</v>
      </c>
      <c r="D55" s="342">
        <v>1850</v>
      </c>
      <c r="E55" s="339">
        <v>1.10119047619048</v>
      </c>
    </row>
    <row r="56" spans="1:5">
      <c r="A56" s="335">
        <v>50903</v>
      </c>
      <c r="B56" s="335" t="s">
        <v>141</v>
      </c>
      <c r="C56" s="343">
        <v>8802</v>
      </c>
      <c r="D56" s="342">
        <v>1495</v>
      </c>
      <c r="E56" s="339">
        <v>0.197411857916282</v>
      </c>
    </row>
    <row r="57" spans="1:5">
      <c r="A57" s="335">
        <v>50905</v>
      </c>
      <c r="B57" s="335" t="s">
        <v>142</v>
      </c>
      <c r="C57" s="343">
        <v>22407</v>
      </c>
      <c r="D57" s="342">
        <v>7912</v>
      </c>
      <c r="E57" s="339">
        <v>0.938107659473559</v>
      </c>
    </row>
    <row r="58" spans="1:5">
      <c r="A58" s="335">
        <v>50999</v>
      </c>
      <c r="B58" s="335" t="s">
        <v>143</v>
      </c>
      <c r="C58" s="343">
        <v>6784</v>
      </c>
      <c r="D58" s="342">
        <v>6200</v>
      </c>
      <c r="E58" s="339">
        <v>1.04623692203847</v>
      </c>
    </row>
    <row r="59" spans="1:5">
      <c r="A59" s="335">
        <v>510</v>
      </c>
      <c r="B59" s="340" t="s">
        <v>144</v>
      </c>
      <c r="C59" s="341"/>
      <c r="D59" s="342"/>
      <c r="E59" s="339"/>
    </row>
    <row r="60" spans="1:5">
      <c r="A60" s="335">
        <v>51002</v>
      </c>
      <c r="B60" s="335" t="s">
        <v>145</v>
      </c>
      <c r="C60" s="343"/>
      <c r="D60" s="342"/>
      <c r="E60" s="339"/>
    </row>
    <row r="61" spans="1:5">
      <c r="A61" s="335">
        <v>51003</v>
      </c>
      <c r="B61" s="335" t="s">
        <v>146</v>
      </c>
      <c r="C61" s="343"/>
      <c r="D61" s="342"/>
      <c r="E61" s="339"/>
    </row>
    <row r="62" spans="1:5">
      <c r="A62" s="335">
        <v>511</v>
      </c>
      <c r="B62" s="340" t="s">
        <v>148</v>
      </c>
      <c r="C62" s="341"/>
      <c r="D62" s="342"/>
      <c r="E62" s="339"/>
    </row>
    <row r="63" spans="1:5">
      <c r="A63" s="335">
        <v>51101</v>
      </c>
      <c r="B63" s="335" t="s">
        <v>149</v>
      </c>
      <c r="C63" s="343"/>
      <c r="D63" s="342"/>
      <c r="E63" s="339"/>
    </row>
    <row r="64" spans="1:5">
      <c r="A64" s="335">
        <v>51102</v>
      </c>
      <c r="B64" s="335" t="s">
        <v>150</v>
      </c>
      <c r="C64" s="343"/>
      <c r="D64" s="342"/>
      <c r="E64" s="339"/>
    </row>
    <row r="65" spans="1:5">
      <c r="A65" s="335">
        <v>51103</v>
      </c>
      <c r="B65" s="335" t="s">
        <v>151</v>
      </c>
      <c r="C65" s="343"/>
      <c r="D65" s="342"/>
      <c r="E65" s="339"/>
    </row>
    <row r="66" spans="1:5">
      <c r="A66" s="335">
        <v>51104</v>
      </c>
      <c r="B66" s="335" t="s">
        <v>152</v>
      </c>
      <c r="C66" s="343"/>
      <c r="D66" s="342"/>
      <c r="E66" s="339"/>
    </row>
    <row r="67" spans="1:5">
      <c r="A67" s="335">
        <v>599</v>
      </c>
      <c r="B67" s="340" t="s">
        <v>153</v>
      </c>
      <c r="C67" s="341"/>
      <c r="D67" s="342"/>
      <c r="E67" s="339"/>
    </row>
    <row r="68" spans="1:5">
      <c r="A68" s="335">
        <v>59906</v>
      </c>
      <c r="B68" s="335" t="s">
        <v>556</v>
      </c>
      <c r="C68" s="343"/>
      <c r="D68" s="342"/>
      <c r="E68" s="339"/>
    </row>
    <row r="69" spans="1:5">
      <c r="A69" s="335">
        <v>59907</v>
      </c>
      <c r="B69" s="335" t="s">
        <v>154</v>
      </c>
      <c r="C69" s="343"/>
      <c r="D69" s="342"/>
      <c r="E69" s="339"/>
    </row>
    <row r="70" spans="1:5">
      <c r="A70" s="335">
        <v>59908</v>
      </c>
      <c r="B70" s="335" t="s">
        <v>155</v>
      </c>
      <c r="C70" s="343"/>
      <c r="D70" s="342"/>
      <c r="E70" s="339"/>
    </row>
    <row r="71" spans="1:5">
      <c r="A71" s="335">
        <v>59999</v>
      </c>
      <c r="B71" s="335" t="s">
        <v>158</v>
      </c>
      <c r="C71" s="343"/>
      <c r="D71" s="342"/>
      <c r="E71" s="339"/>
    </row>
  </sheetData>
  <mergeCells count="7">
    <mergeCell ref="A1:E1"/>
    <mergeCell ref="A2:E2"/>
    <mergeCell ref="A5:A6"/>
    <mergeCell ref="B5:B6"/>
    <mergeCell ref="C5:C6"/>
    <mergeCell ref="D5:D6"/>
    <mergeCell ref="E5:E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2"/>
  <sheetViews>
    <sheetView zoomScale="90" zoomScaleNormal="90" topLeftCell="A23" workbookViewId="0">
      <selection activeCell="B42" sqref="B42"/>
    </sheetView>
  </sheetViews>
  <sheetFormatPr defaultColWidth="9" defaultRowHeight="26.1" customHeight="1" outlineLevelCol="2"/>
  <cols>
    <col min="1" max="1" width="48.1333333333333" style="303" customWidth="1"/>
    <col min="2" max="2" width="16.1333333333333" style="304" customWidth="1"/>
    <col min="3" max="3" width="28.8833333333333" style="303" customWidth="1"/>
    <col min="4" max="16384" width="9" style="303"/>
  </cols>
  <sheetData>
    <row r="1" customHeight="1" spans="1:3">
      <c r="A1" s="305" t="s">
        <v>557</v>
      </c>
      <c r="B1" s="305"/>
      <c r="C1" s="305"/>
    </row>
    <row r="2" ht="51" customHeight="1" spans="1:3">
      <c r="A2" s="306" t="s">
        <v>558</v>
      </c>
      <c r="B2" s="306"/>
      <c r="C2" s="306"/>
    </row>
    <row r="3" s="302" customFormat="1" ht="32.1" customHeight="1" spans="1:3">
      <c r="A3" s="307" t="s">
        <v>559</v>
      </c>
      <c r="B3" s="308" t="s">
        <v>161</v>
      </c>
      <c r="C3" s="307" t="s">
        <v>560</v>
      </c>
    </row>
    <row r="4" ht="30" customHeight="1" spans="1:3">
      <c r="A4" s="309" t="s">
        <v>561</v>
      </c>
      <c r="B4" s="308">
        <v>365665</v>
      </c>
      <c r="C4" s="310"/>
    </row>
    <row r="5" ht="30" customHeight="1" spans="1:3">
      <c r="A5" s="309" t="s">
        <v>562</v>
      </c>
      <c r="B5" s="308">
        <v>8523</v>
      </c>
      <c r="C5" s="311"/>
    </row>
    <row r="6" ht="30" customHeight="1" spans="1:3">
      <c r="A6" s="312" t="s">
        <v>563</v>
      </c>
      <c r="B6" s="313">
        <v>5593</v>
      </c>
      <c r="C6" s="314"/>
    </row>
    <row r="7" ht="30" customHeight="1" spans="1:3">
      <c r="A7" s="315" t="s">
        <v>564</v>
      </c>
      <c r="B7" s="313">
        <v>591</v>
      </c>
      <c r="C7" s="314"/>
    </row>
    <row r="8" ht="30" customHeight="1" spans="1:3">
      <c r="A8" s="312" t="s">
        <v>565</v>
      </c>
      <c r="B8" s="313"/>
      <c r="C8" s="314"/>
    </row>
    <row r="9" ht="30" customHeight="1" spans="1:3">
      <c r="A9" s="312" t="s">
        <v>566</v>
      </c>
      <c r="B9" s="313">
        <v>573</v>
      </c>
      <c r="C9" s="314"/>
    </row>
    <row r="10" s="303" customFormat="1" ht="30" customHeight="1" spans="1:3">
      <c r="A10" s="312" t="s">
        <v>567</v>
      </c>
      <c r="B10" s="313">
        <v>1766</v>
      </c>
      <c r="C10" s="314"/>
    </row>
    <row r="11" ht="30" customHeight="1" spans="1:3">
      <c r="A11" s="309" t="s">
        <v>568</v>
      </c>
      <c r="B11" s="308">
        <v>323142</v>
      </c>
      <c r="C11" s="310"/>
    </row>
    <row r="12" ht="30" customHeight="1" spans="1:3">
      <c r="A12" s="316" t="s">
        <v>569</v>
      </c>
      <c r="B12" s="317">
        <v>600</v>
      </c>
      <c r="C12" s="311"/>
    </row>
    <row r="13" ht="30" customHeight="1" spans="1:3">
      <c r="A13" s="318" t="s">
        <v>570</v>
      </c>
      <c r="B13" s="317">
        <f>76982*1.05</f>
        <v>80831.1</v>
      </c>
      <c r="C13" s="319"/>
    </row>
    <row r="14" ht="30" customHeight="1" spans="1:3">
      <c r="A14" s="312" t="s">
        <v>571</v>
      </c>
      <c r="B14" s="317">
        <f>25337*1.05</f>
        <v>26603.85</v>
      </c>
      <c r="C14" s="319"/>
    </row>
    <row r="15" ht="30" customHeight="1" spans="1:3">
      <c r="A15" s="312" t="s">
        <v>572</v>
      </c>
      <c r="B15" s="317">
        <v>3909</v>
      </c>
      <c r="C15" s="311"/>
    </row>
    <row r="16" ht="30" customHeight="1" spans="1:3">
      <c r="A16" s="312" t="s">
        <v>573</v>
      </c>
      <c r="B16" s="317">
        <v>93</v>
      </c>
      <c r="C16" s="311"/>
    </row>
    <row r="17" ht="30" hidden="1" customHeight="1" spans="1:3">
      <c r="A17" s="312" t="s">
        <v>574</v>
      </c>
      <c r="B17" s="317">
        <v>3406.21</v>
      </c>
      <c r="C17" s="311"/>
    </row>
    <row r="18" ht="30" hidden="1" customHeight="1" spans="1:3">
      <c r="A18" s="312" t="s">
        <v>575</v>
      </c>
      <c r="B18" s="317">
        <v>14400</v>
      </c>
      <c r="C18" s="314"/>
    </row>
    <row r="19" ht="30" hidden="1" customHeight="1" spans="1:3">
      <c r="A19" s="312" t="s">
        <v>576</v>
      </c>
      <c r="B19" s="317">
        <v>200</v>
      </c>
      <c r="C19" s="314"/>
    </row>
    <row r="20" ht="30" hidden="1" customHeight="1" spans="1:3">
      <c r="A20" s="312" t="s">
        <v>577</v>
      </c>
      <c r="B20" s="317">
        <v>10970</v>
      </c>
      <c r="C20" s="314"/>
    </row>
    <row r="21" ht="30" hidden="1" customHeight="1" spans="1:3">
      <c r="A21" s="312" t="s">
        <v>578</v>
      </c>
      <c r="B21" s="317">
        <v>16894</v>
      </c>
      <c r="C21" s="311"/>
    </row>
    <row r="22" ht="30" customHeight="1" spans="1:3">
      <c r="A22" s="312" t="s">
        <v>579</v>
      </c>
      <c r="B22" s="317">
        <v>3406.21</v>
      </c>
      <c r="C22" s="314"/>
    </row>
    <row r="23" ht="30" customHeight="1" spans="1:3">
      <c r="A23" s="312" t="s">
        <v>580</v>
      </c>
      <c r="B23" s="317">
        <v>14400</v>
      </c>
      <c r="C23" s="319"/>
    </row>
    <row r="24" ht="30" customHeight="1" spans="1:3">
      <c r="A24" s="312" t="s">
        <v>581</v>
      </c>
      <c r="B24" s="317">
        <v>200</v>
      </c>
      <c r="C24" s="319"/>
    </row>
    <row r="25" ht="30" customHeight="1" spans="1:3">
      <c r="A25" s="312" t="s">
        <v>582</v>
      </c>
      <c r="B25" s="317">
        <v>10970</v>
      </c>
      <c r="C25" s="314"/>
    </row>
    <row r="26" ht="30" customHeight="1" spans="1:3">
      <c r="A26" s="312" t="s">
        <v>583</v>
      </c>
      <c r="B26" s="317">
        <v>16894</v>
      </c>
      <c r="C26" s="311"/>
    </row>
    <row r="27" ht="30" customHeight="1" spans="1:3">
      <c r="A27" s="312" t="s">
        <v>584</v>
      </c>
      <c r="B27" s="317">
        <v>3627.15</v>
      </c>
      <c r="C27" s="314"/>
    </row>
    <row r="28" ht="30" customHeight="1" spans="1:3">
      <c r="A28" s="312" t="s">
        <v>585</v>
      </c>
      <c r="B28" s="317">
        <f>SUM(B29:B40)</f>
        <v>179221.1</v>
      </c>
      <c r="C28" s="314" t="s">
        <v>121</v>
      </c>
    </row>
    <row r="29" ht="30" customHeight="1" spans="1:3">
      <c r="A29" s="320" t="s">
        <v>586</v>
      </c>
      <c r="B29" s="317">
        <v>1743</v>
      </c>
      <c r="C29" s="320"/>
    </row>
    <row r="30" ht="30" customHeight="1" spans="1:3">
      <c r="A30" s="320" t="s">
        <v>587</v>
      </c>
      <c r="B30" s="317">
        <v>34427</v>
      </c>
      <c r="C30" s="320"/>
    </row>
    <row r="31" customHeight="1" spans="1:3">
      <c r="A31" s="320" t="s">
        <v>588</v>
      </c>
      <c r="B31" s="317">
        <v>162</v>
      </c>
      <c r="C31" s="320"/>
    </row>
    <row r="32" customHeight="1" spans="1:3">
      <c r="A32" s="320" t="s">
        <v>589</v>
      </c>
      <c r="B32" s="317">
        <v>972.36</v>
      </c>
      <c r="C32" s="320"/>
    </row>
    <row r="33" customHeight="1" spans="1:3">
      <c r="A33" s="320" t="s">
        <v>590</v>
      </c>
      <c r="B33" s="317">
        <v>45368.9</v>
      </c>
      <c r="C33" s="320"/>
    </row>
    <row r="34" customHeight="1" spans="1:3">
      <c r="A34" s="320" t="s">
        <v>591</v>
      </c>
      <c r="B34" s="317">
        <v>52040.61</v>
      </c>
      <c r="C34" s="320"/>
    </row>
    <row r="35" customHeight="1" spans="1:3">
      <c r="A35" s="320" t="s">
        <v>592</v>
      </c>
      <c r="B35" s="317">
        <v>497</v>
      </c>
      <c r="C35" s="320"/>
    </row>
    <row r="36" customHeight="1" spans="1:3">
      <c r="A36" s="320" t="s">
        <v>593</v>
      </c>
      <c r="B36" s="317">
        <v>31315.23</v>
      </c>
      <c r="C36" s="320"/>
    </row>
    <row r="37" customHeight="1" spans="1:3">
      <c r="A37" s="320" t="s">
        <v>594</v>
      </c>
      <c r="B37" s="317">
        <v>11357</v>
      </c>
      <c r="C37" s="320"/>
    </row>
    <row r="38" customHeight="1" spans="1:3">
      <c r="A38" s="320" t="s">
        <v>595</v>
      </c>
      <c r="B38" s="317">
        <v>962</v>
      </c>
      <c r="C38" s="320"/>
    </row>
    <row r="39" customHeight="1" spans="1:3">
      <c r="A39" s="320" t="s">
        <v>596</v>
      </c>
      <c r="B39" s="317">
        <v>170</v>
      </c>
      <c r="C39" s="320"/>
    </row>
    <row r="40" customHeight="1" spans="1:3">
      <c r="A40" s="321" t="s">
        <v>597</v>
      </c>
      <c r="B40" s="317">
        <v>206</v>
      </c>
      <c r="C40" s="320"/>
    </row>
    <row r="41" customHeight="1" spans="1:3">
      <c r="A41" s="320" t="s">
        <v>598</v>
      </c>
      <c r="B41" s="322">
        <v>0</v>
      </c>
      <c r="C41" s="320"/>
    </row>
    <row r="42" ht="30" customHeight="1" spans="1:3">
      <c r="A42" s="309" t="s">
        <v>599</v>
      </c>
      <c r="B42" s="308">
        <v>34000</v>
      </c>
      <c r="C42" s="314"/>
    </row>
  </sheetData>
  <mergeCells count="2">
    <mergeCell ref="A1:C1"/>
    <mergeCell ref="A2:C2"/>
  </mergeCells>
  <pageMargins left="0.7" right="0.7" top="0.75" bottom="0.75" header="0.3" footer="0.3"/>
  <pageSetup paperSize="9" scale="96" fitToHeight="0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120" zoomScaleNormal="120" workbookViewId="0">
      <selection activeCell="A7" sqref="A7"/>
    </sheetView>
  </sheetViews>
  <sheetFormatPr defaultColWidth="12.1833333333333" defaultRowHeight="16.95" customHeight="1"/>
  <cols>
    <col min="1" max="1" width="33.4916666666667" style="294" customWidth="1"/>
    <col min="2" max="10" width="14.75" style="294" customWidth="1"/>
    <col min="11" max="256" width="12.1833333333333" style="294" customWidth="1"/>
    <col min="257" max="16384" width="12.1833333333333" style="294"/>
  </cols>
  <sheetData>
    <row r="1" s="294" customFormat="1" ht="33.75" customHeight="1" spans="1:10">
      <c r="A1" s="295" t="s">
        <v>600</v>
      </c>
      <c r="B1" s="295"/>
      <c r="C1" s="295"/>
      <c r="D1" s="295"/>
      <c r="E1" s="295"/>
      <c r="F1" s="295"/>
      <c r="G1" s="295"/>
      <c r="H1" s="295"/>
      <c r="I1" s="295"/>
      <c r="J1" s="295"/>
    </row>
    <row r="2" s="294" customFormat="1" customHeight="1" spans="1:10">
      <c r="A2" s="130" t="s">
        <v>601</v>
      </c>
      <c r="B2" s="130"/>
      <c r="C2" s="130"/>
      <c r="D2" s="130"/>
      <c r="E2" s="130"/>
      <c r="F2" s="130"/>
      <c r="G2" s="130"/>
      <c r="H2" s="130"/>
      <c r="I2" s="130"/>
      <c r="J2" s="130"/>
    </row>
    <row r="3" s="294" customFormat="1" customHeight="1" spans="1:10">
      <c r="A3" s="130" t="s">
        <v>90</v>
      </c>
      <c r="B3" s="130"/>
      <c r="C3" s="130"/>
      <c r="D3" s="130"/>
      <c r="E3" s="130"/>
      <c r="F3" s="130"/>
      <c r="G3" s="130"/>
      <c r="H3" s="130"/>
      <c r="I3" s="130"/>
      <c r="J3" s="130"/>
    </row>
    <row r="4" s="294" customFormat="1" customHeight="1" spans="1:10">
      <c r="A4" s="296" t="s">
        <v>602</v>
      </c>
      <c r="B4" s="296" t="s">
        <v>603</v>
      </c>
      <c r="C4" s="296" t="s">
        <v>604</v>
      </c>
      <c r="D4" s="296"/>
      <c r="E4" s="296"/>
      <c r="F4" s="296"/>
      <c r="G4" s="296"/>
      <c r="H4" s="296" t="s">
        <v>605</v>
      </c>
      <c r="I4" s="296"/>
      <c r="J4" s="296"/>
    </row>
    <row r="5" s="294" customFormat="1" customHeight="1" spans="1:10">
      <c r="A5" s="296"/>
      <c r="B5" s="296"/>
      <c r="C5" s="296" t="s">
        <v>606</v>
      </c>
      <c r="D5" s="296" t="s">
        <v>607</v>
      </c>
      <c r="E5" s="296" t="s">
        <v>608</v>
      </c>
      <c r="F5" s="296" t="s">
        <v>609</v>
      </c>
      <c r="G5" s="296" t="s">
        <v>610</v>
      </c>
      <c r="H5" s="296" t="s">
        <v>606</v>
      </c>
      <c r="I5" s="296" t="s">
        <v>611</v>
      </c>
      <c r="J5" s="296" t="s">
        <v>612</v>
      </c>
    </row>
    <row r="6" s="294" customFormat="1" customHeight="1" spans="1:10">
      <c r="A6" s="297" t="s">
        <v>613</v>
      </c>
      <c r="B6" s="298">
        <f t="shared" ref="B6:B11" si="0">C6+H6</f>
        <v>502304.51</v>
      </c>
      <c r="C6" s="298">
        <f t="shared" ref="C6:C11" si="1">D6+E6+F6+G6</f>
        <v>286780.51</v>
      </c>
      <c r="D6" s="299">
        <v>284759</v>
      </c>
      <c r="E6" s="299"/>
      <c r="F6" s="299">
        <v>2021.51</v>
      </c>
      <c r="G6" s="299"/>
      <c r="H6" s="298">
        <f t="shared" ref="H6:H10" si="2">I6+J6</f>
        <v>215524</v>
      </c>
      <c r="I6" s="299">
        <v>215524</v>
      </c>
      <c r="J6" s="299"/>
    </row>
    <row r="7" s="294" customFormat="1" customHeight="1" spans="1:10">
      <c r="A7" s="297" t="s">
        <v>614</v>
      </c>
      <c r="B7" s="298">
        <f t="shared" si="0"/>
        <v>659424</v>
      </c>
      <c r="C7" s="300">
        <v>315200</v>
      </c>
      <c r="D7" s="301"/>
      <c r="E7" s="301"/>
      <c r="F7" s="301"/>
      <c r="G7" s="301"/>
      <c r="H7" s="300">
        <f>314200+30000+24</f>
        <v>344224</v>
      </c>
      <c r="I7" s="301"/>
      <c r="J7" s="301"/>
    </row>
    <row r="8" s="294" customFormat="1" customHeight="1" spans="1:10">
      <c r="A8" s="297" t="s">
        <v>615</v>
      </c>
      <c r="B8" s="298">
        <f t="shared" si="0"/>
        <v>172826</v>
      </c>
      <c r="C8" s="298">
        <f t="shared" si="1"/>
        <v>44126</v>
      </c>
      <c r="D8" s="300">
        <v>44126</v>
      </c>
      <c r="E8" s="300"/>
      <c r="F8" s="300"/>
      <c r="G8" s="301"/>
      <c r="H8" s="298">
        <f t="shared" si="2"/>
        <v>128700</v>
      </c>
      <c r="I8" s="300">
        <v>128700</v>
      </c>
      <c r="J8" s="301"/>
    </row>
    <row r="9" s="294" customFormat="1" customHeight="1" spans="1:10">
      <c r="A9" s="297" t="s">
        <v>616</v>
      </c>
      <c r="B9" s="298">
        <f t="shared" si="0"/>
        <v>17726</v>
      </c>
      <c r="C9" s="298">
        <f t="shared" si="1"/>
        <v>17726</v>
      </c>
      <c r="D9" s="300">
        <v>17726</v>
      </c>
      <c r="E9" s="300"/>
      <c r="F9" s="300"/>
      <c r="G9" s="300"/>
      <c r="H9" s="298">
        <f t="shared" si="2"/>
        <v>0</v>
      </c>
      <c r="I9" s="300"/>
      <c r="J9" s="300"/>
    </row>
    <row r="10" s="294" customFormat="1" customHeight="1" spans="1:10">
      <c r="A10" s="297" t="s">
        <v>617</v>
      </c>
      <c r="B10" s="298">
        <f t="shared" si="0"/>
        <v>3.48</v>
      </c>
      <c r="C10" s="298">
        <f t="shared" si="1"/>
        <v>3.48</v>
      </c>
      <c r="D10" s="300">
        <v>3.48</v>
      </c>
      <c r="E10" s="300"/>
      <c r="F10" s="300"/>
      <c r="G10" s="300"/>
      <c r="H10" s="298">
        <f t="shared" si="2"/>
        <v>0</v>
      </c>
      <c r="I10" s="300"/>
      <c r="J10" s="300"/>
    </row>
    <row r="11" s="294" customFormat="1" customHeight="1" spans="1:10">
      <c r="A11" s="297" t="s">
        <v>618</v>
      </c>
      <c r="B11" s="298">
        <f t="shared" si="0"/>
        <v>657401.03</v>
      </c>
      <c r="C11" s="298">
        <f t="shared" si="1"/>
        <v>313177.03</v>
      </c>
      <c r="D11" s="298">
        <f t="shared" ref="D11:J11" si="3">D6+D8-D9-D10</f>
        <v>311155.52</v>
      </c>
      <c r="E11" s="298">
        <f t="shared" si="3"/>
        <v>0</v>
      </c>
      <c r="F11" s="298">
        <f t="shared" si="3"/>
        <v>2021.51</v>
      </c>
      <c r="G11" s="298">
        <f t="shared" si="3"/>
        <v>0</v>
      </c>
      <c r="H11" s="298">
        <f t="shared" si="3"/>
        <v>344224</v>
      </c>
      <c r="I11" s="298">
        <f t="shared" si="3"/>
        <v>344224</v>
      </c>
      <c r="J11" s="298">
        <f t="shared" si="3"/>
        <v>0</v>
      </c>
    </row>
    <row r="12" s="294" customFormat="1" ht="15.55" customHeight="1"/>
    <row r="13" s="294" customFormat="1" ht="15.55" customHeight="1"/>
    <row r="14" s="294" customFormat="1" ht="15.55" customHeight="1"/>
    <row r="15" s="294" customFormat="1" ht="15.55" customHeight="1"/>
    <row r="16" s="294" customFormat="1" ht="15.55" customHeight="1"/>
    <row r="17" s="294" customFormat="1" ht="15.55" customHeight="1"/>
    <row r="18" s="294" customFormat="1" ht="15.55" customHeight="1"/>
    <row r="19" s="294" customFormat="1" ht="15.55" customHeight="1"/>
    <row r="20" s="294" customFormat="1" ht="15.5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L8" sqref="L8"/>
    </sheetView>
  </sheetViews>
  <sheetFormatPr defaultColWidth="9" defaultRowHeight="14.25" outlineLevelCol="2"/>
  <cols>
    <col min="1" max="1" width="50.3833333333333" style="75" customWidth="1"/>
    <col min="2" max="2" width="19.75" style="75" customWidth="1"/>
    <col min="3" max="3" width="25.8833333333333" style="75" customWidth="1"/>
    <col min="4" max="256" width="9" style="75"/>
    <col min="257" max="257" width="50.3833333333333" style="75" customWidth="1"/>
    <col min="258" max="258" width="19.75" style="75" customWidth="1"/>
    <col min="259" max="259" width="25.8833333333333" style="75" customWidth="1"/>
    <col min="260" max="512" width="9" style="75"/>
    <col min="513" max="513" width="50.3833333333333" style="75" customWidth="1"/>
    <col min="514" max="514" width="19.75" style="75" customWidth="1"/>
    <col min="515" max="515" width="25.8833333333333" style="75" customWidth="1"/>
    <col min="516" max="768" width="9" style="75"/>
    <col min="769" max="769" width="50.3833333333333" style="75" customWidth="1"/>
    <col min="770" max="770" width="19.75" style="75" customWidth="1"/>
    <col min="771" max="771" width="25.8833333333333" style="75" customWidth="1"/>
    <col min="772" max="1024" width="9" style="75"/>
    <col min="1025" max="1025" width="50.3833333333333" style="75" customWidth="1"/>
    <col min="1026" max="1026" width="19.75" style="75" customWidth="1"/>
    <col min="1027" max="1027" width="25.8833333333333" style="75" customWidth="1"/>
    <col min="1028" max="1280" width="9" style="75"/>
    <col min="1281" max="1281" width="50.3833333333333" style="75" customWidth="1"/>
    <col min="1282" max="1282" width="19.75" style="75" customWidth="1"/>
    <col min="1283" max="1283" width="25.8833333333333" style="75" customWidth="1"/>
    <col min="1284" max="1536" width="9" style="75"/>
    <col min="1537" max="1537" width="50.3833333333333" style="75" customWidth="1"/>
    <col min="1538" max="1538" width="19.75" style="75" customWidth="1"/>
    <col min="1539" max="1539" width="25.8833333333333" style="75" customWidth="1"/>
    <col min="1540" max="1792" width="9" style="75"/>
    <col min="1793" max="1793" width="50.3833333333333" style="75" customWidth="1"/>
    <col min="1794" max="1794" width="19.75" style="75" customWidth="1"/>
    <col min="1795" max="1795" width="25.8833333333333" style="75" customWidth="1"/>
    <col min="1796" max="2048" width="9" style="75"/>
    <col min="2049" max="2049" width="50.3833333333333" style="75" customWidth="1"/>
    <col min="2050" max="2050" width="19.75" style="75" customWidth="1"/>
    <col min="2051" max="2051" width="25.8833333333333" style="75" customWidth="1"/>
    <col min="2052" max="2304" width="9" style="75"/>
    <col min="2305" max="2305" width="50.3833333333333" style="75" customWidth="1"/>
    <col min="2306" max="2306" width="19.75" style="75" customWidth="1"/>
    <col min="2307" max="2307" width="25.8833333333333" style="75" customWidth="1"/>
    <col min="2308" max="2560" width="9" style="75"/>
    <col min="2561" max="2561" width="50.3833333333333" style="75" customWidth="1"/>
    <col min="2562" max="2562" width="19.75" style="75" customWidth="1"/>
    <col min="2563" max="2563" width="25.8833333333333" style="75" customWidth="1"/>
    <col min="2564" max="2816" width="9" style="75"/>
    <col min="2817" max="2817" width="50.3833333333333" style="75" customWidth="1"/>
    <col min="2818" max="2818" width="19.75" style="75" customWidth="1"/>
    <col min="2819" max="2819" width="25.8833333333333" style="75" customWidth="1"/>
    <col min="2820" max="3072" width="9" style="75"/>
    <col min="3073" max="3073" width="50.3833333333333" style="75" customWidth="1"/>
    <col min="3074" max="3074" width="19.75" style="75" customWidth="1"/>
    <col min="3075" max="3075" width="25.8833333333333" style="75" customWidth="1"/>
    <col min="3076" max="3328" width="9" style="75"/>
    <col min="3329" max="3329" width="50.3833333333333" style="75" customWidth="1"/>
    <col min="3330" max="3330" width="19.75" style="75" customWidth="1"/>
    <col min="3331" max="3331" width="25.8833333333333" style="75" customWidth="1"/>
    <col min="3332" max="3584" width="9" style="75"/>
    <col min="3585" max="3585" width="50.3833333333333" style="75" customWidth="1"/>
    <col min="3586" max="3586" width="19.75" style="75" customWidth="1"/>
    <col min="3587" max="3587" width="25.8833333333333" style="75" customWidth="1"/>
    <col min="3588" max="3840" width="9" style="75"/>
    <col min="3841" max="3841" width="50.3833333333333" style="75" customWidth="1"/>
    <col min="3842" max="3842" width="19.75" style="75" customWidth="1"/>
    <col min="3843" max="3843" width="25.8833333333333" style="75" customWidth="1"/>
    <col min="3844" max="4096" width="9" style="75"/>
    <col min="4097" max="4097" width="50.3833333333333" style="75" customWidth="1"/>
    <col min="4098" max="4098" width="19.75" style="75" customWidth="1"/>
    <col min="4099" max="4099" width="25.8833333333333" style="75" customWidth="1"/>
    <col min="4100" max="4352" width="9" style="75"/>
    <col min="4353" max="4353" width="50.3833333333333" style="75" customWidth="1"/>
    <col min="4354" max="4354" width="19.75" style="75" customWidth="1"/>
    <col min="4355" max="4355" width="25.8833333333333" style="75" customWidth="1"/>
    <col min="4356" max="4608" width="9" style="75"/>
    <col min="4609" max="4609" width="50.3833333333333" style="75" customWidth="1"/>
    <col min="4610" max="4610" width="19.75" style="75" customWidth="1"/>
    <col min="4611" max="4611" width="25.8833333333333" style="75" customWidth="1"/>
    <col min="4612" max="4864" width="9" style="75"/>
    <col min="4865" max="4865" width="50.3833333333333" style="75" customWidth="1"/>
    <col min="4866" max="4866" width="19.75" style="75" customWidth="1"/>
    <col min="4867" max="4867" width="25.8833333333333" style="75" customWidth="1"/>
    <col min="4868" max="5120" width="9" style="75"/>
    <col min="5121" max="5121" width="50.3833333333333" style="75" customWidth="1"/>
    <col min="5122" max="5122" width="19.75" style="75" customWidth="1"/>
    <col min="5123" max="5123" width="25.8833333333333" style="75" customWidth="1"/>
    <col min="5124" max="5376" width="9" style="75"/>
    <col min="5377" max="5377" width="50.3833333333333" style="75" customWidth="1"/>
    <col min="5378" max="5378" width="19.75" style="75" customWidth="1"/>
    <col min="5379" max="5379" width="25.8833333333333" style="75" customWidth="1"/>
    <col min="5380" max="5632" width="9" style="75"/>
    <col min="5633" max="5633" width="50.3833333333333" style="75" customWidth="1"/>
    <col min="5634" max="5634" width="19.75" style="75" customWidth="1"/>
    <col min="5635" max="5635" width="25.8833333333333" style="75" customWidth="1"/>
    <col min="5636" max="5888" width="9" style="75"/>
    <col min="5889" max="5889" width="50.3833333333333" style="75" customWidth="1"/>
    <col min="5890" max="5890" width="19.75" style="75" customWidth="1"/>
    <col min="5891" max="5891" width="25.8833333333333" style="75" customWidth="1"/>
    <col min="5892" max="6144" width="9" style="75"/>
    <col min="6145" max="6145" width="50.3833333333333" style="75" customWidth="1"/>
    <col min="6146" max="6146" width="19.75" style="75" customWidth="1"/>
    <col min="6147" max="6147" width="25.8833333333333" style="75" customWidth="1"/>
    <col min="6148" max="6400" width="9" style="75"/>
    <col min="6401" max="6401" width="50.3833333333333" style="75" customWidth="1"/>
    <col min="6402" max="6402" width="19.75" style="75" customWidth="1"/>
    <col min="6403" max="6403" width="25.8833333333333" style="75" customWidth="1"/>
    <col min="6404" max="6656" width="9" style="75"/>
    <col min="6657" max="6657" width="50.3833333333333" style="75" customWidth="1"/>
    <col min="6658" max="6658" width="19.75" style="75" customWidth="1"/>
    <col min="6659" max="6659" width="25.8833333333333" style="75" customWidth="1"/>
    <col min="6660" max="6912" width="9" style="75"/>
    <col min="6913" max="6913" width="50.3833333333333" style="75" customWidth="1"/>
    <col min="6914" max="6914" width="19.75" style="75" customWidth="1"/>
    <col min="6915" max="6915" width="25.8833333333333" style="75" customWidth="1"/>
    <col min="6916" max="7168" width="9" style="75"/>
    <col min="7169" max="7169" width="50.3833333333333" style="75" customWidth="1"/>
    <col min="7170" max="7170" width="19.75" style="75" customWidth="1"/>
    <col min="7171" max="7171" width="25.8833333333333" style="75" customWidth="1"/>
    <col min="7172" max="7424" width="9" style="75"/>
    <col min="7425" max="7425" width="50.3833333333333" style="75" customWidth="1"/>
    <col min="7426" max="7426" width="19.75" style="75" customWidth="1"/>
    <col min="7427" max="7427" width="25.8833333333333" style="75" customWidth="1"/>
    <col min="7428" max="7680" width="9" style="75"/>
    <col min="7681" max="7681" width="50.3833333333333" style="75" customWidth="1"/>
    <col min="7682" max="7682" width="19.75" style="75" customWidth="1"/>
    <col min="7683" max="7683" width="25.8833333333333" style="75" customWidth="1"/>
    <col min="7684" max="7936" width="9" style="75"/>
    <col min="7937" max="7937" width="50.3833333333333" style="75" customWidth="1"/>
    <col min="7938" max="7938" width="19.75" style="75" customWidth="1"/>
    <col min="7939" max="7939" width="25.8833333333333" style="75" customWidth="1"/>
    <col min="7940" max="8192" width="9" style="75"/>
    <col min="8193" max="8193" width="50.3833333333333" style="75" customWidth="1"/>
    <col min="8194" max="8194" width="19.75" style="75" customWidth="1"/>
    <col min="8195" max="8195" width="25.8833333333333" style="75" customWidth="1"/>
    <col min="8196" max="8448" width="9" style="75"/>
    <col min="8449" max="8449" width="50.3833333333333" style="75" customWidth="1"/>
    <col min="8450" max="8450" width="19.75" style="75" customWidth="1"/>
    <col min="8451" max="8451" width="25.8833333333333" style="75" customWidth="1"/>
    <col min="8452" max="8704" width="9" style="75"/>
    <col min="8705" max="8705" width="50.3833333333333" style="75" customWidth="1"/>
    <col min="8706" max="8706" width="19.75" style="75" customWidth="1"/>
    <col min="8707" max="8707" width="25.8833333333333" style="75" customWidth="1"/>
    <col min="8708" max="8960" width="9" style="75"/>
    <col min="8961" max="8961" width="50.3833333333333" style="75" customWidth="1"/>
    <col min="8962" max="8962" width="19.75" style="75" customWidth="1"/>
    <col min="8963" max="8963" width="25.8833333333333" style="75" customWidth="1"/>
    <col min="8964" max="9216" width="9" style="75"/>
    <col min="9217" max="9217" width="50.3833333333333" style="75" customWidth="1"/>
    <col min="9218" max="9218" width="19.75" style="75" customWidth="1"/>
    <col min="9219" max="9219" width="25.8833333333333" style="75" customWidth="1"/>
    <col min="9220" max="9472" width="9" style="75"/>
    <col min="9473" max="9473" width="50.3833333333333" style="75" customWidth="1"/>
    <col min="9474" max="9474" width="19.75" style="75" customWidth="1"/>
    <col min="9475" max="9475" width="25.8833333333333" style="75" customWidth="1"/>
    <col min="9476" max="9728" width="9" style="75"/>
    <col min="9729" max="9729" width="50.3833333333333" style="75" customWidth="1"/>
    <col min="9730" max="9730" width="19.75" style="75" customWidth="1"/>
    <col min="9731" max="9731" width="25.8833333333333" style="75" customWidth="1"/>
    <col min="9732" max="9984" width="9" style="75"/>
    <col min="9985" max="9985" width="50.3833333333333" style="75" customWidth="1"/>
    <col min="9986" max="9986" width="19.75" style="75" customWidth="1"/>
    <col min="9987" max="9987" width="25.8833333333333" style="75" customWidth="1"/>
    <col min="9988" max="10240" width="9" style="75"/>
    <col min="10241" max="10241" width="50.3833333333333" style="75" customWidth="1"/>
    <col min="10242" max="10242" width="19.75" style="75" customWidth="1"/>
    <col min="10243" max="10243" width="25.8833333333333" style="75" customWidth="1"/>
    <col min="10244" max="10496" width="9" style="75"/>
    <col min="10497" max="10497" width="50.3833333333333" style="75" customWidth="1"/>
    <col min="10498" max="10498" width="19.75" style="75" customWidth="1"/>
    <col min="10499" max="10499" width="25.8833333333333" style="75" customWidth="1"/>
    <col min="10500" max="10752" width="9" style="75"/>
    <col min="10753" max="10753" width="50.3833333333333" style="75" customWidth="1"/>
    <col min="10754" max="10754" width="19.75" style="75" customWidth="1"/>
    <col min="10755" max="10755" width="25.8833333333333" style="75" customWidth="1"/>
    <col min="10756" max="11008" width="9" style="75"/>
    <col min="11009" max="11009" width="50.3833333333333" style="75" customWidth="1"/>
    <col min="11010" max="11010" width="19.75" style="75" customWidth="1"/>
    <col min="11011" max="11011" width="25.8833333333333" style="75" customWidth="1"/>
    <col min="11012" max="11264" width="9" style="75"/>
    <col min="11265" max="11265" width="50.3833333333333" style="75" customWidth="1"/>
    <col min="11266" max="11266" width="19.75" style="75" customWidth="1"/>
    <col min="11267" max="11267" width="25.8833333333333" style="75" customWidth="1"/>
    <col min="11268" max="11520" width="9" style="75"/>
    <col min="11521" max="11521" width="50.3833333333333" style="75" customWidth="1"/>
    <col min="11522" max="11522" width="19.75" style="75" customWidth="1"/>
    <col min="11523" max="11523" width="25.8833333333333" style="75" customWidth="1"/>
    <col min="11524" max="11776" width="9" style="75"/>
    <col min="11777" max="11777" width="50.3833333333333" style="75" customWidth="1"/>
    <col min="11778" max="11778" width="19.75" style="75" customWidth="1"/>
    <col min="11779" max="11779" width="25.8833333333333" style="75" customWidth="1"/>
    <col min="11780" max="12032" width="9" style="75"/>
    <col min="12033" max="12033" width="50.3833333333333" style="75" customWidth="1"/>
    <col min="12034" max="12034" width="19.75" style="75" customWidth="1"/>
    <col min="12035" max="12035" width="25.8833333333333" style="75" customWidth="1"/>
    <col min="12036" max="12288" width="9" style="75"/>
    <col min="12289" max="12289" width="50.3833333333333" style="75" customWidth="1"/>
    <col min="12290" max="12290" width="19.75" style="75" customWidth="1"/>
    <col min="12291" max="12291" width="25.8833333333333" style="75" customWidth="1"/>
    <col min="12292" max="12544" width="9" style="75"/>
    <col min="12545" max="12545" width="50.3833333333333" style="75" customWidth="1"/>
    <col min="12546" max="12546" width="19.75" style="75" customWidth="1"/>
    <col min="12547" max="12547" width="25.8833333333333" style="75" customWidth="1"/>
    <col min="12548" max="12800" width="9" style="75"/>
    <col min="12801" max="12801" width="50.3833333333333" style="75" customWidth="1"/>
    <col min="12802" max="12802" width="19.75" style="75" customWidth="1"/>
    <col min="12803" max="12803" width="25.8833333333333" style="75" customWidth="1"/>
    <col min="12804" max="13056" width="9" style="75"/>
    <col min="13057" max="13057" width="50.3833333333333" style="75" customWidth="1"/>
    <col min="13058" max="13058" width="19.75" style="75" customWidth="1"/>
    <col min="13059" max="13059" width="25.8833333333333" style="75" customWidth="1"/>
    <col min="13060" max="13312" width="9" style="75"/>
    <col min="13313" max="13313" width="50.3833333333333" style="75" customWidth="1"/>
    <col min="13314" max="13314" width="19.75" style="75" customWidth="1"/>
    <col min="13315" max="13315" width="25.8833333333333" style="75" customWidth="1"/>
    <col min="13316" max="13568" width="9" style="75"/>
    <col min="13569" max="13569" width="50.3833333333333" style="75" customWidth="1"/>
    <col min="13570" max="13570" width="19.75" style="75" customWidth="1"/>
    <col min="13571" max="13571" width="25.8833333333333" style="75" customWidth="1"/>
    <col min="13572" max="13824" width="9" style="75"/>
    <col min="13825" max="13825" width="50.3833333333333" style="75" customWidth="1"/>
    <col min="13826" max="13826" width="19.75" style="75" customWidth="1"/>
    <col min="13827" max="13827" width="25.8833333333333" style="75" customWidth="1"/>
    <col min="13828" max="14080" width="9" style="75"/>
    <col min="14081" max="14081" width="50.3833333333333" style="75" customWidth="1"/>
    <col min="14082" max="14082" width="19.75" style="75" customWidth="1"/>
    <col min="14083" max="14083" width="25.8833333333333" style="75" customWidth="1"/>
    <col min="14084" max="14336" width="9" style="75"/>
    <col min="14337" max="14337" width="50.3833333333333" style="75" customWidth="1"/>
    <col min="14338" max="14338" width="19.75" style="75" customWidth="1"/>
    <col min="14339" max="14339" width="25.8833333333333" style="75" customWidth="1"/>
    <col min="14340" max="14592" width="9" style="75"/>
    <col min="14593" max="14593" width="50.3833333333333" style="75" customWidth="1"/>
    <col min="14594" max="14594" width="19.75" style="75" customWidth="1"/>
    <col min="14595" max="14595" width="25.8833333333333" style="75" customWidth="1"/>
    <col min="14596" max="14848" width="9" style="75"/>
    <col min="14849" max="14849" width="50.3833333333333" style="75" customWidth="1"/>
    <col min="14850" max="14850" width="19.75" style="75" customWidth="1"/>
    <col min="14851" max="14851" width="25.8833333333333" style="75" customWidth="1"/>
    <col min="14852" max="15104" width="9" style="75"/>
    <col min="15105" max="15105" width="50.3833333333333" style="75" customWidth="1"/>
    <col min="15106" max="15106" width="19.75" style="75" customWidth="1"/>
    <col min="15107" max="15107" width="25.8833333333333" style="75" customWidth="1"/>
    <col min="15108" max="15360" width="9" style="75"/>
    <col min="15361" max="15361" width="50.3833333333333" style="75" customWidth="1"/>
    <col min="15362" max="15362" width="19.75" style="75" customWidth="1"/>
    <col min="15363" max="15363" width="25.8833333333333" style="75" customWidth="1"/>
    <col min="15364" max="15616" width="9" style="75"/>
    <col min="15617" max="15617" width="50.3833333333333" style="75" customWidth="1"/>
    <col min="15618" max="15618" width="19.75" style="75" customWidth="1"/>
    <col min="15619" max="15619" width="25.8833333333333" style="75" customWidth="1"/>
    <col min="15620" max="15872" width="9" style="75"/>
    <col min="15873" max="15873" width="50.3833333333333" style="75" customWidth="1"/>
    <col min="15874" max="15874" width="19.75" style="75" customWidth="1"/>
    <col min="15875" max="15875" width="25.8833333333333" style="75" customWidth="1"/>
    <col min="15876" max="16128" width="9" style="75"/>
    <col min="16129" max="16129" width="50.3833333333333" style="75" customWidth="1"/>
    <col min="16130" max="16130" width="19.75" style="75" customWidth="1"/>
    <col min="16131" max="16131" width="25.8833333333333" style="75" customWidth="1"/>
    <col min="16132" max="16384" width="9" style="75"/>
  </cols>
  <sheetData>
    <row r="1" ht="27.75" customHeight="1" spans="1:1">
      <c r="A1" s="231" t="s">
        <v>619</v>
      </c>
    </row>
    <row r="2" ht="32.25" customHeight="1" spans="1:3">
      <c r="A2" s="283" t="s">
        <v>620</v>
      </c>
      <c r="B2" s="284"/>
      <c r="C2" s="284"/>
    </row>
    <row r="3" ht="20.1" customHeight="1" spans="1:2">
      <c r="A3" s="231"/>
      <c r="B3" s="285" t="s">
        <v>2</v>
      </c>
    </row>
    <row r="4" ht="30" customHeight="1" spans="1:3">
      <c r="A4" s="228" t="s">
        <v>602</v>
      </c>
      <c r="B4" s="228" t="s">
        <v>621</v>
      </c>
      <c r="C4" s="228" t="s">
        <v>622</v>
      </c>
    </row>
    <row r="5" ht="30" customHeight="1" spans="1:3">
      <c r="A5" s="228" t="s">
        <v>603</v>
      </c>
      <c r="B5" s="286">
        <f>B6+B7+B8</f>
        <v>2913</v>
      </c>
      <c r="C5" s="287"/>
    </row>
    <row r="6" ht="30" customHeight="1" spans="1:3">
      <c r="A6" s="288" t="s">
        <v>623</v>
      </c>
      <c r="B6" s="289">
        <v>5</v>
      </c>
      <c r="C6" s="287"/>
    </row>
    <row r="7" ht="30" customHeight="1" spans="1:3">
      <c r="A7" s="288" t="s">
        <v>624</v>
      </c>
      <c r="B7" s="289">
        <v>1202</v>
      </c>
      <c r="C7" s="287"/>
    </row>
    <row r="8" ht="30" customHeight="1" spans="1:3">
      <c r="A8" s="288" t="s">
        <v>625</v>
      </c>
      <c r="B8" s="289">
        <v>1706</v>
      </c>
      <c r="C8" s="287"/>
    </row>
    <row r="9" ht="30" customHeight="1" spans="1:3">
      <c r="A9" s="290" t="s">
        <v>626</v>
      </c>
      <c r="B9" s="289">
        <v>1506</v>
      </c>
      <c r="C9" s="287"/>
    </row>
    <row r="10" ht="30" customHeight="1" spans="1:3">
      <c r="A10" s="290" t="s">
        <v>627</v>
      </c>
      <c r="B10" s="288">
        <v>200</v>
      </c>
      <c r="C10" s="287"/>
    </row>
    <row r="11" ht="21.95" hidden="1" customHeight="1"/>
    <row r="12" ht="93" customHeight="1" spans="1:3">
      <c r="A12" s="291" t="s">
        <v>628</v>
      </c>
      <c r="B12" s="291"/>
      <c r="C12" s="291"/>
    </row>
    <row r="13" ht="48" customHeight="1" spans="1:3">
      <c r="A13" s="292" t="s">
        <v>629</v>
      </c>
      <c r="B13" s="293"/>
      <c r="C13" s="292"/>
    </row>
  </sheetData>
  <mergeCells count="3">
    <mergeCell ref="A2:C2"/>
    <mergeCell ref="A12:C12"/>
    <mergeCell ref="A13:C1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7"/>
  <sheetViews>
    <sheetView workbookViewId="0">
      <selection activeCell="C5" sqref="C5"/>
    </sheetView>
  </sheetViews>
  <sheetFormatPr defaultColWidth="8" defaultRowHeight="12.75" outlineLevelCol="2"/>
  <cols>
    <col min="1" max="1" width="11.5" style="271" customWidth="1"/>
    <col min="2" max="2" width="46.6333333333333" style="272" customWidth="1"/>
    <col min="3" max="3" width="15.3833333333333" style="271" customWidth="1"/>
    <col min="4" max="247" width="8" style="271"/>
    <col min="248" max="248" width="11.5" style="271" customWidth="1"/>
    <col min="249" max="249" width="46.6333333333333" style="271" customWidth="1"/>
    <col min="250" max="250" width="15.3833333333333" style="271" customWidth="1"/>
    <col min="251" max="503" width="8" style="271"/>
    <col min="504" max="504" width="11.5" style="271" customWidth="1"/>
    <col min="505" max="505" width="46.6333333333333" style="271" customWidth="1"/>
    <col min="506" max="506" width="15.3833333333333" style="271" customWidth="1"/>
    <col min="507" max="759" width="8" style="271"/>
    <col min="760" max="760" width="11.5" style="271" customWidth="1"/>
    <col min="761" max="761" width="46.6333333333333" style="271" customWidth="1"/>
    <col min="762" max="762" width="15.3833333333333" style="271" customWidth="1"/>
    <col min="763" max="1015" width="8" style="271"/>
    <col min="1016" max="1016" width="11.5" style="271" customWidth="1"/>
    <col min="1017" max="1017" width="46.6333333333333" style="271" customWidth="1"/>
    <col min="1018" max="1018" width="15.3833333333333" style="271" customWidth="1"/>
    <col min="1019" max="1271" width="8" style="271"/>
    <col min="1272" max="1272" width="11.5" style="271" customWidth="1"/>
    <col min="1273" max="1273" width="46.6333333333333" style="271" customWidth="1"/>
    <col min="1274" max="1274" width="15.3833333333333" style="271" customWidth="1"/>
    <col min="1275" max="1527" width="8" style="271"/>
    <col min="1528" max="1528" width="11.5" style="271" customWidth="1"/>
    <col min="1529" max="1529" width="46.6333333333333" style="271" customWidth="1"/>
    <col min="1530" max="1530" width="15.3833333333333" style="271" customWidth="1"/>
    <col min="1531" max="1783" width="8" style="271"/>
    <col min="1784" max="1784" width="11.5" style="271" customWidth="1"/>
    <col min="1785" max="1785" width="46.6333333333333" style="271" customWidth="1"/>
    <col min="1786" max="1786" width="15.3833333333333" style="271" customWidth="1"/>
    <col min="1787" max="2039" width="8" style="271"/>
    <col min="2040" max="2040" width="11.5" style="271" customWidth="1"/>
    <col min="2041" max="2041" width="46.6333333333333" style="271" customWidth="1"/>
    <col min="2042" max="2042" width="15.3833333333333" style="271" customWidth="1"/>
    <col min="2043" max="2295" width="8" style="271"/>
    <col min="2296" max="2296" width="11.5" style="271" customWidth="1"/>
    <col min="2297" max="2297" width="46.6333333333333" style="271" customWidth="1"/>
    <col min="2298" max="2298" width="15.3833333333333" style="271" customWidth="1"/>
    <col min="2299" max="2551" width="8" style="271"/>
    <col min="2552" max="2552" width="11.5" style="271" customWidth="1"/>
    <col min="2553" max="2553" width="46.6333333333333" style="271" customWidth="1"/>
    <col min="2554" max="2554" width="15.3833333333333" style="271" customWidth="1"/>
    <col min="2555" max="2807" width="8" style="271"/>
    <col min="2808" max="2808" width="11.5" style="271" customWidth="1"/>
    <col min="2809" max="2809" width="46.6333333333333" style="271" customWidth="1"/>
    <col min="2810" max="2810" width="15.3833333333333" style="271" customWidth="1"/>
    <col min="2811" max="3063" width="8" style="271"/>
    <col min="3064" max="3064" width="11.5" style="271" customWidth="1"/>
    <col min="3065" max="3065" width="46.6333333333333" style="271" customWidth="1"/>
    <col min="3066" max="3066" width="15.3833333333333" style="271" customWidth="1"/>
    <col min="3067" max="3319" width="8" style="271"/>
    <col min="3320" max="3320" width="11.5" style="271" customWidth="1"/>
    <col min="3321" max="3321" width="46.6333333333333" style="271" customWidth="1"/>
    <col min="3322" max="3322" width="15.3833333333333" style="271" customWidth="1"/>
    <col min="3323" max="3575" width="8" style="271"/>
    <col min="3576" max="3576" width="11.5" style="271" customWidth="1"/>
    <col min="3577" max="3577" width="46.6333333333333" style="271" customWidth="1"/>
    <col min="3578" max="3578" width="15.3833333333333" style="271" customWidth="1"/>
    <col min="3579" max="3831" width="8" style="271"/>
    <col min="3832" max="3832" width="11.5" style="271" customWidth="1"/>
    <col min="3833" max="3833" width="46.6333333333333" style="271" customWidth="1"/>
    <col min="3834" max="3834" width="15.3833333333333" style="271" customWidth="1"/>
    <col min="3835" max="4087" width="8" style="271"/>
    <col min="4088" max="4088" width="11.5" style="271" customWidth="1"/>
    <col min="4089" max="4089" width="46.6333333333333" style="271" customWidth="1"/>
    <col min="4090" max="4090" width="15.3833333333333" style="271" customWidth="1"/>
    <col min="4091" max="4343" width="8" style="271"/>
    <col min="4344" max="4344" width="11.5" style="271" customWidth="1"/>
    <col min="4345" max="4345" width="46.6333333333333" style="271" customWidth="1"/>
    <col min="4346" max="4346" width="15.3833333333333" style="271" customWidth="1"/>
    <col min="4347" max="4599" width="8" style="271"/>
    <col min="4600" max="4600" width="11.5" style="271" customWidth="1"/>
    <col min="4601" max="4601" width="46.6333333333333" style="271" customWidth="1"/>
    <col min="4602" max="4602" width="15.3833333333333" style="271" customWidth="1"/>
    <col min="4603" max="4855" width="8" style="271"/>
    <col min="4856" max="4856" width="11.5" style="271" customWidth="1"/>
    <col min="4857" max="4857" width="46.6333333333333" style="271" customWidth="1"/>
    <col min="4858" max="4858" width="15.3833333333333" style="271" customWidth="1"/>
    <col min="4859" max="5111" width="8" style="271"/>
    <col min="5112" max="5112" width="11.5" style="271" customWidth="1"/>
    <col min="5113" max="5113" width="46.6333333333333" style="271" customWidth="1"/>
    <col min="5114" max="5114" width="15.3833333333333" style="271" customWidth="1"/>
    <col min="5115" max="5367" width="8" style="271"/>
    <col min="5368" max="5368" width="11.5" style="271" customWidth="1"/>
    <col min="5369" max="5369" width="46.6333333333333" style="271" customWidth="1"/>
    <col min="5370" max="5370" width="15.3833333333333" style="271" customWidth="1"/>
    <col min="5371" max="5623" width="8" style="271"/>
    <col min="5624" max="5624" width="11.5" style="271" customWidth="1"/>
    <col min="5625" max="5625" width="46.6333333333333" style="271" customWidth="1"/>
    <col min="5626" max="5626" width="15.3833333333333" style="271" customWidth="1"/>
    <col min="5627" max="5879" width="8" style="271"/>
    <col min="5880" max="5880" width="11.5" style="271" customWidth="1"/>
    <col min="5881" max="5881" width="46.6333333333333" style="271" customWidth="1"/>
    <col min="5882" max="5882" width="15.3833333333333" style="271" customWidth="1"/>
    <col min="5883" max="6135" width="8" style="271"/>
    <col min="6136" max="6136" width="11.5" style="271" customWidth="1"/>
    <col min="6137" max="6137" width="46.6333333333333" style="271" customWidth="1"/>
    <col min="6138" max="6138" width="15.3833333333333" style="271" customWidth="1"/>
    <col min="6139" max="6391" width="8" style="271"/>
    <col min="6392" max="6392" width="11.5" style="271" customWidth="1"/>
    <col min="6393" max="6393" width="46.6333333333333" style="271" customWidth="1"/>
    <col min="6394" max="6394" width="15.3833333333333" style="271" customWidth="1"/>
    <col min="6395" max="6647" width="8" style="271"/>
    <col min="6648" max="6648" width="11.5" style="271" customWidth="1"/>
    <col min="6649" max="6649" width="46.6333333333333" style="271" customWidth="1"/>
    <col min="6650" max="6650" width="15.3833333333333" style="271" customWidth="1"/>
    <col min="6651" max="6903" width="8" style="271"/>
    <col min="6904" max="6904" width="11.5" style="271" customWidth="1"/>
    <col min="6905" max="6905" width="46.6333333333333" style="271" customWidth="1"/>
    <col min="6906" max="6906" width="15.3833333333333" style="271" customWidth="1"/>
    <col min="6907" max="7159" width="8" style="271"/>
    <col min="7160" max="7160" width="11.5" style="271" customWidth="1"/>
    <col min="7161" max="7161" width="46.6333333333333" style="271" customWidth="1"/>
    <col min="7162" max="7162" width="15.3833333333333" style="271" customWidth="1"/>
    <col min="7163" max="7415" width="8" style="271"/>
    <col min="7416" max="7416" width="11.5" style="271" customWidth="1"/>
    <col min="7417" max="7417" width="46.6333333333333" style="271" customWidth="1"/>
    <col min="7418" max="7418" width="15.3833333333333" style="271" customWidth="1"/>
    <col min="7419" max="7671" width="8" style="271"/>
    <col min="7672" max="7672" width="11.5" style="271" customWidth="1"/>
    <col min="7673" max="7673" width="46.6333333333333" style="271" customWidth="1"/>
    <col min="7674" max="7674" width="15.3833333333333" style="271" customWidth="1"/>
    <col min="7675" max="7927" width="8" style="271"/>
    <col min="7928" max="7928" width="11.5" style="271" customWidth="1"/>
    <col min="7929" max="7929" width="46.6333333333333" style="271" customWidth="1"/>
    <col min="7930" max="7930" width="15.3833333333333" style="271" customWidth="1"/>
    <col min="7931" max="8183" width="8" style="271"/>
    <col min="8184" max="8184" width="11.5" style="271" customWidth="1"/>
    <col min="8185" max="8185" width="46.6333333333333" style="271" customWidth="1"/>
    <col min="8186" max="8186" width="15.3833333333333" style="271" customWidth="1"/>
    <col min="8187" max="8439" width="8" style="271"/>
    <col min="8440" max="8440" width="11.5" style="271" customWidth="1"/>
    <col min="8441" max="8441" width="46.6333333333333" style="271" customWidth="1"/>
    <col min="8442" max="8442" width="15.3833333333333" style="271" customWidth="1"/>
    <col min="8443" max="8695" width="8" style="271"/>
    <col min="8696" max="8696" width="11.5" style="271" customWidth="1"/>
    <col min="8697" max="8697" width="46.6333333333333" style="271" customWidth="1"/>
    <col min="8698" max="8698" width="15.3833333333333" style="271" customWidth="1"/>
    <col min="8699" max="8951" width="8" style="271"/>
    <col min="8952" max="8952" width="11.5" style="271" customWidth="1"/>
    <col min="8953" max="8953" width="46.6333333333333" style="271" customWidth="1"/>
    <col min="8954" max="8954" width="15.3833333333333" style="271" customWidth="1"/>
    <col min="8955" max="9207" width="8" style="271"/>
    <col min="9208" max="9208" width="11.5" style="271" customWidth="1"/>
    <col min="9209" max="9209" width="46.6333333333333" style="271" customWidth="1"/>
    <col min="9210" max="9210" width="15.3833333333333" style="271" customWidth="1"/>
    <col min="9211" max="9463" width="8" style="271"/>
    <col min="9464" max="9464" width="11.5" style="271" customWidth="1"/>
    <col min="9465" max="9465" width="46.6333333333333" style="271" customWidth="1"/>
    <col min="9466" max="9466" width="15.3833333333333" style="271" customWidth="1"/>
    <col min="9467" max="9719" width="8" style="271"/>
    <col min="9720" max="9720" width="11.5" style="271" customWidth="1"/>
    <col min="9721" max="9721" width="46.6333333333333" style="271" customWidth="1"/>
    <col min="9722" max="9722" width="15.3833333333333" style="271" customWidth="1"/>
    <col min="9723" max="9975" width="8" style="271"/>
    <col min="9976" max="9976" width="11.5" style="271" customWidth="1"/>
    <col min="9977" max="9977" width="46.6333333333333" style="271" customWidth="1"/>
    <col min="9978" max="9978" width="15.3833333333333" style="271" customWidth="1"/>
    <col min="9979" max="10231" width="8" style="271"/>
    <col min="10232" max="10232" width="11.5" style="271" customWidth="1"/>
    <col min="10233" max="10233" width="46.6333333333333" style="271" customWidth="1"/>
    <col min="10234" max="10234" width="15.3833333333333" style="271" customWidth="1"/>
    <col min="10235" max="10487" width="8" style="271"/>
    <col min="10488" max="10488" width="11.5" style="271" customWidth="1"/>
    <col min="10489" max="10489" width="46.6333333333333" style="271" customWidth="1"/>
    <col min="10490" max="10490" width="15.3833333333333" style="271" customWidth="1"/>
    <col min="10491" max="10743" width="8" style="271"/>
    <col min="10744" max="10744" width="11.5" style="271" customWidth="1"/>
    <col min="10745" max="10745" width="46.6333333333333" style="271" customWidth="1"/>
    <col min="10746" max="10746" width="15.3833333333333" style="271" customWidth="1"/>
    <col min="10747" max="10999" width="8" style="271"/>
    <col min="11000" max="11000" width="11.5" style="271" customWidth="1"/>
    <col min="11001" max="11001" width="46.6333333333333" style="271" customWidth="1"/>
    <col min="11002" max="11002" width="15.3833333333333" style="271" customWidth="1"/>
    <col min="11003" max="11255" width="8" style="271"/>
    <col min="11256" max="11256" width="11.5" style="271" customWidth="1"/>
    <col min="11257" max="11257" width="46.6333333333333" style="271" customWidth="1"/>
    <col min="11258" max="11258" width="15.3833333333333" style="271" customWidth="1"/>
    <col min="11259" max="11511" width="8" style="271"/>
    <col min="11512" max="11512" width="11.5" style="271" customWidth="1"/>
    <col min="11513" max="11513" width="46.6333333333333" style="271" customWidth="1"/>
    <col min="11514" max="11514" width="15.3833333333333" style="271" customWidth="1"/>
    <col min="11515" max="11767" width="8" style="271"/>
    <col min="11768" max="11768" width="11.5" style="271" customWidth="1"/>
    <col min="11769" max="11769" width="46.6333333333333" style="271" customWidth="1"/>
    <col min="11770" max="11770" width="15.3833333333333" style="271" customWidth="1"/>
    <col min="11771" max="12023" width="8" style="271"/>
    <col min="12024" max="12024" width="11.5" style="271" customWidth="1"/>
    <col min="12025" max="12025" width="46.6333333333333" style="271" customWidth="1"/>
    <col min="12026" max="12026" width="15.3833333333333" style="271" customWidth="1"/>
    <col min="12027" max="12279" width="8" style="271"/>
    <col min="12280" max="12280" width="11.5" style="271" customWidth="1"/>
    <col min="12281" max="12281" width="46.6333333333333" style="271" customWidth="1"/>
    <col min="12282" max="12282" width="15.3833333333333" style="271" customWidth="1"/>
    <col min="12283" max="12535" width="8" style="271"/>
    <col min="12536" max="12536" width="11.5" style="271" customWidth="1"/>
    <col min="12537" max="12537" width="46.6333333333333" style="271" customWidth="1"/>
    <col min="12538" max="12538" width="15.3833333333333" style="271" customWidth="1"/>
    <col min="12539" max="12791" width="8" style="271"/>
    <col min="12792" max="12792" width="11.5" style="271" customWidth="1"/>
    <col min="12793" max="12793" width="46.6333333333333" style="271" customWidth="1"/>
    <col min="12794" max="12794" width="15.3833333333333" style="271" customWidth="1"/>
    <col min="12795" max="13047" width="8" style="271"/>
    <col min="13048" max="13048" width="11.5" style="271" customWidth="1"/>
    <col min="13049" max="13049" width="46.6333333333333" style="271" customWidth="1"/>
    <col min="13050" max="13050" width="15.3833333333333" style="271" customWidth="1"/>
    <col min="13051" max="13303" width="8" style="271"/>
    <col min="13304" max="13304" width="11.5" style="271" customWidth="1"/>
    <col min="13305" max="13305" width="46.6333333333333" style="271" customWidth="1"/>
    <col min="13306" max="13306" width="15.3833333333333" style="271" customWidth="1"/>
    <col min="13307" max="13559" width="8" style="271"/>
    <col min="13560" max="13560" width="11.5" style="271" customWidth="1"/>
    <col min="13561" max="13561" width="46.6333333333333" style="271" customWidth="1"/>
    <col min="13562" max="13562" width="15.3833333333333" style="271" customWidth="1"/>
    <col min="13563" max="13815" width="8" style="271"/>
    <col min="13816" max="13816" width="11.5" style="271" customWidth="1"/>
    <col min="13817" max="13817" width="46.6333333333333" style="271" customWidth="1"/>
    <col min="13818" max="13818" width="15.3833333333333" style="271" customWidth="1"/>
    <col min="13819" max="14071" width="8" style="271"/>
    <col min="14072" max="14072" width="11.5" style="271" customWidth="1"/>
    <col min="14073" max="14073" width="46.6333333333333" style="271" customWidth="1"/>
    <col min="14074" max="14074" width="15.3833333333333" style="271" customWidth="1"/>
    <col min="14075" max="14327" width="8" style="271"/>
    <col min="14328" max="14328" width="11.5" style="271" customWidth="1"/>
    <col min="14329" max="14329" width="46.6333333333333" style="271" customWidth="1"/>
    <col min="14330" max="14330" width="15.3833333333333" style="271" customWidth="1"/>
    <col min="14331" max="14583" width="8" style="271"/>
    <col min="14584" max="14584" width="11.5" style="271" customWidth="1"/>
    <col min="14585" max="14585" width="46.6333333333333" style="271" customWidth="1"/>
    <col min="14586" max="14586" width="15.3833333333333" style="271" customWidth="1"/>
    <col min="14587" max="14839" width="8" style="271"/>
    <col min="14840" max="14840" width="11.5" style="271" customWidth="1"/>
    <col min="14841" max="14841" width="46.6333333333333" style="271" customWidth="1"/>
    <col min="14842" max="14842" width="15.3833333333333" style="271" customWidth="1"/>
    <col min="14843" max="15095" width="8" style="271"/>
    <col min="15096" max="15096" width="11.5" style="271" customWidth="1"/>
    <col min="15097" max="15097" width="46.6333333333333" style="271" customWidth="1"/>
    <col min="15098" max="15098" width="15.3833333333333" style="271" customWidth="1"/>
    <col min="15099" max="15351" width="8" style="271"/>
    <col min="15352" max="15352" width="11.5" style="271" customWidth="1"/>
    <col min="15353" max="15353" width="46.6333333333333" style="271" customWidth="1"/>
    <col min="15354" max="15354" width="15.3833333333333" style="271" customWidth="1"/>
    <col min="15355" max="15607" width="8" style="271"/>
    <col min="15608" max="15608" width="11.5" style="271" customWidth="1"/>
    <col min="15609" max="15609" width="46.6333333333333" style="271" customWidth="1"/>
    <col min="15610" max="15610" width="15.3833333333333" style="271" customWidth="1"/>
    <col min="15611" max="15863" width="8" style="271"/>
    <col min="15864" max="15864" width="11.5" style="271" customWidth="1"/>
    <col min="15865" max="15865" width="46.6333333333333" style="271" customWidth="1"/>
    <col min="15866" max="15866" width="15.3833333333333" style="271" customWidth="1"/>
    <col min="15867" max="16119" width="8" style="271"/>
    <col min="16120" max="16120" width="11.5" style="271" customWidth="1"/>
    <col min="16121" max="16121" width="46.6333333333333" style="271" customWidth="1"/>
    <col min="16122" max="16122" width="15.3833333333333" style="271" customWidth="1"/>
    <col min="16123" max="16384" width="8" style="271"/>
  </cols>
  <sheetData>
    <row r="1" ht="21" customHeight="1" spans="1:3">
      <c r="A1" s="191" t="s">
        <v>630</v>
      </c>
      <c r="B1" s="191"/>
      <c r="C1" s="191"/>
    </row>
    <row r="2" ht="26.25" customHeight="1" spans="1:3">
      <c r="A2" s="273" t="s">
        <v>631</v>
      </c>
      <c r="B2" s="273"/>
      <c r="C2" s="273"/>
    </row>
    <row r="3" ht="26.25" customHeight="1" spans="1:3">
      <c r="A3" s="274" t="s">
        <v>121</v>
      </c>
      <c r="B3" s="275"/>
      <c r="C3" s="276" t="s">
        <v>90</v>
      </c>
    </row>
    <row r="4" s="270" customFormat="1" ht="26.25" customHeight="1" spans="1:3">
      <c r="A4" s="277" t="s">
        <v>632</v>
      </c>
      <c r="B4" s="277" t="s">
        <v>633</v>
      </c>
      <c r="C4" s="278" t="s">
        <v>161</v>
      </c>
    </row>
    <row r="5" ht="26.25" customHeight="1" spans="1:3">
      <c r="A5" s="279" t="s">
        <v>634</v>
      </c>
      <c r="B5" s="280" t="s">
        <v>603</v>
      </c>
      <c r="C5" s="281">
        <v>30000</v>
      </c>
    </row>
    <row r="6" ht="26.25" customHeight="1" spans="1:3">
      <c r="A6" s="279">
        <v>201</v>
      </c>
      <c r="B6" s="282" t="s">
        <v>162</v>
      </c>
      <c r="C6" s="281">
        <v>824.01</v>
      </c>
    </row>
    <row r="7" ht="26.25" customHeight="1" spans="1:3">
      <c r="A7" s="279">
        <v>20101</v>
      </c>
      <c r="B7" s="282" t="s">
        <v>635</v>
      </c>
      <c r="C7" s="281">
        <v>94.5</v>
      </c>
    </row>
    <row r="8" ht="26.25" customHeight="1" spans="1:3">
      <c r="A8" s="279">
        <v>2010102</v>
      </c>
      <c r="B8" s="282" t="s">
        <v>636</v>
      </c>
      <c r="C8" s="281">
        <v>94.5</v>
      </c>
    </row>
    <row r="9" ht="26.25" customHeight="1" spans="1:3">
      <c r="A9" s="279">
        <v>20103</v>
      </c>
      <c r="B9" s="282" t="s">
        <v>637</v>
      </c>
      <c r="C9" s="281">
        <v>138.59</v>
      </c>
    </row>
    <row r="10" ht="26.25" customHeight="1" spans="1:3">
      <c r="A10" s="279">
        <v>2010302</v>
      </c>
      <c r="B10" s="282" t="s">
        <v>636</v>
      </c>
      <c r="C10" s="281">
        <v>125.99</v>
      </c>
    </row>
    <row r="11" ht="26.25" customHeight="1" spans="1:3">
      <c r="A11" s="279">
        <v>2010308</v>
      </c>
      <c r="B11" s="282" t="s">
        <v>638</v>
      </c>
      <c r="C11" s="281">
        <v>12.6</v>
      </c>
    </row>
    <row r="12" ht="26.25" customHeight="1" spans="1:3">
      <c r="A12" s="279">
        <v>20104</v>
      </c>
      <c r="B12" s="282" t="s">
        <v>639</v>
      </c>
      <c r="C12" s="281">
        <v>113.39</v>
      </c>
    </row>
    <row r="13" ht="26.25" customHeight="1" spans="1:3">
      <c r="A13" s="279">
        <v>2010499</v>
      </c>
      <c r="B13" s="282" t="s">
        <v>640</v>
      </c>
      <c r="C13" s="281">
        <v>88.2</v>
      </c>
    </row>
    <row r="14" ht="26.25" customHeight="1" spans="1:3">
      <c r="A14" s="279">
        <v>2010499</v>
      </c>
      <c r="B14" s="282" t="s">
        <v>640</v>
      </c>
      <c r="C14" s="281">
        <v>25.2</v>
      </c>
    </row>
    <row r="15" ht="26.25" customHeight="1" spans="1:3">
      <c r="A15" s="279">
        <v>20106</v>
      </c>
      <c r="B15" s="282" t="s">
        <v>641</v>
      </c>
      <c r="C15" s="281">
        <v>196.55</v>
      </c>
    </row>
    <row r="16" ht="26.25" customHeight="1" spans="1:3">
      <c r="A16" s="279">
        <v>2010602</v>
      </c>
      <c r="B16" s="282" t="s">
        <v>636</v>
      </c>
      <c r="C16" s="281">
        <v>109.61</v>
      </c>
    </row>
    <row r="17" ht="26.25" customHeight="1" spans="1:3">
      <c r="A17" s="279">
        <v>2010699</v>
      </c>
      <c r="B17" s="282" t="s">
        <v>642</v>
      </c>
      <c r="C17" s="281">
        <v>7.56</v>
      </c>
    </row>
    <row r="18" ht="26.25" customHeight="1" spans="1:3">
      <c r="A18" s="279">
        <v>2010699</v>
      </c>
      <c r="B18" s="282" t="s">
        <v>642</v>
      </c>
      <c r="C18" s="281">
        <v>22.68</v>
      </c>
    </row>
    <row r="19" ht="26.25" customHeight="1" spans="1:3">
      <c r="A19" s="279">
        <v>2010699</v>
      </c>
      <c r="B19" s="282" t="s">
        <v>642</v>
      </c>
      <c r="C19" s="281">
        <v>6.3</v>
      </c>
    </row>
    <row r="20" ht="26.25" customHeight="1" spans="1:3">
      <c r="A20" s="279">
        <v>2010699</v>
      </c>
      <c r="B20" s="282" t="s">
        <v>642</v>
      </c>
      <c r="C20" s="281">
        <v>6.3</v>
      </c>
    </row>
    <row r="21" ht="26.25" customHeight="1" spans="1:3">
      <c r="A21" s="279">
        <v>2010699</v>
      </c>
      <c r="B21" s="282" t="s">
        <v>642</v>
      </c>
      <c r="C21" s="281">
        <v>18.9</v>
      </c>
    </row>
    <row r="22" ht="26.25" customHeight="1" spans="1:3">
      <c r="A22" s="279">
        <v>2010699</v>
      </c>
      <c r="B22" s="282" t="s">
        <v>642</v>
      </c>
      <c r="C22" s="281">
        <v>25.2</v>
      </c>
    </row>
    <row r="23" ht="26.25" customHeight="1" spans="1:3">
      <c r="A23" s="279">
        <v>20108</v>
      </c>
      <c r="B23" s="282" t="s">
        <v>643</v>
      </c>
      <c r="C23" s="281">
        <v>16.76</v>
      </c>
    </row>
    <row r="24" ht="26.25" customHeight="1" spans="1:3">
      <c r="A24" s="279">
        <v>2010802</v>
      </c>
      <c r="B24" s="282" t="s">
        <v>636</v>
      </c>
      <c r="C24" s="281">
        <v>16.76</v>
      </c>
    </row>
    <row r="25" ht="26.25" customHeight="1" spans="1:3">
      <c r="A25" s="279">
        <v>20113</v>
      </c>
      <c r="B25" s="282" t="s">
        <v>644</v>
      </c>
      <c r="C25" s="281">
        <v>56.7</v>
      </c>
    </row>
    <row r="26" ht="26.25" customHeight="1" spans="1:3">
      <c r="A26" s="279">
        <v>2011308</v>
      </c>
      <c r="B26" s="282" t="s">
        <v>645</v>
      </c>
      <c r="C26" s="281">
        <v>37.8</v>
      </c>
    </row>
    <row r="27" ht="26.25" customHeight="1" spans="1:3">
      <c r="A27" s="279">
        <v>2011308</v>
      </c>
      <c r="B27" s="282" t="s">
        <v>645</v>
      </c>
      <c r="C27" s="281">
        <v>18.9</v>
      </c>
    </row>
    <row r="28" ht="26.25" customHeight="1" spans="1:3">
      <c r="A28" s="279">
        <v>20114</v>
      </c>
      <c r="B28" s="282" t="s">
        <v>646</v>
      </c>
      <c r="C28" s="281">
        <v>6.3</v>
      </c>
    </row>
    <row r="29" ht="26.25" customHeight="1" spans="1:3">
      <c r="A29" s="279">
        <v>2011499</v>
      </c>
      <c r="B29" s="282" t="s">
        <v>647</v>
      </c>
      <c r="C29" s="281">
        <v>6.3</v>
      </c>
    </row>
    <row r="30" ht="26.25" customHeight="1" spans="1:3">
      <c r="A30" s="279">
        <v>20123</v>
      </c>
      <c r="B30" s="282" t="s">
        <v>648</v>
      </c>
      <c r="C30" s="281">
        <v>94.5</v>
      </c>
    </row>
    <row r="31" ht="26.25" customHeight="1" spans="1:3">
      <c r="A31" s="279">
        <v>2012304</v>
      </c>
      <c r="B31" s="282" t="s">
        <v>649</v>
      </c>
      <c r="C31" s="281">
        <v>94.5</v>
      </c>
    </row>
    <row r="32" ht="26.25" customHeight="1" spans="1:3">
      <c r="A32" s="279">
        <v>20126</v>
      </c>
      <c r="B32" s="282" t="s">
        <v>650</v>
      </c>
      <c r="C32" s="281">
        <v>7.56</v>
      </c>
    </row>
    <row r="33" ht="26.25" customHeight="1" spans="1:3">
      <c r="A33" s="279">
        <v>2012604</v>
      </c>
      <c r="B33" s="282" t="s">
        <v>651</v>
      </c>
      <c r="C33" s="281">
        <v>7.56</v>
      </c>
    </row>
    <row r="34" ht="26.25" customHeight="1" spans="1:3">
      <c r="A34" s="279">
        <v>20129</v>
      </c>
      <c r="B34" s="282" t="s">
        <v>652</v>
      </c>
      <c r="C34" s="281">
        <v>11.34</v>
      </c>
    </row>
    <row r="35" ht="26.25" customHeight="1" spans="1:3">
      <c r="A35" s="279">
        <v>2012902</v>
      </c>
      <c r="B35" s="282" t="s">
        <v>636</v>
      </c>
      <c r="C35" s="281">
        <v>11.34</v>
      </c>
    </row>
    <row r="36" ht="26.25" customHeight="1" spans="1:3">
      <c r="A36" s="279">
        <v>20132</v>
      </c>
      <c r="B36" s="282" t="s">
        <v>653</v>
      </c>
      <c r="C36" s="281">
        <v>13.49</v>
      </c>
    </row>
    <row r="37" ht="26.25" customHeight="1" spans="1:3">
      <c r="A37" s="279">
        <v>2013202</v>
      </c>
      <c r="B37" s="282" t="s">
        <v>636</v>
      </c>
      <c r="C37" s="281">
        <v>13.49</v>
      </c>
    </row>
    <row r="38" ht="26.25" customHeight="1" spans="1:3">
      <c r="A38" s="279">
        <v>20134</v>
      </c>
      <c r="B38" s="282" t="s">
        <v>654</v>
      </c>
      <c r="C38" s="281">
        <v>31.5</v>
      </c>
    </row>
    <row r="39" ht="26.25" customHeight="1" spans="1:3">
      <c r="A39" s="279">
        <v>2013404</v>
      </c>
      <c r="B39" s="282" t="s">
        <v>655</v>
      </c>
      <c r="C39" s="281">
        <v>6.3</v>
      </c>
    </row>
    <row r="40" ht="26.25" customHeight="1" spans="1:3">
      <c r="A40" s="279">
        <v>2013499</v>
      </c>
      <c r="B40" s="282" t="s">
        <v>656</v>
      </c>
      <c r="C40" s="281">
        <v>25.2</v>
      </c>
    </row>
    <row r="41" ht="26.25" customHeight="1" spans="1:3">
      <c r="A41" s="279">
        <v>20138</v>
      </c>
      <c r="B41" s="282" t="s">
        <v>657</v>
      </c>
      <c r="C41" s="281">
        <v>42.84</v>
      </c>
    </row>
    <row r="42" ht="26.25" customHeight="1" spans="1:3">
      <c r="A42" s="279">
        <v>2013812</v>
      </c>
      <c r="B42" s="282" t="s">
        <v>658</v>
      </c>
      <c r="C42" s="281">
        <v>5.04</v>
      </c>
    </row>
    <row r="43" ht="26.25" customHeight="1" spans="1:3">
      <c r="A43" s="279">
        <v>2013812</v>
      </c>
      <c r="B43" s="282" t="s">
        <v>658</v>
      </c>
      <c r="C43" s="281">
        <v>3.78</v>
      </c>
    </row>
    <row r="44" ht="26.25" customHeight="1" spans="1:3">
      <c r="A44" s="279">
        <v>2013816</v>
      </c>
      <c r="B44" s="282" t="s">
        <v>659</v>
      </c>
      <c r="C44" s="281">
        <v>6.3</v>
      </c>
    </row>
    <row r="45" ht="26.25" customHeight="1" spans="1:3">
      <c r="A45" s="279">
        <v>2013816</v>
      </c>
      <c r="B45" s="282" t="s">
        <v>659</v>
      </c>
      <c r="C45" s="281">
        <v>6.3</v>
      </c>
    </row>
    <row r="46" ht="26.25" customHeight="1" spans="1:3">
      <c r="A46" s="279">
        <v>2013899</v>
      </c>
      <c r="B46" s="282" t="s">
        <v>660</v>
      </c>
      <c r="C46" s="281">
        <v>12.6</v>
      </c>
    </row>
    <row r="47" ht="26.25" customHeight="1" spans="1:3">
      <c r="A47" s="279">
        <v>2013899</v>
      </c>
      <c r="B47" s="282" t="s">
        <v>660</v>
      </c>
      <c r="C47" s="281">
        <v>7.56</v>
      </c>
    </row>
    <row r="48" ht="26.25" customHeight="1" spans="1:3">
      <c r="A48" s="279">
        <v>2013899</v>
      </c>
      <c r="B48" s="282" t="s">
        <v>660</v>
      </c>
      <c r="C48" s="281">
        <v>1.26</v>
      </c>
    </row>
    <row r="49" ht="26.25" customHeight="1" spans="1:3">
      <c r="A49" s="279">
        <v>204</v>
      </c>
      <c r="B49" s="282" t="s">
        <v>237</v>
      </c>
      <c r="C49" s="281">
        <v>76.99</v>
      </c>
    </row>
    <row r="50" ht="26.25" customHeight="1" spans="1:3">
      <c r="A50" s="279">
        <v>20402</v>
      </c>
      <c r="B50" s="282" t="s">
        <v>661</v>
      </c>
      <c r="C50" s="281">
        <v>66.93</v>
      </c>
    </row>
    <row r="51" ht="26.25" customHeight="1" spans="1:3">
      <c r="A51" s="279">
        <v>2040202</v>
      </c>
      <c r="B51" s="282" t="s">
        <v>636</v>
      </c>
      <c r="C51" s="281">
        <v>25.16</v>
      </c>
    </row>
    <row r="52" ht="26.25" customHeight="1" spans="1:3">
      <c r="A52" s="279">
        <v>2040220</v>
      </c>
      <c r="B52" s="282" t="s">
        <v>662</v>
      </c>
      <c r="C52" s="281">
        <v>35.48</v>
      </c>
    </row>
    <row r="53" ht="26.25" customHeight="1" spans="1:3">
      <c r="A53" s="279">
        <v>2040220</v>
      </c>
      <c r="B53" s="282" t="s">
        <v>662</v>
      </c>
      <c r="C53" s="281">
        <v>6.29</v>
      </c>
    </row>
    <row r="54" ht="26.25" customHeight="1" spans="1:3">
      <c r="A54" s="279">
        <v>20406</v>
      </c>
      <c r="B54" s="282" t="s">
        <v>663</v>
      </c>
      <c r="C54" s="281">
        <v>10.06</v>
      </c>
    </row>
    <row r="55" ht="26.25" customHeight="1" spans="1:3">
      <c r="A55" s="279">
        <v>2040602</v>
      </c>
      <c r="B55" s="282" t="s">
        <v>636</v>
      </c>
      <c r="C55" s="281">
        <v>10.06</v>
      </c>
    </row>
    <row r="56" ht="26.25" customHeight="1" spans="1:3">
      <c r="A56" s="279">
        <v>205</v>
      </c>
      <c r="B56" s="282" t="s">
        <v>254</v>
      </c>
      <c r="C56" s="281">
        <v>1573.43</v>
      </c>
    </row>
    <row r="57" ht="26.25" customHeight="1" spans="1:3">
      <c r="A57" s="279">
        <v>20502</v>
      </c>
      <c r="B57" s="282" t="s">
        <v>664</v>
      </c>
      <c r="C57" s="281">
        <v>473.08</v>
      </c>
    </row>
    <row r="58" ht="26.25" customHeight="1" spans="1:3">
      <c r="A58" s="279">
        <v>2050201</v>
      </c>
      <c r="B58" s="282" t="s">
        <v>665</v>
      </c>
      <c r="C58" s="281">
        <v>25.21</v>
      </c>
    </row>
    <row r="59" ht="26.25" customHeight="1" spans="1:3">
      <c r="A59" s="279">
        <v>2050202</v>
      </c>
      <c r="B59" s="282" t="s">
        <v>666</v>
      </c>
      <c r="C59" s="281">
        <v>25.21</v>
      </c>
    </row>
    <row r="60" ht="26.25" customHeight="1" spans="1:3">
      <c r="A60" s="279">
        <v>2050202</v>
      </c>
      <c r="B60" s="282" t="s">
        <v>666</v>
      </c>
      <c r="C60" s="281">
        <v>69.32</v>
      </c>
    </row>
    <row r="61" ht="26.25" customHeight="1" spans="1:3">
      <c r="A61" s="279">
        <v>2050203</v>
      </c>
      <c r="B61" s="282" t="s">
        <v>667</v>
      </c>
      <c r="C61" s="281">
        <v>69.32</v>
      </c>
    </row>
    <row r="62" ht="26.25" customHeight="1" spans="1:3">
      <c r="A62" s="279">
        <v>2050203</v>
      </c>
      <c r="B62" s="282" t="s">
        <v>667</v>
      </c>
      <c r="C62" s="281">
        <v>0.63</v>
      </c>
    </row>
    <row r="63" ht="26.25" customHeight="1" spans="1:3">
      <c r="A63" s="279">
        <v>2050299</v>
      </c>
      <c r="B63" s="282" t="s">
        <v>668</v>
      </c>
      <c r="C63" s="281">
        <v>16.39</v>
      </c>
    </row>
    <row r="64" ht="26.25" customHeight="1" spans="1:3">
      <c r="A64" s="279">
        <v>2050299</v>
      </c>
      <c r="B64" s="282" t="s">
        <v>668</v>
      </c>
      <c r="C64" s="281">
        <v>118.48</v>
      </c>
    </row>
    <row r="65" ht="26.25" customHeight="1" spans="1:3">
      <c r="A65" s="279">
        <v>2050299</v>
      </c>
      <c r="B65" s="282" t="s">
        <v>668</v>
      </c>
      <c r="C65" s="281">
        <v>117.02</v>
      </c>
    </row>
    <row r="66" ht="26.25" customHeight="1" spans="1:3">
      <c r="A66" s="279">
        <v>2050299</v>
      </c>
      <c r="B66" s="282" t="s">
        <v>668</v>
      </c>
      <c r="C66" s="281">
        <v>6.3</v>
      </c>
    </row>
    <row r="67" ht="26.25" customHeight="1" spans="1:3">
      <c r="A67" s="279">
        <v>2050299</v>
      </c>
      <c r="B67" s="282" t="s">
        <v>668</v>
      </c>
      <c r="C67" s="281">
        <v>25.21</v>
      </c>
    </row>
    <row r="68" ht="26.25" customHeight="1" spans="1:3">
      <c r="A68" s="279">
        <v>20503</v>
      </c>
      <c r="B68" s="282" t="s">
        <v>669</v>
      </c>
      <c r="C68" s="281">
        <v>12.6</v>
      </c>
    </row>
    <row r="69" ht="26.25" customHeight="1" spans="1:3">
      <c r="A69" s="279">
        <v>2050302</v>
      </c>
      <c r="B69" s="282" t="s">
        <v>670</v>
      </c>
      <c r="C69" s="281">
        <v>12.6</v>
      </c>
    </row>
    <row r="70" ht="26.25" customHeight="1" spans="1:3">
      <c r="A70" s="279">
        <v>20599</v>
      </c>
      <c r="B70" s="282" t="s">
        <v>671</v>
      </c>
      <c r="C70" s="281">
        <v>1087.74</v>
      </c>
    </row>
    <row r="71" ht="26.25" customHeight="1" spans="1:3">
      <c r="A71" s="279">
        <v>2059999</v>
      </c>
      <c r="B71" s="282" t="s">
        <v>671</v>
      </c>
      <c r="C71" s="281">
        <v>1087.74</v>
      </c>
    </row>
    <row r="72" ht="26.25" customHeight="1" spans="1:3">
      <c r="A72" s="279">
        <v>206</v>
      </c>
      <c r="B72" s="282" t="s">
        <v>276</v>
      </c>
      <c r="C72" s="281">
        <v>337.55</v>
      </c>
    </row>
    <row r="73" ht="26.25" customHeight="1" spans="1:3">
      <c r="A73" s="279">
        <v>20604</v>
      </c>
      <c r="B73" s="282" t="s">
        <v>672</v>
      </c>
      <c r="C73" s="281">
        <v>163.96</v>
      </c>
    </row>
    <row r="74" ht="26.25" customHeight="1" spans="1:3">
      <c r="A74" s="279">
        <v>2060404</v>
      </c>
      <c r="B74" s="282" t="s">
        <v>673</v>
      </c>
      <c r="C74" s="281">
        <v>100.9</v>
      </c>
    </row>
    <row r="75" ht="26.25" customHeight="1" spans="1:3">
      <c r="A75" s="279">
        <v>2060404</v>
      </c>
      <c r="B75" s="282" t="s">
        <v>673</v>
      </c>
      <c r="C75" s="281">
        <v>12.61</v>
      </c>
    </row>
    <row r="76" ht="26.25" customHeight="1" spans="1:3">
      <c r="A76" s="279">
        <v>2060404</v>
      </c>
      <c r="B76" s="282" t="s">
        <v>673</v>
      </c>
      <c r="C76" s="281">
        <v>37.84</v>
      </c>
    </row>
    <row r="77" ht="26.25" customHeight="1" spans="1:3">
      <c r="A77" s="279">
        <v>2060499</v>
      </c>
      <c r="B77" s="282" t="s">
        <v>674</v>
      </c>
      <c r="C77" s="281">
        <v>12.61</v>
      </c>
    </row>
    <row r="78" ht="26.25" customHeight="1" spans="1:3">
      <c r="A78" s="279">
        <v>20605</v>
      </c>
      <c r="B78" s="282" t="s">
        <v>675</v>
      </c>
      <c r="C78" s="281">
        <v>25.22</v>
      </c>
    </row>
    <row r="79" ht="26.25" customHeight="1" spans="1:3">
      <c r="A79" s="279">
        <v>2060599</v>
      </c>
      <c r="B79" s="282" t="s">
        <v>676</v>
      </c>
      <c r="C79" s="281">
        <v>25.22</v>
      </c>
    </row>
    <row r="80" ht="26.25" customHeight="1" spans="1:3">
      <c r="A80" s="279">
        <v>20699</v>
      </c>
      <c r="B80" s="282" t="s">
        <v>677</v>
      </c>
      <c r="C80" s="281">
        <v>148.37</v>
      </c>
    </row>
    <row r="81" ht="26.25" customHeight="1" spans="1:3">
      <c r="A81" s="279">
        <v>2069999</v>
      </c>
      <c r="B81" s="282" t="s">
        <v>677</v>
      </c>
      <c r="C81" s="281">
        <v>148.37</v>
      </c>
    </row>
    <row r="82" ht="26.25" customHeight="1" spans="1:3">
      <c r="A82" s="279">
        <v>207</v>
      </c>
      <c r="B82" s="282" t="s">
        <v>288</v>
      </c>
      <c r="C82" s="281">
        <v>134.51</v>
      </c>
    </row>
    <row r="83" ht="26.25" customHeight="1" spans="1:3">
      <c r="A83" s="279">
        <v>20701</v>
      </c>
      <c r="B83" s="282" t="s">
        <v>678</v>
      </c>
      <c r="C83" s="281">
        <v>77.75</v>
      </c>
    </row>
    <row r="84" ht="26.25" customHeight="1" spans="1:3">
      <c r="A84" s="279">
        <v>2070199</v>
      </c>
      <c r="B84" s="282" t="s">
        <v>679</v>
      </c>
      <c r="C84" s="281">
        <v>77.75</v>
      </c>
    </row>
    <row r="85" ht="26.25" customHeight="1" spans="1:3">
      <c r="A85" s="279">
        <v>20703</v>
      </c>
      <c r="B85" s="282" t="s">
        <v>680</v>
      </c>
      <c r="C85" s="281">
        <v>33.88</v>
      </c>
    </row>
    <row r="86" ht="26.25" customHeight="1" spans="1:3">
      <c r="A86" s="279">
        <v>2070307</v>
      </c>
      <c r="B86" s="282" t="s">
        <v>681</v>
      </c>
      <c r="C86" s="281">
        <v>17.7</v>
      </c>
    </row>
    <row r="87" ht="26.25" customHeight="1" spans="1:3">
      <c r="A87" s="279">
        <v>2070307</v>
      </c>
      <c r="B87" s="282" t="s">
        <v>681</v>
      </c>
      <c r="C87" s="281">
        <v>16.18</v>
      </c>
    </row>
    <row r="88" ht="26.25" customHeight="1" spans="1:3">
      <c r="A88" s="279">
        <v>20708</v>
      </c>
      <c r="B88" s="282" t="s">
        <v>682</v>
      </c>
      <c r="C88" s="281">
        <v>10.24</v>
      </c>
    </row>
    <row r="89" ht="26.25" customHeight="1" spans="1:3">
      <c r="A89" s="279">
        <v>2070899</v>
      </c>
      <c r="B89" s="282" t="s">
        <v>683</v>
      </c>
      <c r="C89" s="281">
        <v>10.24</v>
      </c>
    </row>
    <row r="90" ht="26.25" customHeight="1" spans="1:3">
      <c r="A90" s="279">
        <v>20799</v>
      </c>
      <c r="B90" s="282" t="s">
        <v>684</v>
      </c>
      <c r="C90" s="281">
        <v>12.64</v>
      </c>
    </row>
    <row r="91" ht="26.25" customHeight="1" spans="1:3">
      <c r="A91" s="279">
        <v>2079999</v>
      </c>
      <c r="B91" s="282" t="s">
        <v>684</v>
      </c>
      <c r="C91" s="281">
        <v>3.79</v>
      </c>
    </row>
    <row r="92" ht="26.25" customHeight="1" spans="1:3">
      <c r="A92" s="279">
        <v>2079999</v>
      </c>
      <c r="B92" s="282" t="s">
        <v>684</v>
      </c>
      <c r="C92" s="281">
        <v>6.32</v>
      </c>
    </row>
    <row r="93" ht="26.25" customHeight="1" spans="1:3">
      <c r="A93" s="279">
        <v>2079999</v>
      </c>
      <c r="B93" s="282" t="s">
        <v>684</v>
      </c>
      <c r="C93" s="281">
        <v>2.53</v>
      </c>
    </row>
    <row r="94" ht="26.25" customHeight="1" spans="1:3">
      <c r="A94" s="279">
        <v>208</v>
      </c>
      <c r="B94" s="282" t="s">
        <v>308</v>
      </c>
      <c r="C94" s="281">
        <v>708.46</v>
      </c>
    </row>
    <row r="95" ht="26.25" customHeight="1" spans="1:3">
      <c r="A95" s="279">
        <v>20801</v>
      </c>
      <c r="B95" s="282" t="s">
        <v>685</v>
      </c>
      <c r="C95" s="281">
        <v>12.59</v>
      </c>
    </row>
    <row r="96" ht="26.25" customHeight="1" spans="1:3">
      <c r="A96" s="279">
        <v>2080199</v>
      </c>
      <c r="B96" s="282" t="s">
        <v>686</v>
      </c>
      <c r="C96" s="281">
        <v>12.59</v>
      </c>
    </row>
    <row r="97" ht="26.25" customHeight="1" spans="1:3">
      <c r="A97" s="279">
        <v>20807</v>
      </c>
      <c r="B97" s="282" t="s">
        <v>687</v>
      </c>
      <c r="C97" s="281">
        <v>226.05</v>
      </c>
    </row>
    <row r="98" ht="26.25" customHeight="1" spans="1:3">
      <c r="A98" s="279">
        <v>2080799</v>
      </c>
      <c r="B98" s="282" t="s">
        <v>688</v>
      </c>
      <c r="C98" s="281">
        <v>34</v>
      </c>
    </row>
    <row r="99" ht="26.25" customHeight="1" spans="1:3">
      <c r="A99" s="279">
        <v>2080799</v>
      </c>
      <c r="B99" s="282" t="s">
        <v>688</v>
      </c>
      <c r="C99" s="281">
        <v>11.96</v>
      </c>
    </row>
    <row r="100" ht="26.25" customHeight="1" spans="1:3">
      <c r="A100" s="279">
        <v>2080799</v>
      </c>
      <c r="B100" s="282" t="s">
        <v>688</v>
      </c>
      <c r="C100" s="281">
        <v>180.08</v>
      </c>
    </row>
    <row r="101" ht="26.25" customHeight="1" spans="1:3">
      <c r="A101" s="279">
        <v>20808</v>
      </c>
      <c r="B101" s="282" t="s">
        <v>689</v>
      </c>
      <c r="C101" s="281">
        <v>22.44</v>
      </c>
    </row>
    <row r="102" ht="26.25" customHeight="1" spans="1:3">
      <c r="A102" s="279">
        <v>2080899</v>
      </c>
      <c r="B102" s="282" t="s">
        <v>690</v>
      </c>
      <c r="C102" s="281">
        <v>22.44</v>
      </c>
    </row>
    <row r="103" ht="26.25" customHeight="1" spans="1:3">
      <c r="A103" s="279">
        <v>20809</v>
      </c>
      <c r="B103" s="282" t="s">
        <v>691</v>
      </c>
      <c r="C103" s="281">
        <v>51.19</v>
      </c>
    </row>
    <row r="104" ht="26.25" customHeight="1" spans="1:3">
      <c r="A104" s="279">
        <v>2080904</v>
      </c>
      <c r="B104" s="282" t="s">
        <v>692</v>
      </c>
      <c r="C104" s="281">
        <v>33.94</v>
      </c>
    </row>
    <row r="105" ht="26.25" customHeight="1" spans="1:3">
      <c r="A105" s="279">
        <v>2080905</v>
      </c>
      <c r="B105" s="282" t="s">
        <v>693</v>
      </c>
      <c r="C105" s="281">
        <v>9.7</v>
      </c>
    </row>
    <row r="106" ht="26.25" customHeight="1" spans="1:3">
      <c r="A106" s="279">
        <v>2080999</v>
      </c>
      <c r="B106" s="282" t="s">
        <v>694</v>
      </c>
      <c r="C106" s="281">
        <v>7.56</v>
      </c>
    </row>
    <row r="107" ht="26.25" customHeight="1" spans="1:3">
      <c r="A107" s="279">
        <v>20810</v>
      </c>
      <c r="B107" s="282" t="s">
        <v>695</v>
      </c>
      <c r="C107" s="281">
        <v>249.35</v>
      </c>
    </row>
    <row r="108" ht="26.25" customHeight="1" spans="1:3">
      <c r="A108" s="279">
        <v>2081002</v>
      </c>
      <c r="B108" s="282" t="s">
        <v>696</v>
      </c>
      <c r="C108" s="281">
        <v>47.85</v>
      </c>
    </row>
    <row r="109" ht="26.25" customHeight="1" spans="1:3">
      <c r="A109" s="279">
        <v>2081004</v>
      </c>
      <c r="B109" s="282" t="s">
        <v>697</v>
      </c>
      <c r="C109" s="281">
        <v>75.56</v>
      </c>
    </row>
    <row r="110" ht="26.25" customHeight="1" spans="1:3">
      <c r="A110" s="279">
        <v>2081006</v>
      </c>
      <c r="B110" s="282" t="s">
        <v>698</v>
      </c>
      <c r="C110" s="281">
        <v>125.93</v>
      </c>
    </row>
    <row r="111" ht="26.25" customHeight="1" spans="1:3">
      <c r="A111" s="279">
        <v>20811</v>
      </c>
      <c r="B111" s="282" t="s">
        <v>699</v>
      </c>
      <c r="C111" s="281">
        <v>90.17</v>
      </c>
    </row>
    <row r="112" ht="26.25" customHeight="1" spans="1:3">
      <c r="A112" s="279">
        <v>2081104</v>
      </c>
      <c r="B112" s="282" t="s">
        <v>700</v>
      </c>
      <c r="C112" s="281">
        <v>9.7</v>
      </c>
    </row>
    <row r="113" ht="26.25" customHeight="1" spans="1:3">
      <c r="A113" s="279">
        <v>2081104</v>
      </c>
      <c r="B113" s="282" t="s">
        <v>700</v>
      </c>
      <c r="C113" s="281">
        <v>19.02</v>
      </c>
    </row>
    <row r="114" ht="26.25" customHeight="1" spans="1:3">
      <c r="A114" s="279">
        <v>2081105</v>
      </c>
      <c r="B114" s="282" t="s">
        <v>701</v>
      </c>
      <c r="C114" s="281">
        <v>7.3</v>
      </c>
    </row>
    <row r="115" ht="26.25" customHeight="1" spans="1:3">
      <c r="A115" s="279">
        <v>2081105</v>
      </c>
      <c r="B115" s="282" t="s">
        <v>701</v>
      </c>
      <c r="C115" s="281">
        <v>35.26</v>
      </c>
    </row>
    <row r="116" ht="26.25" customHeight="1" spans="1:3">
      <c r="A116" s="279">
        <v>2081199</v>
      </c>
      <c r="B116" s="282" t="s">
        <v>702</v>
      </c>
      <c r="C116" s="281">
        <v>11.33</v>
      </c>
    </row>
    <row r="117" ht="26.25" customHeight="1" spans="1:3">
      <c r="A117" s="279">
        <v>2081199</v>
      </c>
      <c r="B117" s="282" t="s">
        <v>702</v>
      </c>
      <c r="C117" s="281">
        <v>7.56</v>
      </c>
    </row>
    <row r="118" ht="26.25" customHeight="1" spans="1:3">
      <c r="A118" s="279">
        <v>20816</v>
      </c>
      <c r="B118" s="282" t="s">
        <v>703</v>
      </c>
      <c r="C118" s="281">
        <v>50.37</v>
      </c>
    </row>
    <row r="119" ht="26.25" customHeight="1" spans="1:3">
      <c r="A119" s="279">
        <v>2081699</v>
      </c>
      <c r="B119" s="282" t="s">
        <v>704</v>
      </c>
      <c r="C119" s="281">
        <v>50.37</v>
      </c>
    </row>
    <row r="120" ht="26.25" customHeight="1" spans="1:3">
      <c r="A120" s="279">
        <v>20899</v>
      </c>
      <c r="B120" s="282" t="s">
        <v>705</v>
      </c>
      <c r="C120" s="281">
        <v>6.3</v>
      </c>
    </row>
    <row r="121" ht="26.25" customHeight="1" spans="1:3">
      <c r="A121" s="279">
        <v>2089999</v>
      </c>
      <c r="B121" s="282" t="s">
        <v>705</v>
      </c>
      <c r="C121" s="281">
        <v>6.3</v>
      </c>
    </row>
    <row r="122" ht="26.25" customHeight="1" spans="1:3">
      <c r="A122" s="279">
        <v>210</v>
      </c>
      <c r="B122" s="282" t="s">
        <v>363</v>
      </c>
      <c r="C122" s="281">
        <v>538.47</v>
      </c>
    </row>
    <row r="123" ht="26.25" customHeight="1" spans="1:3">
      <c r="A123" s="279">
        <v>21004</v>
      </c>
      <c r="B123" s="282" t="s">
        <v>706</v>
      </c>
      <c r="C123" s="281">
        <v>306.26</v>
      </c>
    </row>
    <row r="124" ht="26.25" customHeight="1" spans="1:3">
      <c r="A124" s="279">
        <v>2100409</v>
      </c>
      <c r="B124" s="282" t="s">
        <v>707</v>
      </c>
      <c r="C124" s="281">
        <v>89.86</v>
      </c>
    </row>
    <row r="125" ht="26.25" customHeight="1" spans="1:3">
      <c r="A125" s="279">
        <v>2100499</v>
      </c>
      <c r="B125" s="282" t="s">
        <v>708</v>
      </c>
      <c r="C125" s="281">
        <v>97.02</v>
      </c>
    </row>
    <row r="126" ht="26.25" customHeight="1" spans="1:3">
      <c r="A126" s="279">
        <v>2100499</v>
      </c>
      <c r="B126" s="282" t="s">
        <v>708</v>
      </c>
      <c r="C126" s="281">
        <v>1.26</v>
      </c>
    </row>
    <row r="127" ht="26.25" customHeight="1" spans="1:3">
      <c r="A127" s="279">
        <v>2100499</v>
      </c>
      <c r="B127" s="282" t="s">
        <v>708</v>
      </c>
      <c r="C127" s="281">
        <v>6.97</v>
      </c>
    </row>
    <row r="128" ht="26.25" customHeight="1" spans="1:3">
      <c r="A128" s="279">
        <v>2100499</v>
      </c>
      <c r="B128" s="282" t="s">
        <v>708</v>
      </c>
      <c r="C128" s="281">
        <v>89.65</v>
      </c>
    </row>
    <row r="129" ht="26.25" customHeight="1" spans="1:3">
      <c r="A129" s="279">
        <v>2100499</v>
      </c>
      <c r="B129" s="282" t="s">
        <v>708</v>
      </c>
      <c r="C129" s="281">
        <v>21.51</v>
      </c>
    </row>
    <row r="130" ht="26.25" customHeight="1" spans="1:3">
      <c r="A130" s="279">
        <v>21006</v>
      </c>
      <c r="B130" s="282" t="s">
        <v>709</v>
      </c>
      <c r="C130" s="281">
        <v>41.58</v>
      </c>
    </row>
    <row r="131" ht="26.25" customHeight="1" spans="1:3">
      <c r="A131" s="279">
        <v>2100601</v>
      </c>
      <c r="B131" s="282" t="s">
        <v>710</v>
      </c>
      <c r="C131" s="281">
        <v>41.58</v>
      </c>
    </row>
    <row r="132" ht="26.25" customHeight="1" spans="1:3">
      <c r="A132" s="279">
        <v>21007</v>
      </c>
      <c r="B132" s="282" t="s">
        <v>711</v>
      </c>
      <c r="C132" s="281">
        <v>167.16</v>
      </c>
    </row>
    <row r="133" ht="26.25" customHeight="1" spans="1:3">
      <c r="A133" s="279">
        <v>2100717</v>
      </c>
      <c r="B133" s="282" t="s">
        <v>712</v>
      </c>
      <c r="C133" s="281">
        <v>102.18</v>
      </c>
    </row>
    <row r="134" ht="26.25" customHeight="1" spans="1:3">
      <c r="A134" s="279">
        <v>2100717</v>
      </c>
      <c r="B134" s="282" t="s">
        <v>712</v>
      </c>
      <c r="C134" s="281">
        <v>5.72</v>
      </c>
    </row>
    <row r="135" ht="26.25" customHeight="1" spans="1:3">
      <c r="A135" s="279">
        <v>2100717</v>
      </c>
      <c r="B135" s="282" t="s">
        <v>712</v>
      </c>
      <c r="C135" s="281">
        <v>6.3</v>
      </c>
    </row>
    <row r="136" ht="26.25" customHeight="1" spans="1:3">
      <c r="A136" s="279">
        <v>2100717</v>
      </c>
      <c r="B136" s="282" t="s">
        <v>712</v>
      </c>
      <c r="C136" s="281">
        <v>0.44</v>
      </c>
    </row>
    <row r="137" ht="26.25" customHeight="1" spans="1:3">
      <c r="A137" s="279">
        <v>2100717</v>
      </c>
      <c r="B137" s="282" t="s">
        <v>712</v>
      </c>
      <c r="C137" s="281">
        <v>7.45</v>
      </c>
    </row>
    <row r="138" ht="26.25" customHeight="1" spans="1:3">
      <c r="A138" s="279">
        <v>2100717</v>
      </c>
      <c r="B138" s="282" t="s">
        <v>712</v>
      </c>
      <c r="C138" s="281">
        <v>3.46</v>
      </c>
    </row>
    <row r="139" ht="26.25" customHeight="1" spans="1:3">
      <c r="A139" s="279">
        <v>2100717</v>
      </c>
      <c r="B139" s="282" t="s">
        <v>712</v>
      </c>
      <c r="C139" s="281">
        <v>41.6</v>
      </c>
    </row>
    <row r="140" ht="26.25" customHeight="1" spans="1:3">
      <c r="A140" s="279">
        <v>21013</v>
      </c>
      <c r="B140" s="282" t="s">
        <v>713</v>
      </c>
      <c r="C140" s="281">
        <v>23.47</v>
      </c>
    </row>
    <row r="141" ht="26.25" customHeight="1" spans="1:3">
      <c r="A141" s="279">
        <v>2101399</v>
      </c>
      <c r="B141" s="282" t="s">
        <v>714</v>
      </c>
      <c r="C141" s="281">
        <v>23.47</v>
      </c>
    </row>
    <row r="142" ht="26.25" customHeight="1" spans="1:3">
      <c r="A142" s="279">
        <v>211</v>
      </c>
      <c r="B142" s="282" t="s">
        <v>393</v>
      </c>
      <c r="C142" s="281">
        <v>8022</v>
      </c>
    </row>
    <row r="143" ht="26.25" customHeight="1" spans="1:3">
      <c r="A143" s="279">
        <v>21103</v>
      </c>
      <c r="B143" s="282" t="s">
        <v>715</v>
      </c>
      <c r="C143" s="281">
        <v>5965.46</v>
      </c>
    </row>
    <row r="144" ht="26.25" customHeight="1" spans="1:3">
      <c r="A144" s="279">
        <v>2110302</v>
      </c>
      <c r="B144" s="282" t="s">
        <v>716</v>
      </c>
      <c r="C144" s="281">
        <v>2520.26</v>
      </c>
    </row>
    <row r="145" ht="26.25" customHeight="1" spans="1:3">
      <c r="A145" s="279">
        <v>2110302</v>
      </c>
      <c r="B145" s="282" t="s">
        <v>716</v>
      </c>
      <c r="C145" s="281">
        <v>1441.59</v>
      </c>
    </row>
    <row r="146" ht="26.25" customHeight="1" spans="1:3">
      <c r="A146" s="279">
        <v>2110302</v>
      </c>
      <c r="B146" s="282" t="s">
        <v>716</v>
      </c>
      <c r="C146" s="281">
        <v>252.03</v>
      </c>
    </row>
    <row r="147" ht="26.25" customHeight="1" spans="1:3">
      <c r="A147" s="279">
        <v>2110302</v>
      </c>
      <c r="B147" s="282" t="s">
        <v>716</v>
      </c>
      <c r="C147" s="281">
        <v>1751.58</v>
      </c>
    </row>
    <row r="148" ht="26.25" customHeight="1" spans="1:3">
      <c r="A148" s="279">
        <v>21104</v>
      </c>
      <c r="B148" s="282" t="s">
        <v>717</v>
      </c>
      <c r="C148" s="281">
        <v>2104.42</v>
      </c>
    </row>
    <row r="149" ht="26.25" customHeight="1" spans="1:3">
      <c r="A149" s="279">
        <v>2110402</v>
      </c>
      <c r="B149" s="282" t="s">
        <v>718</v>
      </c>
      <c r="C149" s="281">
        <v>630.07</v>
      </c>
    </row>
    <row r="150" ht="26.25" customHeight="1" spans="1:3">
      <c r="A150" s="279">
        <v>2110402</v>
      </c>
      <c r="B150" s="282" t="s">
        <v>718</v>
      </c>
      <c r="C150" s="281">
        <v>63.01</v>
      </c>
    </row>
    <row r="151" ht="26.25" customHeight="1" spans="1:3">
      <c r="A151" s="279">
        <v>2110402</v>
      </c>
      <c r="B151" s="282" t="s">
        <v>718</v>
      </c>
      <c r="C151" s="281">
        <v>113.41</v>
      </c>
    </row>
    <row r="152" ht="26.25" customHeight="1" spans="1:3">
      <c r="A152" s="279">
        <v>2110402</v>
      </c>
      <c r="B152" s="282" t="s">
        <v>718</v>
      </c>
      <c r="C152" s="281">
        <v>37.8</v>
      </c>
    </row>
    <row r="153" ht="26.25" customHeight="1" spans="1:3">
      <c r="A153" s="279">
        <v>2110499</v>
      </c>
      <c r="B153" s="282" t="s">
        <v>719</v>
      </c>
      <c r="C153" s="281">
        <v>1260.13</v>
      </c>
    </row>
    <row r="154" ht="26.25" customHeight="1" spans="1:3">
      <c r="A154" s="279">
        <v>21112</v>
      </c>
      <c r="B154" s="282" t="s">
        <v>720</v>
      </c>
      <c r="C154" s="281">
        <v>-47.89</v>
      </c>
    </row>
    <row r="155" ht="26.25" customHeight="1" spans="1:3">
      <c r="A155" s="279">
        <v>2111201</v>
      </c>
      <c r="B155" s="282" t="s">
        <v>720</v>
      </c>
      <c r="C155" s="281">
        <v>-47.89</v>
      </c>
    </row>
    <row r="156" ht="26.25" customHeight="1" spans="1:3">
      <c r="A156" s="279">
        <v>212</v>
      </c>
      <c r="B156" s="282" t="s">
        <v>413</v>
      </c>
      <c r="C156" s="281">
        <v>2234</v>
      </c>
    </row>
    <row r="157" ht="26.25" customHeight="1" spans="1:3">
      <c r="A157" s="279">
        <v>21203</v>
      </c>
      <c r="B157" s="282" t="s">
        <v>721</v>
      </c>
      <c r="C157" s="281">
        <v>12.6</v>
      </c>
    </row>
    <row r="158" ht="26.25" customHeight="1" spans="1:3">
      <c r="A158" s="279">
        <v>2120303</v>
      </c>
      <c r="B158" s="282" t="s">
        <v>722</v>
      </c>
      <c r="C158" s="281">
        <v>12.6</v>
      </c>
    </row>
    <row r="159" ht="26.25" customHeight="1" spans="1:3">
      <c r="A159" s="279">
        <v>21299</v>
      </c>
      <c r="B159" s="282" t="s">
        <v>723</v>
      </c>
      <c r="C159" s="281">
        <v>2221.4</v>
      </c>
    </row>
    <row r="160" ht="26.25" customHeight="1" spans="1:3">
      <c r="A160" s="279">
        <v>2129999</v>
      </c>
      <c r="B160" s="282" t="s">
        <v>723</v>
      </c>
      <c r="C160" s="281">
        <v>567.01</v>
      </c>
    </row>
    <row r="161" ht="26.25" customHeight="1" spans="1:3">
      <c r="A161" s="279">
        <v>2129999</v>
      </c>
      <c r="B161" s="282" t="s">
        <v>723</v>
      </c>
      <c r="C161" s="281">
        <v>1654.39</v>
      </c>
    </row>
    <row r="162" ht="26.25" customHeight="1" spans="1:3">
      <c r="A162" s="279">
        <v>213</v>
      </c>
      <c r="B162" s="282" t="s">
        <v>422</v>
      </c>
      <c r="C162" s="281">
        <v>8807.6</v>
      </c>
    </row>
    <row r="163" ht="26.25" customHeight="1" spans="1:3">
      <c r="A163" s="279">
        <v>21301</v>
      </c>
      <c r="B163" s="282" t="s">
        <v>724</v>
      </c>
      <c r="C163" s="281">
        <v>2286.47</v>
      </c>
    </row>
    <row r="164" ht="26.25" customHeight="1" spans="1:3">
      <c r="A164" s="279">
        <v>2130108</v>
      </c>
      <c r="B164" s="282" t="s">
        <v>725</v>
      </c>
      <c r="C164" s="281">
        <v>41.58</v>
      </c>
    </row>
    <row r="165" ht="26.25" customHeight="1" spans="1:3">
      <c r="A165" s="279">
        <v>2130108</v>
      </c>
      <c r="B165" s="282" t="s">
        <v>725</v>
      </c>
      <c r="C165" s="281">
        <v>6.3</v>
      </c>
    </row>
    <row r="166" ht="26.25" customHeight="1" spans="1:3">
      <c r="A166" s="279">
        <v>2130108</v>
      </c>
      <c r="B166" s="282" t="s">
        <v>725</v>
      </c>
      <c r="C166" s="281">
        <v>4.79</v>
      </c>
    </row>
    <row r="167" ht="26.25" customHeight="1" spans="1:3">
      <c r="A167" s="279">
        <v>2130108</v>
      </c>
      <c r="B167" s="282" t="s">
        <v>725</v>
      </c>
      <c r="C167" s="281">
        <v>7.56</v>
      </c>
    </row>
    <row r="168" ht="26.25" customHeight="1" spans="1:3">
      <c r="A168" s="279">
        <v>2130122</v>
      </c>
      <c r="B168" s="282" t="s">
        <v>726</v>
      </c>
      <c r="C168" s="281">
        <v>113.41</v>
      </c>
    </row>
    <row r="169" ht="26.25" customHeight="1" spans="1:3">
      <c r="A169" s="279">
        <v>2130122</v>
      </c>
      <c r="B169" s="282" t="s">
        <v>726</v>
      </c>
      <c r="C169" s="281">
        <v>75.61</v>
      </c>
    </row>
    <row r="170" ht="26.25" customHeight="1" spans="1:3">
      <c r="A170" s="279">
        <v>2130122</v>
      </c>
      <c r="B170" s="282" t="s">
        <v>726</v>
      </c>
      <c r="C170" s="281">
        <v>252.02</v>
      </c>
    </row>
    <row r="171" ht="26.25" customHeight="1" spans="1:3">
      <c r="A171" s="279">
        <v>2130122</v>
      </c>
      <c r="B171" s="282" t="s">
        <v>726</v>
      </c>
      <c r="C171" s="281">
        <v>49.14</v>
      </c>
    </row>
    <row r="172" ht="26.25" customHeight="1" spans="1:3">
      <c r="A172" s="279">
        <v>2130122</v>
      </c>
      <c r="B172" s="282" t="s">
        <v>726</v>
      </c>
      <c r="C172" s="281">
        <v>56.71</v>
      </c>
    </row>
    <row r="173" ht="26.25" customHeight="1" spans="1:3">
      <c r="A173" s="279">
        <v>2130126</v>
      </c>
      <c r="B173" s="282" t="s">
        <v>727</v>
      </c>
      <c r="C173" s="281">
        <v>170.12</v>
      </c>
    </row>
    <row r="174" ht="26.25" customHeight="1" spans="1:3">
      <c r="A174" s="279">
        <v>2130126</v>
      </c>
      <c r="B174" s="282" t="s">
        <v>727</v>
      </c>
      <c r="C174" s="281">
        <v>44.1</v>
      </c>
    </row>
    <row r="175" ht="26.25" customHeight="1" spans="1:3">
      <c r="A175" s="279">
        <v>2130135</v>
      </c>
      <c r="B175" s="282" t="s">
        <v>728</v>
      </c>
      <c r="C175" s="281">
        <v>21.42</v>
      </c>
    </row>
    <row r="176" ht="26.25" customHeight="1" spans="1:3">
      <c r="A176" s="279">
        <v>2130135</v>
      </c>
      <c r="B176" s="282" t="s">
        <v>728</v>
      </c>
      <c r="C176" s="281">
        <v>18.9</v>
      </c>
    </row>
    <row r="177" ht="26.25" customHeight="1" spans="1:3">
      <c r="A177" s="279">
        <v>2130152</v>
      </c>
      <c r="B177" s="282" t="s">
        <v>729</v>
      </c>
      <c r="C177" s="281">
        <v>2.52</v>
      </c>
    </row>
    <row r="178" ht="26.25" customHeight="1" spans="1:3">
      <c r="A178" s="279">
        <v>2130153</v>
      </c>
      <c r="B178" s="282" t="s">
        <v>730</v>
      </c>
      <c r="C178" s="281">
        <v>622.5</v>
      </c>
    </row>
    <row r="179" ht="26.25" customHeight="1" spans="1:3">
      <c r="A179" s="279">
        <v>2130199</v>
      </c>
      <c r="B179" s="282" t="s">
        <v>731</v>
      </c>
      <c r="C179" s="281">
        <v>126.01</v>
      </c>
    </row>
    <row r="180" ht="26.25" customHeight="1" spans="1:3">
      <c r="A180" s="279">
        <v>2130199</v>
      </c>
      <c r="B180" s="282" t="s">
        <v>731</v>
      </c>
      <c r="C180" s="281">
        <v>31.1</v>
      </c>
    </row>
    <row r="181" ht="26.25" customHeight="1" spans="1:3">
      <c r="A181" s="279">
        <v>2130199</v>
      </c>
      <c r="B181" s="282" t="s">
        <v>731</v>
      </c>
      <c r="C181" s="281">
        <v>302.43</v>
      </c>
    </row>
    <row r="182" ht="26.25" customHeight="1" spans="1:3">
      <c r="A182" s="279">
        <v>2130199</v>
      </c>
      <c r="B182" s="282" t="s">
        <v>731</v>
      </c>
      <c r="C182" s="281">
        <v>226.82</v>
      </c>
    </row>
    <row r="183" ht="26.25" customHeight="1" spans="1:3">
      <c r="A183" s="279">
        <v>2130199</v>
      </c>
      <c r="B183" s="282" t="s">
        <v>731</v>
      </c>
      <c r="C183" s="281">
        <v>113.41</v>
      </c>
    </row>
    <row r="184" ht="26.25" customHeight="1" spans="1:3">
      <c r="A184" s="279">
        <v>21302</v>
      </c>
      <c r="B184" s="282" t="s">
        <v>732</v>
      </c>
      <c r="C184" s="281">
        <v>433.48</v>
      </c>
    </row>
    <row r="185" ht="26.25" customHeight="1" spans="1:3">
      <c r="A185" s="279">
        <v>2130205</v>
      </c>
      <c r="B185" s="282" t="s">
        <v>733</v>
      </c>
      <c r="C185" s="281">
        <v>375.52</v>
      </c>
    </row>
    <row r="186" ht="26.25" customHeight="1" spans="1:3">
      <c r="A186" s="279">
        <v>2130220</v>
      </c>
      <c r="B186" s="282" t="s">
        <v>734</v>
      </c>
      <c r="C186" s="281">
        <v>8.82</v>
      </c>
    </row>
    <row r="187" ht="26.25" customHeight="1" spans="1:3">
      <c r="A187" s="279">
        <v>2130221</v>
      </c>
      <c r="B187" s="282" t="s">
        <v>735</v>
      </c>
      <c r="C187" s="281">
        <v>25.2</v>
      </c>
    </row>
    <row r="188" ht="26.25" customHeight="1" spans="1:3">
      <c r="A188" s="279">
        <v>2130234</v>
      </c>
      <c r="B188" s="282" t="s">
        <v>736</v>
      </c>
      <c r="C188" s="281">
        <v>12.6</v>
      </c>
    </row>
    <row r="189" ht="26.25" customHeight="1" spans="1:3">
      <c r="A189" s="279">
        <v>2130299</v>
      </c>
      <c r="B189" s="282" t="s">
        <v>737</v>
      </c>
      <c r="C189" s="281">
        <v>11.34</v>
      </c>
    </row>
    <row r="190" ht="26.25" customHeight="1" spans="1:3">
      <c r="A190" s="279">
        <v>21303</v>
      </c>
      <c r="B190" s="282" t="s">
        <v>738</v>
      </c>
      <c r="C190" s="281">
        <v>257.07</v>
      </c>
    </row>
    <row r="191" ht="26.25" customHeight="1" spans="1:3">
      <c r="A191" s="279">
        <v>2130305</v>
      </c>
      <c r="B191" s="282" t="s">
        <v>739</v>
      </c>
      <c r="C191" s="281">
        <v>37.8</v>
      </c>
    </row>
    <row r="192" ht="26.25" customHeight="1" spans="1:3">
      <c r="A192" s="279">
        <v>2130305</v>
      </c>
      <c r="B192" s="282" t="s">
        <v>739</v>
      </c>
      <c r="C192" s="281">
        <v>84.43</v>
      </c>
    </row>
    <row r="193" ht="26.25" customHeight="1" spans="1:3">
      <c r="A193" s="279">
        <v>2130305</v>
      </c>
      <c r="B193" s="282" t="s">
        <v>739</v>
      </c>
      <c r="C193" s="281">
        <v>63.01</v>
      </c>
    </row>
    <row r="194" ht="26.25" customHeight="1" spans="1:3">
      <c r="A194" s="279">
        <v>2130306</v>
      </c>
      <c r="B194" s="282" t="s">
        <v>740</v>
      </c>
      <c r="C194" s="281">
        <v>12.6</v>
      </c>
    </row>
    <row r="195" ht="26.25" customHeight="1" spans="1:3">
      <c r="A195" s="279">
        <v>2130306</v>
      </c>
      <c r="B195" s="282" t="s">
        <v>740</v>
      </c>
      <c r="C195" s="281">
        <v>50.4</v>
      </c>
    </row>
    <row r="196" ht="26.25" customHeight="1" spans="1:3">
      <c r="A196" s="279">
        <v>2130399</v>
      </c>
      <c r="B196" s="282" t="s">
        <v>741</v>
      </c>
      <c r="C196" s="281">
        <v>8.82</v>
      </c>
    </row>
    <row r="197" ht="26.25" customHeight="1" spans="1:3">
      <c r="A197" s="279">
        <v>21307</v>
      </c>
      <c r="B197" s="282" t="s">
        <v>742</v>
      </c>
      <c r="C197" s="281">
        <v>3320.42</v>
      </c>
    </row>
    <row r="198" ht="26.25" customHeight="1" spans="1:3">
      <c r="A198" s="279">
        <v>2130701</v>
      </c>
      <c r="B198" s="282" t="s">
        <v>743</v>
      </c>
      <c r="C198" s="281">
        <v>434.74</v>
      </c>
    </row>
    <row r="199" ht="26.25" customHeight="1" spans="1:3">
      <c r="A199" s="279">
        <v>2130701</v>
      </c>
      <c r="B199" s="282" t="s">
        <v>743</v>
      </c>
      <c r="C199" s="281">
        <v>464.99</v>
      </c>
    </row>
    <row r="200" ht="26.25" customHeight="1" spans="1:3">
      <c r="A200" s="279">
        <v>2130701</v>
      </c>
      <c r="B200" s="282" t="s">
        <v>743</v>
      </c>
      <c r="C200" s="281">
        <v>132.31</v>
      </c>
    </row>
    <row r="201" ht="26.25" customHeight="1" spans="1:3">
      <c r="A201" s="279">
        <v>2130706</v>
      </c>
      <c r="B201" s="282" t="s">
        <v>744</v>
      </c>
      <c r="C201" s="281">
        <v>718.27</v>
      </c>
    </row>
    <row r="202" ht="26.25" customHeight="1" spans="1:3">
      <c r="A202" s="279">
        <v>2130706</v>
      </c>
      <c r="B202" s="282" t="s">
        <v>744</v>
      </c>
      <c r="C202" s="281">
        <v>-113.41</v>
      </c>
    </row>
    <row r="203" ht="26.25" customHeight="1" spans="1:3">
      <c r="A203" s="279">
        <v>2130706</v>
      </c>
      <c r="B203" s="282" t="s">
        <v>744</v>
      </c>
      <c r="C203" s="281">
        <v>302.43</v>
      </c>
    </row>
    <row r="204" ht="26.25" customHeight="1" spans="1:3">
      <c r="A204" s="279">
        <v>2130707</v>
      </c>
      <c r="B204" s="282" t="s">
        <v>745</v>
      </c>
      <c r="C204" s="281">
        <v>-46.62</v>
      </c>
    </row>
    <row r="205" ht="26.25" customHeight="1" spans="1:3">
      <c r="A205" s="279">
        <v>2130707</v>
      </c>
      <c r="B205" s="282" t="s">
        <v>745</v>
      </c>
      <c r="C205" s="281">
        <v>1260.12</v>
      </c>
    </row>
    <row r="206" ht="26.25" customHeight="1" spans="1:3">
      <c r="A206" s="279">
        <v>2130707</v>
      </c>
      <c r="B206" s="282" t="s">
        <v>745</v>
      </c>
      <c r="C206" s="281">
        <v>167.6</v>
      </c>
    </row>
    <row r="207" ht="26.25" customHeight="1" spans="1:3">
      <c r="A207" s="279">
        <v>21308</v>
      </c>
      <c r="B207" s="282" t="s">
        <v>746</v>
      </c>
      <c r="C207" s="281">
        <v>878.31</v>
      </c>
    </row>
    <row r="208" ht="26.25" customHeight="1" spans="1:3">
      <c r="A208" s="279">
        <v>2130801</v>
      </c>
      <c r="B208" s="282" t="s">
        <v>747</v>
      </c>
      <c r="C208" s="281">
        <v>413.32</v>
      </c>
    </row>
    <row r="209" ht="26.25" customHeight="1" spans="1:3">
      <c r="A209" s="279">
        <v>2130801</v>
      </c>
      <c r="B209" s="282" t="s">
        <v>747</v>
      </c>
      <c r="C209" s="281">
        <v>147.43</v>
      </c>
    </row>
    <row r="210" ht="26.25" customHeight="1" spans="1:3">
      <c r="A210" s="279">
        <v>2130804</v>
      </c>
      <c r="B210" s="282" t="s">
        <v>748</v>
      </c>
      <c r="C210" s="281">
        <v>2.52</v>
      </c>
    </row>
    <row r="211" ht="26.25" customHeight="1" spans="1:3">
      <c r="A211" s="279">
        <v>2130804</v>
      </c>
      <c r="B211" s="282" t="s">
        <v>748</v>
      </c>
      <c r="C211" s="281">
        <v>228.08</v>
      </c>
    </row>
    <row r="212" ht="26.25" customHeight="1" spans="1:3">
      <c r="A212" s="279">
        <v>2130804</v>
      </c>
      <c r="B212" s="282" t="s">
        <v>748</v>
      </c>
      <c r="C212" s="281">
        <v>-78.13</v>
      </c>
    </row>
    <row r="213" ht="26.25" customHeight="1" spans="1:3">
      <c r="A213" s="279">
        <v>2130804</v>
      </c>
      <c r="B213" s="282" t="s">
        <v>748</v>
      </c>
      <c r="C213" s="281">
        <v>118.45</v>
      </c>
    </row>
    <row r="214" ht="26.25" customHeight="1" spans="1:3">
      <c r="A214" s="279">
        <v>2130899</v>
      </c>
      <c r="B214" s="282" t="s">
        <v>749</v>
      </c>
      <c r="C214" s="281">
        <v>39.06</v>
      </c>
    </row>
    <row r="215" ht="26.25" customHeight="1" spans="1:3">
      <c r="A215" s="279">
        <v>2130899</v>
      </c>
      <c r="B215" s="282" t="s">
        <v>749</v>
      </c>
      <c r="C215" s="281">
        <v>7.56</v>
      </c>
    </row>
    <row r="216" ht="26.25" customHeight="1" spans="1:3">
      <c r="A216" s="279">
        <v>21399</v>
      </c>
      <c r="B216" s="282" t="s">
        <v>750</v>
      </c>
      <c r="C216" s="281">
        <v>1631.86</v>
      </c>
    </row>
    <row r="217" ht="26.25" customHeight="1" spans="1:3">
      <c r="A217" s="279">
        <v>2139999</v>
      </c>
      <c r="B217" s="282" t="s">
        <v>750</v>
      </c>
      <c r="C217" s="281">
        <v>945.09</v>
      </c>
    </row>
    <row r="218" ht="26.25" customHeight="1" spans="1:3">
      <c r="A218" s="279">
        <v>2139999</v>
      </c>
      <c r="B218" s="282" t="s">
        <v>750</v>
      </c>
      <c r="C218" s="281">
        <v>680.47</v>
      </c>
    </row>
    <row r="219" ht="26.25" customHeight="1" spans="1:3">
      <c r="A219" s="279">
        <v>2139999</v>
      </c>
      <c r="B219" s="282" t="s">
        <v>750</v>
      </c>
      <c r="C219" s="281">
        <v>6.3</v>
      </c>
    </row>
    <row r="220" ht="26.25" customHeight="1" spans="1:3">
      <c r="A220" s="279">
        <v>214</v>
      </c>
      <c r="B220" s="282" t="s">
        <v>472</v>
      </c>
      <c r="C220" s="281">
        <v>823</v>
      </c>
    </row>
    <row r="221" ht="26.25" customHeight="1" spans="1:3">
      <c r="A221" s="279">
        <v>21401</v>
      </c>
      <c r="B221" s="282" t="s">
        <v>751</v>
      </c>
      <c r="C221" s="281">
        <v>823</v>
      </c>
    </row>
    <row r="222" ht="26.25" customHeight="1" spans="1:3">
      <c r="A222" s="279">
        <v>2140106</v>
      </c>
      <c r="B222" s="282" t="s">
        <v>752</v>
      </c>
      <c r="C222" s="281">
        <v>25.21</v>
      </c>
    </row>
    <row r="223" ht="26.25" customHeight="1" spans="1:3">
      <c r="A223" s="279">
        <v>2140106</v>
      </c>
      <c r="B223" s="282" t="s">
        <v>752</v>
      </c>
      <c r="C223" s="281">
        <v>279.79</v>
      </c>
    </row>
    <row r="224" ht="26.25" customHeight="1" spans="1:3">
      <c r="A224" s="279">
        <v>2140199</v>
      </c>
      <c r="B224" s="282" t="s">
        <v>753</v>
      </c>
      <c r="C224" s="281">
        <v>518</v>
      </c>
    </row>
    <row r="225" ht="26.25" customHeight="1" spans="1:3">
      <c r="A225" s="279">
        <v>215</v>
      </c>
      <c r="B225" s="282" t="s">
        <v>481</v>
      </c>
      <c r="C225" s="281">
        <v>2707.81</v>
      </c>
    </row>
    <row r="226" ht="26.25" customHeight="1" spans="1:3">
      <c r="A226" s="279">
        <v>21502</v>
      </c>
      <c r="B226" s="282" t="s">
        <v>754</v>
      </c>
      <c r="C226" s="281">
        <v>466.24</v>
      </c>
    </row>
    <row r="227" ht="26.25" customHeight="1" spans="1:3">
      <c r="A227" s="279">
        <v>2150299</v>
      </c>
      <c r="B227" s="282" t="s">
        <v>755</v>
      </c>
      <c r="C227" s="281">
        <v>466.24</v>
      </c>
    </row>
    <row r="228" ht="26.25" customHeight="1" spans="1:3">
      <c r="A228" s="279">
        <v>21508</v>
      </c>
      <c r="B228" s="282" t="s">
        <v>756</v>
      </c>
      <c r="C228" s="281">
        <v>176.42</v>
      </c>
    </row>
    <row r="229" ht="26.25" customHeight="1" spans="1:3">
      <c r="A229" s="279">
        <v>2150805</v>
      </c>
      <c r="B229" s="282" t="s">
        <v>757</v>
      </c>
      <c r="C229" s="281">
        <v>113.41</v>
      </c>
    </row>
    <row r="230" ht="26.25" customHeight="1" spans="1:3">
      <c r="A230" s="279">
        <v>2150805</v>
      </c>
      <c r="B230" s="282" t="s">
        <v>757</v>
      </c>
      <c r="C230" s="281">
        <v>63.01</v>
      </c>
    </row>
    <row r="231" ht="26.25" customHeight="1" spans="1:3">
      <c r="A231" s="279">
        <v>21599</v>
      </c>
      <c r="B231" s="282" t="s">
        <v>758</v>
      </c>
      <c r="C231" s="281">
        <v>2065.15</v>
      </c>
    </row>
    <row r="232" ht="26.25" customHeight="1" spans="1:3">
      <c r="A232" s="279">
        <v>2159999</v>
      </c>
      <c r="B232" s="282" t="s">
        <v>758</v>
      </c>
      <c r="C232" s="281">
        <v>37.8</v>
      </c>
    </row>
    <row r="233" ht="26.25" customHeight="1" spans="1:3">
      <c r="A233" s="279">
        <v>2159999</v>
      </c>
      <c r="B233" s="282" t="s">
        <v>758</v>
      </c>
      <c r="C233" s="281">
        <v>543.11</v>
      </c>
    </row>
    <row r="234" ht="26.25" customHeight="1" spans="1:3">
      <c r="A234" s="279">
        <v>2159999</v>
      </c>
      <c r="B234" s="282" t="s">
        <v>758</v>
      </c>
      <c r="C234" s="281">
        <v>1477.37</v>
      </c>
    </row>
    <row r="235" ht="26.25" customHeight="1" spans="1:3">
      <c r="A235" s="279">
        <v>2159999</v>
      </c>
      <c r="B235" s="282" t="s">
        <v>758</v>
      </c>
      <c r="C235" s="281">
        <v>6.87</v>
      </c>
    </row>
    <row r="236" ht="26.25" customHeight="1" spans="1:3">
      <c r="A236" s="279">
        <v>216</v>
      </c>
      <c r="B236" s="282" t="s">
        <v>492</v>
      </c>
      <c r="C236" s="281">
        <v>1558.45</v>
      </c>
    </row>
    <row r="237" ht="26.25" customHeight="1" spans="1:3">
      <c r="A237" s="279">
        <v>21602</v>
      </c>
      <c r="B237" s="282" t="s">
        <v>759</v>
      </c>
      <c r="C237" s="281">
        <v>1429.43</v>
      </c>
    </row>
    <row r="238" ht="26.25" customHeight="1" spans="1:3">
      <c r="A238" s="279">
        <v>2160299</v>
      </c>
      <c r="B238" s="282" t="s">
        <v>760</v>
      </c>
      <c r="C238" s="281">
        <v>18.91</v>
      </c>
    </row>
    <row r="239" ht="26.25" customHeight="1" spans="1:3">
      <c r="A239" s="279">
        <v>2160299</v>
      </c>
      <c r="B239" s="282" t="s">
        <v>760</v>
      </c>
      <c r="C239" s="281">
        <v>12.61</v>
      </c>
    </row>
    <row r="240" ht="26.25" customHeight="1" spans="1:3">
      <c r="A240" s="279">
        <v>2160299</v>
      </c>
      <c r="B240" s="282" t="s">
        <v>760</v>
      </c>
      <c r="C240" s="281">
        <v>124.79</v>
      </c>
    </row>
    <row r="241" ht="26.25" customHeight="1" spans="1:3">
      <c r="A241" s="279">
        <v>2160299</v>
      </c>
      <c r="B241" s="282" t="s">
        <v>760</v>
      </c>
      <c r="C241" s="281">
        <v>12.61</v>
      </c>
    </row>
    <row r="242" ht="26.25" customHeight="1" spans="1:3">
      <c r="A242" s="279">
        <v>2160299</v>
      </c>
      <c r="B242" s="282" t="s">
        <v>760</v>
      </c>
      <c r="C242" s="281">
        <v>1260.52</v>
      </c>
    </row>
    <row r="243" ht="26.25" customHeight="1" spans="1:3">
      <c r="A243" s="279">
        <v>21606</v>
      </c>
      <c r="B243" s="282" t="s">
        <v>761</v>
      </c>
      <c r="C243" s="281">
        <v>110.12</v>
      </c>
    </row>
    <row r="244" ht="26.25" customHeight="1" spans="1:3">
      <c r="A244" s="279">
        <v>2160699</v>
      </c>
      <c r="B244" s="282" t="s">
        <v>762</v>
      </c>
      <c r="C244" s="281">
        <v>63.03</v>
      </c>
    </row>
    <row r="245" ht="26.25" customHeight="1" spans="1:3">
      <c r="A245" s="279">
        <v>2160699</v>
      </c>
      <c r="B245" s="282" t="s">
        <v>762</v>
      </c>
      <c r="C245" s="281">
        <v>28.19</v>
      </c>
    </row>
    <row r="246" ht="26.25" customHeight="1" spans="1:3">
      <c r="A246" s="279">
        <v>2160699</v>
      </c>
      <c r="B246" s="282" t="s">
        <v>762</v>
      </c>
      <c r="C246" s="281">
        <v>18.91</v>
      </c>
    </row>
    <row r="247" ht="26.25" customHeight="1" spans="1:3">
      <c r="A247" s="279">
        <v>21699</v>
      </c>
      <c r="B247" s="282" t="s">
        <v>763</v>
      </c>
      <c r="C247" s="281">
        <v>18.91</v>
      </c>
    </row>
    <row r="248" ht="26.25" customHeight="1" spans="1:3">
      <c r="A248" s="279">
        <v>2169999</v>
      </c>
      <c r="B248" s="282" t="s">
        <v>763</v>
      </c>
      <c r="C248" s="281">
        <v>18.91</v>
      </c>
    </row>
    <row r="249" ht="26.25" customHeight="1" spans="1:3">
      <c r="A249" s="279">
        <v>217</v>
      </c>
      <c r="B249" s="282" t="s">
        <v>499</v>
      </c>
      <c r="C249" s="281">
        <v>577.52</v>
      </c>
    </row>
    <row r="250" ht="26.25" customHeight="1" spans="1:3">
      <c r="A250" s="279">
        <v>21703</v>
      </c>
      <c r="B250" s="282" t="s">
        <v>764</v>
      </c>
      <c r="C250" s="281">
        <v>577.52</v>
      </c>
    </row>
    <row r="251" ht="26.25" customHeight="1" spans="1:3">
      <c r="A251" s="279">
        <v>2170399</v>
      </c>
      <c r="B251" s="282" t="s">
        <v>765</v>
      </c>
      <c r="C251" s="281">
        <v>133.48</v>
      </c>
    </row>
    <row r="252" ht="26.25" customHeight="1" spans="1:3">
      <c r="A252" s="279">
        <v>2170399</v>
      </c>
      <c r="B252" s="282" t="s">
        <v>765</v>
      </c>
      <c r="C252" s="281">
        <v>142.45</v>
      </c>
    </row>
    <row r="253" ht="26.25" customHeight="1" spans="1:3">
      <c r="A253" s="279">
        <v>2170399</v>
      </c>
      <c r="B253" s="282" t="s">
        <v>765</v>
      </c>
      <c r="C253" s="281">
        <v>150.48</v>
      </c>
    </row>
    <row r="254" ht="26.25" customHeight="1" spans="1:3">
      <c r="A254" s="279">
        <v>2170399</v>
      </c>
      <c r="B254" s="282" t="s">
        <v>765</v>
      </c>
      <c r="C254" s="281">
        <v>151.11</v>
      </c>
    </row>
    <row r="255" ht="26.25" customHeight="1" spans="1:3">
      <c r="A255" s="279">
        <v>221</v>
      </c>
      <c r="B255" s="282" t="s">
        <v>514</v>
      </c>
      <c r="C255" s="281">
        <v>4069</v>
      </c>
    </row>
    <row r="256" ht="26.25" customHeight="1" spans="1:3">
      <c r="A256" s="279">
        <v>22101</v>
      </c>
      <c r="B256" s="282" t="s">
        <v>766</v>
      </c>
      <c r="C256" s="281">
        <v>4069</v>
      </c>
    </row>
    <row r="257" ht="26.25" customHeight="1" spans="1:3">
      <c r="A257" s="279">
        <v>2210103</v>
      </c>
      <c r="B257" s="282" t="s">
        <v>767</v>
      </c>
      <c r="C257" s="281">
        <v>189.02</v>
      </c>
    </row>
    <row r="258" ht="26.25" customHeight="1" spans="1:3">
      <c r="A258" s="279">
        <v>2210108</v>
      </c>
      <c r="B258" s="282" t="s">
        <v>768</v>
      </c>
      <c r="C258" s="281">
        <v>793.89</v>
      </c>
    </row>
    <row r="259" ht="26.25" customHeight="1" spans="1:3">
      <c r="A259" s="279">
        <v>2210108</v>
      </c>
      <c r="B259" s="282" t="s">
        <v>768</v>
      </c>
      <c r="C259" s="281">
        <v>2372.85</v>
      </c>
    </row>
    <row r="260" ht="26.25" customHeight="1" spans="1:3">
      <c r="A260" s="279">
        <v>2210108</v>
      </c>
      <c r="B260" s="282" t="s">
        <v>768</v>
      </c>
      <c r="C260" s="281">
        <v>713.24</v>
      </c>
    </row>
    <row r="261" ht="26.25" customHeight="1" spans="1:3">
      <c r="A261" s="279">
        <v>222</v>
      </c>
      <c r="B261" s="282" t="s">
        <v>522</v>
      </c>
      <c r="C261" s="281">
        <v>561</v>
      </c>
    </row>
    <row r="262" ht="26.25" customHeight="1" spans="1:3">
      <c r="A262" s="279">
        <v>22201</v>
      </c>
      <c r="B262" s="282" t="s">
        <v>769</v>
      </c>
      <c r="C262" s="281">
        <v>44.12</v>
      </c>
    </row>
    <row r="263" ht="26.25" customHeight="1" spans="1:3">
      <c r="A263" s="279">
        <v>2220199</v>
      </c>
      <c r="B263" s="282" t="s">
        <v>770</v>
      </c>
      <c r="C263" s="281">
        <v>44.12</v>
      </c>
    </row>
    <row r="264" ht="26.25" customHeight="1" spans="1:3">
      <c r="A264" s="279">
        <v>22204</v>
      </c>
      <c r="B264" s="282" t="s">
        <v>771</v>
      </c>
      <c r="C264" s="281">
        <v>516.88</v>
      </c>
    </row>
    <row r="265" ht="26.25" customHeight="1" spans="1:3">
      <c r="A265" s="279">
        <v>2220403</v>
      </c>
      <c r="B265" s="282" t="s">
        <v>772</v>
      </c>
      <c r="C265" s="281">
        <v>516.88</v>
      </c>
    </row>
    <row r="266" ht="26.25" customHeight="1" spans="1:3">
      <c r="A266" s="279">
        <v>224</v>
      </c>
      <c r="B266" s="282" t="s">
        <v>530</v>
      </c>
      <c r="C266" s="281">
        <v>396</v>
      </c>
    </row>
    <row r="267" ht="26.25" customHeight="1" spans="1:3">
      <c r="A267" s="279">
        <v>22401</v>
      </c>
      <c r="B267" s="282" t="s">
        <v>773</v>
      </c>
      <c r="C267" s="281">
        <v>88.28</v>
      </c>
    </row>
    <row r="268" ht="26.25" customHeight="1" spans="1:3">
      <c r="A268" s="279">
        <v>2240199</v>
      </c>
      <c r="B268" s="282" t="s">
        <v>774</v>
      </c>
      <c r="C268" s="281">
        <v>63.06</v>
      </c>
    </row>
    <row r="269" ht="26.25" customHeight="1" spans="1:3">
      <c r="A269" s="279">
        <v>2240199</v>
      </c>
      <c r="B269" s="282" t="s">
        <v>774</v>
      </c>
      <c r="C269" s="281">
        <v>25.22</v>
      </c>
    </row>
    <row r="270" ht="26.25" customHeight="1" spans="1:3">
      <c r="A270" s="279">
        <v>22406</v>
      </c>
      <c r="B270" s="282" t="s">
        <v>775</v>
      </c>
      <c r="C270" s="281">
        <v>145.03</v>
      </c>
    </row>
    <row r="271" ht="26.25" customHeight="1" spans="1:3">
      <c r="A271" s="279">
        <v>2240601</v>
      </c>
      <c r="B271" s="282" t="s">
        <v>776</v>
      </c>
      <c r="C271" s="281">
        <v>145.03</v>
      </c>
    </row>
    <row r="272" ht="26.25" customHeight="1" spans="1:3">
      <c r="A272" s="279">
        <v>22499</v>
      </c>
      <c r="B272" s="282" t="s">
        <v>777</v>
      </c>
      <c r="C272" s="281">
        <v>162.69</v>
      </c>
    </row>
    <row r="273" ht="26.25" customHeight="1" spans="1:3">
      <c r="A273" s="279">
        <v>2249999</v>
      </c>
      <c r="B273" s="282" t="s">
        <v>777</v>
      </c>
      <c r="C273" s="281">
        <v>25.22</v>
      </c>
    </row>
    <row r="274" ht="26.25" customHeight="1" spans="1:3">
      <c r="A274" s="279">
        <v>2249999</v>
      </c>
      <c r="B274" s="282" t="s">
        <v>777</v>
      </c>
      <c r="C274" s="281">
        <v>137.46</v>
      </c>
    </row>
    <row r="275" ht="26.25" customHeight="1" spans="1:3">
      <c r="A275" s="279">
        <v>229</v>
      </c>
      <c r="B275" s="282" t="s">
        <v>153</v>
      </c>
      <c r="C275" s="281">
        <v>50</v>
      </c>
    </row>
    <row r="276" ht="26.25" customHeight="1" spans="1:3">
      <c r="A276" s="279">
        <v>22999</v>
      </c>
      <c r="B276" s="282" t="s">
        <v>153</v>
      </c>
      <c r="C276" s="281">
        <v>50</v>
      </c>
    </row>
    <row r="277" ht="26.25" customHeight="1" spans="1:3">
      <c r="A277" s="279">
        <v>2299999</v>
      </c>
      <c r="B277" s="282" t="s">
        <v>153</v>
      </c>
      <c r="C277" s="281">
        <v>50</v>
      </c>
    </row>
  </sheetData>
  <mergeCells count="2">
    <mergeCell ref="A1:C1"/>
    <mergeCell ref="A2:C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1-1.2023年一般公共预算收入表</vt:lpstr>
      <vt:lpstr>1-2.2023年一般公共预算支出表</vt:lpstr>
      <vt:lpstr>1-3.2023年宁远县一般公共预算基本支出表</vt:lpstr>
      <vt:lpstr>1-4.2023年度宁远县一般公共预算本级支出表</vt:lpstr>
      <vt:lpstr>1-5.2023年宁远县一般公共预算本级基本支出表</vt:lpstr>
      <vt:lpstr>1-6.一般公共预算税收返还及一般性转移支付</vt:lpstr>
      <vt:lpstr>1-7.2022年宁远县政府一般债务限额和余额情况表</vt:lpstr>
      <vt:lpstr>1-8.2023年宁远县一般公共预算”三公“经费预算安排统计表</vt:lpstr>
      <vt:lpstr>1-9.2023年上级专项转移支付预算表</vt:lpstr>
      <vt:lpstr>1-10.一般公共预算对下税收返还和转移支付预算分地区表</vt:lpstr>
      <vt:lpstr>1-11.政府债券发行及还本付息情况预算表</vt:lpstr>
      <vt:lpstr>2-1.2023年政府性基金收入预算表</vt:lpstr>
      <vt:lpstr>2-2.2023年度宁远县政府性基金预算支出表</vt:lpstr>
      <vt:lpstr>2-3.2023年度政府性基金预算本级支出表</vt:lpstr>
      <vt:lpstr>2-4.2023年度宁远县政府性基金转移支付分项目表</vt:lpstr>
      <vt:lpstr>2-5.2023年度宁远县政府性基金转移支付分地区表</vt:lpstr>
      <vt:lpstr>2-6.2022年度宁远县政府专项债务限额和余额情况表</vt:lpstr>
      <vt:lpstr>2-7.2023年度宁远县政府专项债务限额和余额预算情况表</vt:lpstr>
      <vt:lpstr>3-1.2023年宁远县国有资本经营收入预算表</vt:lpstr>
      <vt:lpstr>3-2.2023年宁远县国有资本经营支出预算表</vt:lpstr>
      <vt:lpstr>3-3.2023年宁远县本级国有资本经营支出预算表</vt:lpstr>
      <vt:lpstr>3-4.2023年国有资本经营预算对下转移支付表</vt:lpstr>
      <vt:lpstr>4-1.2023年宁远县社保基金收入预算表</vt:lpstr>
      <vt:lpstr>4-2.2023年宁远县社保基金支出预算表</vt:lpstr>
      <vt:lpstr>5-1.专项转移支付（分项目）情况表</vt:lpstr>
      <vt:lpstr>5-2.专项转移支付（分地区）情况表</vt:lpstr>
      <vt:lpstr>6-1.2023年乡村振兴资金分配表-支出情况表</vt:lpstr>
      <vt:lpstr>6-2.2023年乡村振兴资金分配表-收入筹集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Aria</dc:creator>
  <cp:lastModifiedBy>杰</cp:lastModifiedBy>
  <dcterms:created xsi:type="dcterms:W3CDTF">2015-06-05T18:19:00Z</dcterms:created>
  <dcterms:modified xsi:type="dcterms:W3CDTF">2024-11-19T08:58:17Z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BF3E956483894B49A54D392FA4146D9A</vt:lpwstr>
  </property>
  <property fmtid="{D5CDD505-2E9C-101B-9397-08002B2CF9AE}" pid="3" name="KSOProductBuildVer">
    <vt:lpwstr>2052-12.1.0.18608</vt:lpwstr>
  </property>
</Properties>
</file>