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50" i="2"/>
  <c r="M50"/>
  <c r="L50"/>
  <c r="K50"/>
  <c r="J50"/>
  <c r="I50"/>
  <c r="H50"/>
  <c r="G50"/>
  <c r="F50"/>
  <c r="E50"/>
  <c r="D50"/>
  <c r="C50"/>
  <c r="B50"/>
  <c r="N25"/>
  <c r="M25"/>
  <c r="L25"/>
  <c r="K25"/>
  <c r="J25"/>
  <c r="I25"/>
  <c r="H25"/>
  <c r="G25"/>
  <c r="F25"/>
  <c r="E25"/>
  <c r="C25"/>
  <c r="B25"/>
  <c r="M24"/>
  <c r="F24"/>
  <c r="E24"/>
  <c r="M23"/>
  <c r="F23"/>
  <c r="E23"/>
  <c r="M22"/>
  <c r="F22"/>
  <c r="E22"/>
  <c r="M21"/>
  <c r="F21"/>
  <c r="M20"/>
  <c r="F20"/>
  <c r="M19"/>
  <c r="F19"/>
  <c r="E19"/>
  <c r="M18"/>
  <c r="F18"/>
  <c r="E18"/>
  <c r="M17"/>
  <c r="F17"/>
  <c r="E17"/>
  <c r="M16"/>
  <c r="F16"/>
  <c r="E16"/>
  <c r="M15"/>
  <c r="F15"/>
  <c r="E15"/>
  <c r="M14"/>
  <c r="F14"/>
  <c r="E14"/>
  <c r="M13"/>
  <c r="F13"/>
  <c r="E13"/>
  <c r="M12"/>
  <c r="F12"/>
  <c r="E12"/>
  <c r="M11"/>
  <c r="F11"/>
  <c r="E11"/>
  <c r="M10"/>
  <c r="F10"/>
  <c r="E10"/>
  <c r="M9"/>
  <c r="F9"/>
  <c r="E9"/>
  <c r="M8"/>
  <c r="F8"/>
  <c r="E8"/>
  <c r="M7"/>
  <c r="F7"/>
  <c r="E7"/>
  <c r="M6"/>
  <c r="F6"/>
  <c r="E6"/>
  <c r="M5"/>
  <c r="F5"/>
  <c r="E5"/>
  <c r="S26" i="1"/>
  <c r="R26"/>
  <c r="Q26"/>
  <c r="O26"/>
  <c r="N26"/>
  <c r="M26"/>
  <c r="L26"/>
  <c r="K26"/>
  <c r="J26"/>
  <c r="I26"/>
  <c r="H26"/>
  <c r="G26"/>
  <c r="E26"/>
  <c r="C26"/>
  <c r="B26"/>
  <c r="P25"/>
  <c r="F25"/>
  <c r="D25" s="1"/>
  <c r="F24"/>
  <c r="D24" s="1"/>
  <c r="P23"/>
  <c r="F23"/>
  <c r="D23" s="1"/>
  <c r="P22"/>
  <c r="F22"/>
  <c r="D22" s="1"/>
  <c r="F21"/>
  <c r="D21" s="1"/>
  <c r="F20"/>
  <c r="D20" s="1"/>
  <c r="F19"/>
  <c r="D19" s="1"/>
  <c r="F18"/>
  <c r="D18" s="1"/>
  <c r="F17"/>
  <c r="D17" s="1"/>
  <c r="F16"/>
  <c r="D16" s="1"/>
  <c r="F15"/>
  <c r="D15" s="1"/>
  <c r="F14"/>
  <c r="D14" s="1"/>
  <c r="P13"/>
  <c r="F13"/>
  <c r="D13" s="1"/>
  <c r="F12"/>
  <c r="D12" s="1"/>
  <c r="F11"/>
  <c r="D11" s="1"/>
  <c r="P10"/>
  <c r="F10"/>
  <c r="D10" s="1"/>
  <c r="P9"/>
  <c r="F9"/>
  <c r="D9" s="1"/>
  <c r="P8"/>
  <c r="F8"/>
  <c r="D8" s="1"/>
  <c r="P7"/>
  <c r="F7"/>
  <c r="D7" s="1"/>
  <c r="P6"/>
  <c r="F6"/>
  <c r="D6" s="1"/>
  <c r="P26" l="1"/>
  <c r="D26"/>
  <c r="F26"/>
</calcChain>
</file>

<file path=xl/sharedStrings.xml><?xml version="1.0" encoding="utf-8"?>
<sst xmlns="http://schemas.openxmlformats.org/spreadsheetml/2006/main" count="118" uniqueCount="74">
  <si>
    <t>单位：万亩、万吨、个、户</t>
  </si>
  <si>
    <t>宁远县</t>
  </si>
  <si>
    <t>耕地  面积</t>
  </si>
  <si>
    <t>水田  面积</t>
  </si>
  <si>
    <t>粮食  面积</t>
  </si>
  <si>
    <t>粮食   产量</t>
  </si>
  <si>
    <t>水稻  面积</t>
  </si>
  <si>
    <t>其中</t>
  </si>
  <si>
    <t>旱杂粮</t>
  </si>
  <si>
    <t>优质稻面积</t>
  </si>
  <si>
    <t>高档优质稻</t>
  </si>
  <si>
    <t>基地</t>
  </si>
  <si>
    <t>高档优质稻标准化生产基地面积</t>
  </si>
  <si>
    <t>订单面积</t>
  </si>
  <si>
    <t>集中育秧面积</t>
  </si>
  <si>
    <t>专业化集中育秧面积</t>
  </si>
  <si>
    <t>新增种粮大户</t>
  </si>
  <si>
    <t>早稻</t>
  </si>
  <si>
    <t>中稻</t>
  </si>
  <si>
    <t>一晚</t>
  </si>
  <si>
    <t>双晚</t>
  </si>
  <si>
    <t>舜陵街道</t>
  </si>
  <si>
    <t>东溪街道</t>
  </si>
  <si>
    <t>文庙街道</t>
  </si>
  <si>
    <t>桐山街道</t>
  </si>
  <si>
    <t>天堂镇</t>
  </si>
  <si>
    <t>水市镇</t>
  </si>
  <si>
    <t>湾井镇</t>
  </si>
  <si>
    <t>九嶷山乡</t>
  </si>
  <si>
    <t>冷水镇</t>
  </si>
  <si>
    <t>太平镇</t>
  </si>
  <si>
    <t>保安镇</t>
  </si>
  <si>
    <t>禾亭镇</t>
  </si>
  <si>
    <t>仁和镇</t>
  </si>
  <si>
    <t>棉花坪乡</t>
  </si>
  <si>
    <t>中和镇</t>
  </si>
  <si>
    <t>柏家坪镇</t>
  </si>
  <si>
    <t>清水桥镇</t>
  </si>
  <si>
    <t>桐木漯乡</t>
  </si>
  <si>
    <t>鲤溪镇</t>
  </si>
  <si>
    <t>五龙山乡</t>
  </si>
  <si>
    <t>合  计</t>
  </si>
  <si>
    <r>
      <rPr>
        <b/>
        <sz val="24"/>
        <rFont val="宋体"/>
        <charset val="134"/>
      </rPr>
      <t>2016</t>
    </r>
    <r>
      <rPr>
        <b/>
        <sz val="24"/>
        <rFont val="宋体"/>
        <charset val="134"/>
      </rPr>
      <t>年宁远县农业农村工作任务分解表</t>
    </r>
  </si>
  <si>
    <t>耕地  面积（万亩）</t>
  </si>
  <si>
    <t>水田  面积（万亩）</t>
  </si>
  <si>
    <t>粮食面积（万亩）</t>
  </si>
  <si>
    <t>粮食   产量（万吨）</t>
  </si>
  <si>
    <t>水稻  面积（万亩）</t>
  </si>
  <si>
    <t>优质稻面积（万亩）</t>
  </si>
  <si>
    <t>双季稻千亩片（个）</t>
  </si>
  <si>
    <t>集中育秧面积（万亩）</t>
  </si>
  <si>
    <t>机插面积（万亩）</t>
  </si>
  <si>
    <t>新增种粮大户（户）</t>
  </si>
  <si>
    <t>早稻（万亩）</t>
  </si>
  <si>
    <t>中稻（万亩）</t>
  </si>
  <si>
    <t>晚稻（万亩）</t>
  </si>
  <si>
    <t>九疑山乡</t>
  </si>
  <si>
    <t>水果提质改造（万亩）</t>
  </si>
  <si>
    <t>蔬菜种植（万亩）</t>
  </si>
  <si>
    <t>茶叶（亩）</t>
  </si>
  <si>
    <t>测土配方施肥面积（万亩）</t>
  </si>
  <si>
    <t>应用秸秆催腐还田面积（万亩）</t>
  </si>
  <si>
    <t>发展绿肥生产面积（万亩）</t>
  </si>
  <si>
    <t>节水农业（万亩）</t>
  </si>
  <si>
    <t>绿色防控</t>
  </si>
  <si>
    <t>专业化防治（万亩）</t>
  </si>
  <si>
    <t>配备农产品安全检测仪器设备（套数）</t>
  </si>
  <si>
    <t>农产品质量安全监督抽查任务数（个）</t>
  </si>
  <si>
    <t>培育农业电商人才（人）</t>
  </si>
  <si>
    <t>核心面积（万亩）</t>
  </si>
  <si>
    <t>辐射面积（万亩）</t>
  </si>
  <si>
    <t>合计</t>
  </si>
  <si>
    <t xml:space="preserve">附件1          </t>
    <phoneticPr fontId="9" type="noConversion"/>
  </si>
  <si>
    <t>宁远县2020年粮食生产主要目标任务分解表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</si>
</sst>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_ \¥* #,##0.00_ ;_ \¥* \-#,##0.00_ ;_ \¥* &quot;-&quot;??_ ;_ @_ "/>
    <numFmt numFmtId="179" formatCode="0_);[Red]\(0\)"/>
    <numFmt numFmtId="180" formatCode="0_ "/>
  </numFmts>
  <fonts count="16">
    <font>
      <sz val="12"/>
      <name val="宋体"/>
      <charset val="134"/>
    </font>
    <font>
      <b/>
      <sz val="24"/>
      <name val="宋体"/>
      <charset val="134"/>
    </font>
    <font>
      <u/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20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/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177" fontId="3" fillId="0" borderId="0" xfId="5" applyNumberFormat="1" applyFont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3" fillId="0" borderId="1" xfId="8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0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177" fontId="2" fillId="0" borderId="0" xfId="5" applyNumberFormat="1" applyFont="1" applyBorder="1" applyAlignment="1">
      <alignment horizontal="center" vertical="center"/>
    </xf>
    <xf numFmtId="176" fontId="3" fillId="0" borderId="0" xfId="5" applyNumberFormat="1" applyFont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 wrapText="1"/>
    </xf>
    <xf numFmtId="177" fontId="0" fillId="0" borderId="10" xfId="0" applyNumberFormat="1" applyFont="1" applyBorder="1" applyAlignment="1">
      <alignment vertical="center" wrapText="1"/>
    </xf>
    <xf numFmtId="177" fontId="0" fillId="0" borderId="10" xfId="0" applyNumberFormat="1" applyFont="1" applyBorder="1" applyAlignment="1">
      <alignment horizontal="center" vertical="center"/>
    </xf>
    <xf numFmtId="177" fontId="3" fillId="0" borderId="0" xfId="8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>
      <alignment vertical="center"/>
    </xf>
    <xf numFmtId="180" fontId="14" fillId="0" borderId="5" xfId="0" applyNumberFormat="1" applyFont="1" applyBorder="1" applyAlignment="1">
      <alignment horizontal="center" vertical="center"/>
    </xf>
    <xf numFmtId="180" fontId="15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13" fillId="0" borderId="0" xfId="5" applyNumberFormat="1" applyFont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7" fontId="12" fillId="0" borderId="0" xfId="5" applyNumberFormat="1" applyFont="1" applyAlignment="1">
      <alignment horizontal="left"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 wrapText="1"/>
    </xf>
    <xf numFmtId="177" fontId="0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 wrapText="1"/>
    </xf>
    <xf numFmtId="179" fontId="0" fillId="0" borderId="5" xfId="0" applyNumberFormat="1" applyFont="1" applyBorder="1" applyAlignment="1">
      <alignment horizontal="center" vertical="center" wrapText="1"/>
    </xf>
    <xf numFmtId="177" fontId="1" fillId="0" borderId="0" xfId="5" applyNumberFormat="1" applyFont="1" applyAlignment="1">
      <alignment horizontal="center" vertical="center"/>
    </xf>
    <xf numFmtId="177" fontId="2" fillId="0" borderId="1" xfId="5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 wrapText="1"/>
    </xf>
  </cellXfs>
  <cellStyles count="9">
    <cellStyle name="差_Sheet1" xfId="1"/>
    <cellStyle name="差_先进种粮大户统计表" xfId="3"/>
    <cellStyle name="常规" xfId="0" builtinId="0"/>
    <cellStyle name="常规 2" xfId="4"/>
    <cellStyle name="常规_Sheet1" xfId="5"/>
    <cellStyle name="常规_Sheet2" xfId="2"/>
    <cellStyle name="好_Sheet1" xfId="6"/>
    <cellStyle name="好_先进种粮大户统计表" xfId="7"/>
    <cellStyle name="货币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="85" zoomScaleNormal="85" workbookViewId="0">
      <selection activeCell="U20" sqref="U20"/>
    </sheetView>
  </sheetViews>
  <sheetFormatPr defaultColWidth="9" defaultRowHeight="14.25"/>
  <cols>
    <col min="1" max="1" width="9.75" customWidth="1"/>
    <col min="2" max="2" width="7.5" customWidth="1"/>
    <col min="3" max="3" width="7.875" customWidth="1"/>
    <col min="4" max="4" width="7.5" style="18" customWidth="1"/>
    <col min="5" max="5" width="7.5" customWidth="1"/>
    <col min="6" max="6" width="7.375" customWidth="1"/>
    <col min="7" max="9" width="6.75" customWidth="1"/>
    <col min="10" max="10" width="7.875" style="19" customWidth="1"/>
    <col min="11" max="11" width="5.625" style="19" customWidth="1"/>
    <col min="12" max="12" width="7.25" customWidth="1"/>
    <col min="13" max="13" width="7.875" customWidth="1"/>
    <col min="14" max="14" width="4" customWidth="1"/>
    <col min="15" max="15" width="9.375" customWidth="1"/>
    <col min="16" max="16" width="7.25" customWidth="1"/>
    <col min="17" max="17" width="7.75" customWidth="1"/>
    <col min="18" max="18" width="7" customWidth="1"/>
    <col min="19" max="19" width="6.625" style="20" customWidth="1"/>
  </cols>
  <sheetData>
    <row r="1" spans="1:19" ht="24.75" customHeight="1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36.950000000000003" customHeight="1">
      <c r="A2" s="46" t="s">
        <v>73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1.25" customHeight="1">
      <c r="A3" s="21"/>
      <c r="B3" s="21"/>
      <c r="C3" s="1"/>
      <c r="D3" s="2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27"/>
    </row>
    <row r="4" spans="1:19" ht="18" customHeight="1">
      <c r="A4" s="51" t="s">
        <v>1</v>
      </c>
      <c r="B4" s="53" t="s">
        <v>2</v>
      </c>
      <c r="C4" s="53" t="s">
        <v>3</v>
      </c>
      <c r="D4" s="55" t="s">
        <v>4</v>
      </c>
      <c r="E4" s="53" t="s">
        <v>5</v>
      </c>
      <c r="F4" s="53" t="s">
        <v>6</v>
      </c>
      <c r="G4" s="50" t="s">
        <v>7</v>
      </c>
      <c r="H4" s="50"/>
      <c r="I4" s="50"/>
      <c r="J4" s="50"/>
      <c r="K4" s="53" t="s">
        <v>8</v>
      </c>
      <c r="L4" s="44" t="s">
        <v>9</v>
      </c>
      <c r="M4" s="44" t="s">
        <v>10</v>
      </c>
      <c r="N4" s="44" t="s">
        <v>11</v>
      </c>
      <c r="O4" s="44" t="s">
        <v>12</v>
      </c>
      <c r="P4" s="44" t="s">
        <v>13</v>
      </c>
      <c r="Q4" s="44" t="s">
        <v>14</v>
      </c>
      <c r="R4" s="44" t="s">
        <v>15</v>
      </c>
      <c r="S4" s="47" t="s">
        <v>16</v>
      </c>
    </row>
    <row r="5" spans="1:19" ht="36.950000000000003" customHeight="1">
      <c r="A5" s="52"/>
      <c r="B5" s="54"/>
      <c r="C5" s="54"/>
      <c r="D5" s="56"/>
      <c r="E5" s="54"/>
      <c r="F5" s="54"/>
      <c r="G5" s="23" t="s">
        <v>17</v>
      </c>
      <c r="H5" s="24" t="s">
        <v>18</v>
      </c>
      <c r="I5" s="25" t="s">
        <v>19</v>
      </c>
      <c r="J5" s="26" t="s">
        <v>20</v>
      </c>
      <c r="K5" s="54"/>
      <c r="L5" s="45"/>
      <c r="M5" s="45"/>
      <c r="N5" s="45"/>
      <c r="O5" s="45"/>
      <c r="P5" s="45"/>
      <c r="Q5" s="45"/>
      <c r="R5" s="45"/>
      <c r="S5" s="48"/>
    </row>
    <row r="6" spans="1:19" ht="18" customHeight="1">
      <c r="A6" s="29" t="s">
        <v>21</v>
      </c>
      <c r="B6" s="30">
        <v>1.45</v>
      </c>
      <c r="C6" s="30">
        <v>1.27</v>
      </c>
      <c r="D6" s="31">
        <f t="shared" ref="D6:D25" si="0">F6+K6</f>
        <v>1.7199999999999998</v>
      </c>
      <c r="E6" s="32">
        <v>0.74</v>
      </c>
      <c r="F6" s="30">
        <f>G6+H6+I6+J6</f>
        <v>1.5499999999999998</v>
      </c>
      <c r="G6" s="28">
        <v>0.44</v>
      </c>
      <c r="H6" s="33">
        <v>0.23</v>
      </c>
      <c r="I6" s="34">
        <v>0.3</v>
      </c>
      <c r="J6" s="35">
        <v>0.57999999999999996</v>
      </c>
      <c r="K6" s="33">
        <v>0.17</v>
      </c>
      <c r="L6" s="29">
        <v>1.1000000000000001</v>
      </c>
      <c r="M6" s="34">
        <v>0.4</v>
      </c>
      <c r="N6" s="36">
        <v>1</v>
      </c>
      <c r="O6" s="37">
        <v>0.1</v>
      </c>
      <c r="P6" s="37">
        <f>M6*12/25</f>
        <v>0.19200000000000003</v>
      </c>
      <c r="Q6" s="34">
        <v>0.25</v>
      </c>
      <c r="R6" s="31">
        <v>0.1</v>
      </c>
      <c r="S6" s="36">
        <v>4</v>
      </c>
    </row>
    <row r="7" spans="1:19" ht="18" customHeight="1">
      <c r="A7" s="29" t="s">
        <v>22</v>
      </c>
      <c r="B7" s="30">
        <v>1.63</v>
      </c>
      <c r="C7" s="30">
        <v>1.32</v>
      </c>
      <c r="D7" s="31">
        <f t="shared" si="0"/>
        <v>1.95</v>
      </c>
      <c r="E7" s="32">
        <v>0.83</v>
      </c>
      <c r="F7" s="30">
        <f t="shared" ref="F7:F26" si="1">G7+H7+I7+J7</f>
        <v>1.63</v>
      </c>
      <c r="G7" s="28">
        <v>0.51</v>
      </c>
      <c r="H7" s="33">
        <v>0.24</v>
      </c>
      <c r="I7" s="34">
        <v>0.31</v>
      </c>
      <c r="J7" s="35">
        <v>0.56999999999999995</v>
      </c>
      <c r="K7" s="33">
        <v>0.32</v>
      </c>
      <c r="L7" s="29">
        <v>1.32</v>
      </c>
      <c r="M7" s="34">
        <v>0.4</v>
      </c>
      <c r="N7" s="36">
        <v>1</v>
      </c>
      <c r="O7" s="37">
        <v>0.1</v>
      </c>
      <c r="P7" s="37">
        <f>M7*12/25</f>
        <v>0.19200000000000003</v>
      </c>
      <c r="Q7" s="34">
        <v>0.2</v>
      </c>
      <c r="R7" s="31">
        <v>0.1</v>
      </c>
      <c r="S7" s="36">
        <v>3</v>
      </c>
    </row>
    <row r="8" spans="1:19" ht="18" customHeight="1">
      <c r="A8" s="29" t="s">
        <v>23</v>
      </c>
      <c r="B8" s="30">
        <v>2.2400000000000002</v>
      </c>
      <c r="C8" s="30">
        <v>1.86</v>
      </c>
      <c r="D8" s="31">
        <f t="shared" si="0"/>
        <v>2.5099999999999998</v>
      </c>
      <c r="E8" s="32">
        <v>1.1599999999999999</v>
      </c>
      <c r="F8" s="30">
        <f t="shared" si="1"/>
        <v>2.17</v>
      </c>
      <c r="G8" s="28">
        <v>0.5</v>
      </c>
      <c r="H8" s="33">
        <v>0.34</v>
      </c>
      <c r="I8" s="34">
        <v>0.44</v>
      </c>
      <c r="J8" s="35">
        <v>0.89</v>
      </c>
      <c r="K8" s="33">
        <v>0.34</v>
      </c>
      <c r="L8" s="29">
        <v>1.61</v>
      </c>
      <c r="M8" s="34">
        <v>0.7</v>
      </c>
      <c r="N8" s="36">
        <v>1</v>
      </c>
      <c r="O8" s="37">
        <v>0.1</v>
      </c>
      <c r="P8" s="37">
        <f>M8*12/25</f>
        <v>0.33599999999999997</v>
      </c>
      <c r="Q8" s="34">
        <v>0.2</v>
      </c>
      <c r="R8" s="31">
        <v>0.1</v>
      </c>
      <c r="S8" s="36">
        <v>4</v>
      </c>
    </row>
    <row r="9" spans="1:19" ht="18" customHeight="1">
      <c r="A9" s="29" t="s">
        <v>24</v>
      </c>
      <c r="B9" s="30">
        <v>1.53</v>
      </c>
      <c r="C9" s="30">
        <v>1.35</v>
      </c>
      <c r="D9" s="31">
        <f t="shared" si="0"/>
        <v>1.7799999999999998</v>
      </c>
      <c r="E9" s="32">
        <v>0.8</v>
      </c>
      <c r="F9" s="30">
        <f t="shared" si="1"/>
        <v>1.6099999999999999</v>
      </c>
      <c r="G9" s="28">
        <v>0.42</v>
      </c>
      <c r="H9" s="33">
        <v>0.25</v>
      </c>
      <c r="I9" s="34">
        <v>0.32</v>
      </c>
      <c r="J9" s="35">
        <v>0.62</v>
      </c>
      <c r="K9" s="33">
        <v>0.17</v>
      </c>
      <c r="L9" s="29">
        <v>1.21</v>
      </c>
      <c r="M9" s="34">
        <v>0.4</v>
      </c>
      <c r="N9" s="36">
        <v>1</v>
      </c>
      <c r="O9" s="37">
        <v>0.1</v>
      </c>
      <c r="P9" s="37">
        <f>M9*12/25</f>
        <v>0.19200000000000003</v>
      </c>
      <c r="Q9" s="34">
        <v>0.5</v>
      </c>
      <c r="R9" s="31">
        <v>0.3</v>
      </c>
      <c r="S9" s="36">
        <v>3</v>
      </c>
    </row>
    <row r="10" spans="1:19" ht="18" customHeight="1">
      <c r="A10" s="38" t="s">
        <v>25</v>
      </c>
      <c r="B10" s="30">
        <v>3.37</v>
      </c>
      <c r="C10" s="30">
        <v>2.81</v>
      </c>
      <c r="D10" s="31">
        <f t="shared" si="0"/>
        <v>3.99</v>
      </c>
      <c r="E10" s="32">
        <v>1.73</v>
      </c>
      <c r="F10" s="30">
        <f t="shared" si="1"/>
        <v>3.44</v>
      </c>
      <c r="G10" s="28">
        <v>0.96</v>
      </c>
      <c r="H10" s="33">
        <v>0.52</v>
      </c>
      <c r="I10" s="34">
        <v>0.67</v>
      </c>
      <c r="J10" s="35">
        <v>1.29</v>
      </c>
      <c r="K10" s="33">
        <v>0.55000000000000004</v>
      </c>
      <c r="L10" s="29">
        <v>3.12</v>
      </c>
      <c r="M10" s="34">
        <v>1.4</v>
      </c>
      <c r="N10" s="36">
        <v>1</v>
      </c>
      <c r="O10" s="37">
        <v>0.4</v>
      </c>
      <c r="P10" s="37">
        <f>M10*12/25</f>
        <v>0.67199999999999993</v>
      </c>
      <c r="Q10" s="34">
        <v>0.75</v>
      </c>
      <c r="R10" s="31">
        <v>0.38</v>
      </c>
      <c r="S10" s="36">
        <v>9</v>
      </c>
    </row>
    <row r="11" spans="1:19" ht="18" customHeight="1">
      <c r="A11" s="38" t="s">
        <v>26</v>
      </c>
      <c r="B11" s="30">
        <v>6.15</v>
      </c>
      <c r="C11" s="30">
        <v>5.29</v>
      </c>
      <c r="D11" s="31">
        <f t="shared" si="0"/>
        <v>7.32</v>
      </c>
      <c r="E11" s="32">
        <v>3.2</v>
      </c>
      <c r="F11" s="30">
        <f t="shared" si="1"/>
        <v>6.49</v>
      </c>
      <c r="G11" s="28">
        <v>1.8</v>
      </c>
      <c r="H11" s="33">
        <v>0.98</v>
      </c>
      <c r="I11" s="34">
        <v>1.28</v>
      </c>
      <c r="J11" s="35">
        <v>2.4300000000000002</v>
      </c>
      <c r="K11" s="33">
        <v>0.83</v>
      </c>
      <c r="L11" s="29">
        <v>5.56</v>
      </c>
      <c r="M11" s="34">
        <v>2.5</v>
      </c>
      <c r="N11" s="36">
        <v>2</v>
      </c>
      <c r="O11" s="37">
        <v>1.6</v>
      </c>
      <c r="P11" s="37">
        <v>1.96</v>
      </c>
      <c r="Q11" s="34">
        <v>0.9</v>
      </c>
      <c r="R11" s="31">
        <v>0.45</v>
      </c>
      <c r="S11" s="36">
        <v>13</v>
      </c>
    </row>
    <row r="12" spans="1:19" ht="18" customHeight="1">
      <c r="A12" s="38" t="s">
        <v>27</v>
      </c>
      <c r="B12" s="30">
        <v>3.07</v>
      </c>
      <c r="C12" s="30">
        <v>2.44</v>
      </c>
      <c r="D12" s="31">
        <f t="shared" si="0"/>
        <v>3.59</v>
      </c>
      <c r="E12" s="32">
        <v>1.53</v>
      </c>
      <c r="F12" s="30">
        <f t="shared" si="1"/>
        <v>2.98</v>
      </c>
      <c r="G12" s="28">
        <v>0.83</v>
      </c>
      <c r="H12" s="33">
        <v>0.45</v>
      </c>
      <c r="I12" s="34">
        <v>0.57999999999999996</v>
      </c>
      <c r="J12" s="35">
        <v>1.1200000000000001</v>
      </c>
      <c r="K12" s="33">
        <v>0.61</v>
      </c>
      <c r="L12" s="29">
        <v>2.4300000000000002</v>
      </c>
      <c r="M12" s="34">
        <v>1.5</v>
      </c>
      <c r="N12" s="36">
        <v>2</v>
      </c>
      <c r="O12" s="37">
        <v>1.4</v>
      </c>
      <c r="P12" s="37">
        <v>1.8</v>
      </c>
      <c r="Q12" s="34">
        <v>0.75</v>
      </c>
      <c r="R12" s="31">
        <v>0.38</v>
      </c>
      <c r="S12" s="36">
        <v>11</v>
      </c>
    </row>
    <row r="13" spans="1:19" ht="18" customHeight="1">
      <c r="A13" s="38" t="s">
        <v>28</v>
      </c>
      <c r="B13" s="30">
        <v>2.39</v>
      </c>
      <c r="C13" s="30">
        <v>1.71</v>
      </c>
      <c r="D13" s="31">
        <f t="shared" si="0"/>
        <v>2.7499999999999996</v>
      </c>
      <c r="E13" s="32">
        <v>1.1299999999999999</v>
      </c>
      <c r="F13" s="30">
        <f t="shared" si="1"/>
        <v>2.0999999999999996</v>
      </c>
      <c r="G13" s="28">
        <v>0.57999999999999996</v>
      </c>
      <c r="H13" s="33">
        <v>0.32</v>
      </c>
      <c r="I13" s="34">
        <v>0.41</v>
      </c>
      <c r="J13" s="35">
        <v>0.79</v>
      </c>
      <c r="K13" s="33">
        <v>0.65</v>
      </c>
      <c r="L13" s="29">
        <v>1.92</v>
      </c>
      <c r="M13" s="34">
        <v>0.4</v>
      </c>
      <c r="N13" s="36">
        <v>0</v>
      </c>
      <c r="O13" s="37">
        <v>0</v>
      </c>
      <c r="P13" s="37">
        <f>M13*12/25</f>
        <v>0.19200000000000003</v>
      </c>
      <c r="Q13" s="34">
        <v>0.15</v>
      </c>
      <c r="R13" s="31">
        <v>0</v>
      </c>
      <c r="S13" s="36">
        <v>2</v>
      </c>
    </row>
    <row r="14" spans="1:19" ht="18" customHeight="1">
      <c r="A14" s="38" t="s">
        <v>29</v>
      </c>
      <c r="B14" s="30">
        <v>6.74</v>
      </c>
      <c r="C14" s="30">
        <v>4.7300000000000004</v>
      </c>
      <c r="D14" s="31">
        <f t="shared" si="0"/>
        <v>7.51</v>
      </c>
      <c r="E14" s="32">
        <v>3.13</v>
      </c>
      <c r="F14" s="30">
        <f t="shared" si="1"/>
        <v>5.59</v>
      </c>
      <c r="G14" s="28">
        <v>1.6</v>
      </c>
      <c r="H14" s="33">
        <v>0.88</v>
      </c>
      <c r="I14" s="34">
        <v>1.1299999999999999</v>
      </c>
      <c r="J14" s="35">
        <v>1.98</v>
      </c>
      <c r="K14" s="33">
        <v>1.92</v>
      </c>
      <c r="L14" s="29">
        <v>5.0999999999999996</v>
      </c>
      <c r="M14" s="34">
        <v>2.2000000000000002</v>
      </c>
      <c r="N14" s="36">
        <v>1</v>
      </c>
      <c r="O14" s="37">
        <v>0.2</v>
      </c>
      <c r="P14" s="37">
        <v>0.6</v>
      </c>
      <c r="Q14" s="34">
        <v>0.5</v>
      </c>
      <c r="R14" s="31">
        <v>0.35</v>
      </c>
      <c r="S14" s="36">
        <v>12</v>
      </c>
    </row>
    <row r="15" spans="1:19" ht="18" customHeight="1">
      <c r="A15" s="38" t="s">
        <v>30</v>
      </c>
      <c r="B15" s="30">
        <v>5.76</v>
      </c>
      <c r="C15" s="30">
        <v>3.95</v>
      </c>
      <c r="D15" s="31">
        <f t="shared" si="0"/>
        <v>6.58</v>
      </c>
      <c r="E15" s="32">
        <v>2.68</v>
      </c>
      <c r="F15" s="30">
        <f t="shared" si="1"/>
        <v>4.83</v>
      </c>
      <c r="G15" s="28">
        <v>1.34</v>
      </c>
      <c r="H15" s="33">
        <v>0.74</v>
      </c>
      <c r="I15" s="34">
        <v>0.94</v>
      </c>
      <c r="J15" s="35">
        <v>1.81</v>
      </c>
      <c r="K15" s="33">
        <v>1.75</v>
      </c>
      <c r="L15" s="29">
        <v>4.34</v>
      </c>
      <c r="M15" s="34">
        <v>1.87</v>
      </c>
      <c r="N15" s="36">
        <v>1</v>
      </c>
      <c r="O15" s="37">
        <v>0.25</v>
      </c>
      <c r="P15" s="37">
        <v>0.5</v>
      </c>
      <c r="Q15" s="34">
        <v>0.4</v>
      </c>
      <c r="R15" s="31">
        <v>0.3</v>
      </c>
      <c r="S15" s="36">
        <v>10</v>
      </c>
    </row>
    <row r="16" spans="1:19" ht="18" customHeight="1">
      <c r="A16" s="38" t="s">
        <v>31</v>
      </c>
      <c r="B16" s="30">
        <v>2.69</v>
      </c>
      <c r="C16" s="30">
        <v>2.19</v>
      </c>
      <c r="D16" s="31">
        <f t="shared" si="0"/>
        <v>3.17</v>
      </c>
      <c r="E16" s="32">
        <v>1.35</v>
      </c>
      <c r="F16" s="30">
        <f t="shared" si="1"/>
        <v>2.69</v>
      </c>
      <c r="G16" s="28">
        <v>0.75</v>
      </c>
      <c r="H16" s="33">
        <v>0.41</v>
      </c>
      <c r="I16" s="34">
        <v>0.52</v>
      </c>
      <c r="J16" s="35">
        <v>1.01</v>
      </c>
      <c r="K16" s="33">
        <v>0.48</v>
      </c>
      <c r="L16" s="29">
        <v>2.11</v>
      </c>
      <c r="M16" s="34">
        <v>1.04</v>
      </c>
      <c r="N16" s="36">
        <v>1</v>
      </c>
      <c r="O16" s="37">
        <v>0.15</v>
      </c>
      <c r="P16" s="37">
        <v>0.49</v>
      </c>
      <c r="Q16" s="34">
        <v>0.5</v>
      </c>
      <c r="R16" s="31">
        <v>0.25</v>
      </c>
      <c r="S16" s="36">
        <v>8</v>
      </c>
    </row>
    <row r="17" spans="1:19" ht="18" customHeight="1">
      <c r="A17" s="38" t="s">
        <v>32</v>
      </c>
      <c r="B17" s="30">
        <v>2.86</v>
      </c>
      <c r="C17" s="30">
        <v>2.17</v>
      </c>
      <c r="D17" s="31">
        <f t="shared" si="0"/>
        <v>3.31</v>
      </c>
      <c r="E17" s="32">
        <v>1.37</v>
      </c>
      <c r="F17" s="30">
        <f t="shared" si="1"/>
        <v>2.64</v>
      </c>
      <c r="G17" s="28">
        <v>0.74</v>
      </c>
      <c r="H17" s="33">
        <v>0.4</v>
      </c>
      <c r="I17" s="34">
        <v>0.52</v>
      </c>
      <c r="J17" s="35">
        <v>0.98</v>
      </c>
      <c r="K17" s="33">
        <v>0.67</v>
      </c>
      <c r="L17" s="29">
        <v>2.3199999999999998</v>
      </c>
      <c r="M17" s="34">
        <v>1.03</v>
      </c>
      <c r="N17" s="36">
        <v>1</v>
      </c>
      <c r="O17" s="37">
        <v>0.3</v>
      </c>
      <c r="P17" s="37">
        <v>0.48</v>
      </c>
      <c r="Q17" s="34">
        <v>0.45</v>
      </c>
      <c r="R17" s="31">
        <v>0.23</v>
      </c>
      <c r="S17" s="36">
        <v>10</v>
      </c>
    </row>
    <row r="18" spans="1:19" ht="18" customHeight="1">
      <c r="A18" s="38" t="s">
        <v>33</v>
      </c>
      <c r="B18" s="30">
        <v>2.25</v>
      </c>
      <c r="C18" s="30">
        <v>1.91</v>
      </c>
      <c r="D18" s="31">
        <f t="shared" si="0"/>
        <v>2.8600000000000003</v>
      </c>
      <c r="E18" s="32">
        <v>1.1399999999999999</v>
      </c>
      <c r="F18" s="30">
        <f t="shared" si="1"/>
        <v>2.5300000000000002</v>
      </c>
      <c r="G18" s="28">
        <v>0.66</v>
      </c>
      <c r="H18" s="33">
        <v>0.35</v>
      </c>
      <c r="I18" s="34">
        <v>0.45</v>
      </c>
      <c r="J18" s="35">
        <v>1.07</v>
      </c>
      <c r="K18" s="33">
        <v>0.33</v>
      </c>
      <c r="L18" s="29">
        <v>2.02</v>
      </c>
      <c r="M18" s="34">
        <v>1.3</v>
      </c>
      <c r="N18" s="36">
        <v>2</v>
      </c>
      <c r="O18" s="37">
        <v>1.3</v>
      </c>
      <c r="P18" s="37">
        <v>1.6</v>
      </c>
      <c r="Q18" s="34">
        <v>0.6</v>
      </c>
      <c r="R18" s="31">
        <v>0.3</v>
      </c>
      <c r="S18" s="36">
        <v>9</v>
      </c>
    </row>
    <row r="19" spans="1:19" ht="18" customHeight="1">
      <c r="A19" s="38" t="s">
        <v>34</v>
      </c>
      <c r="B19" s="30">
        <v>0.3</v>
      </c>
      <c r="C19" s="30">
        <v>0.21</v>
      </c>
      <c r="D19" s="31">
        <f t="shared" si="0"/>
        <v>0.35</v>
      </c>
      <c r="E19" s="32">
        <v>0.14000000000000001</v>
      </c>
      <c r="F19" s="30">
        <f t="shared" si="1"/>
        <v>0.26</v>
      </c>
      <c r="G19" s="28">
        <v>7.0000000000000007E-2</v>
      </c>
      <c r="H19" s="33">
        <v>0.04</v>
      </c>
      <c r="I19" s="34">
        <v>0.05</v>
      </c>
      <c r="J19" s="35">
        <v>0.1</v>
      </c>
      <c r="K19" s="33">
        <v>0.09</v>
      </c>
      <c r="L19" s="29">
        <v>0.1</v>
      </c>
      <c r="M19" s="34">
        <v>0</v>
      </c>
      <c r="N19" s="36">
        <v>0</v>
      </c>
      <c r="O19" s="37">
        <v>0</v>
      </c>
      <c r="P19" s="37">
        <v>0</v>
      </c>
      <c r="Q19" s="34">
        <v>0.02</v>
      </c>
      <c r="R19" s="31">
        <v>0</v>
      </c>
      <c r="S19" s="36">
        <v>0</v>
      </c>
    </row>
    <row r="20" spans="1:19" ht="18" customHeight="1">
      <c r="A20" s="38" t="s">
        <v>35</v>
      </c>
      <c r="B20" s="30">
        <v>5.18</v>
      </c>
      <c r="C20" s="30">
        <v>4.51</v>
      </c>
      <c r="D20" s="31">
        <f t="shared" si="0"/>
        <v>6.1899999999999995</v>
      </c>
      <c r="E20" s="32">
        <v>2.77</v>
      </c>
      <c r="F20" s="30">
        <f t="shared" si="1"/>
        <v>5.55</v>
      </c>
      <c r="G20" s="28">
        <v>1.6</v>
      </c>
      <c r="H20" s="33">
        <v>0.83</v>
      </c>
      <c r="I20" s="34">
        <v>1.07</v>
      </c>
      <c r="J20" s="35">
        <v>2.0499999999999998</v>
      </c>
      <c r="K20" s="33">
        <v>0.64</v>
      </c>
      <c r="L20" s="29">
        <v>4.8499999999999996</v>
      </c>
      <c r="M20" s="34">
        <v>2.11</v>
      </c>
      <c r="N20" s="36">
        <v>1</v>
      </c>
      <c r="O20" s="37">
        <v>0.4</v>
      </c>
      <c r="P20" s="37">
        <v>0.99</v>
      </c>
      <c r="Q20" s="34">
        <v>1.26</v>
      </c>
      <c r="R20" s="31">
        <v>0.55000000000000004</v>
      </c>
      <c r="S20" s="36">
        <v>13</v>
      </c>
    </row>
    <row r="21" spans="1:19" ht="18" customHeight="1">
      <c r="A21" s="38" t="s">
        <v>36</v>
      </c>
      <c r="B21" s="30">
        <v>4.6500000000000004</v>
      </c>
      <c r="C21" s="30">
        <v>3.97</v>
      </c>
      <c r="D21" s="31">
        <f t="shared" si="0"/>
        <v>5.51</v>
      </c>
      <c r="E21" s="32">
        <v>2.41</v>
      </c>
      <c r="F21" s="30">
        <f t="shared" si="1"/>
        <v>4.8599999999999994</v>
      </c>
      <c r="G21" s="28">
        <v>1.36</v>
      </c>
      <c r="H21" s="33">
        <v>0.73</v>
      </c>
      <c r="I21" s="34">
        <v>0.94</v>
      </c>
      <c r="J21" s="35">
        <v>1.83</v>
      </c>
      <c r="K21" s="33">
        <v>0.65</v>
      </c>
      <c r="L21" s="29">
        <v>4.54</v>
      </c>
      <c r="M21" s="34">
        <v>1.88</v>
      </c>
      <c r="N21" s="36">
        <v>2</v>
      </c>
      <c r="O21" s="37">
        <v>0.8</v>
      </c>
      <c r="P21" s="37">
        <v>0.6</v>
      </c>
      <c r="Q21" s="34">
        <v>0.7</v>
      </c>
      <c r="R21" s="31">
        <v>0.35</v>
      </c>
      <c r="S21" s="36">
        <v>13</v>
      </c>
    </row>
    <row r="22" spans="1:19" ht="18" customHeight="1">
      <c r="A22" s="38" t="s">
        <v>37</v>
      </c>
      <c r="B22" s="30">
        <v>3.09</v>
      </c>
      <c r="C22" s="30">
        <v>2.65</v>
      </c>
      <c r="D22" s="31">
        <f t="shared" si="0"/>
        <v>3.66</v>
      </c>
      <c r="E22" s="32">
        <v>1.6</v>
      </c>
      <c r="F22" s="30">
        <f t="shared" si="1"/>
        <v>3.23</v>
      </c>
      <c r="G22" s="28">
        <v>0.9</v>
      </c>
      <c r="H22" s="33">
        <v>0.49</v>
      </c>
      <c r="I22" s="34">
        <v>0.63</v>
      </c>
      <c r="J22" s="35">
        <v>1.21</v>
      </c>
      <c r="K22" s="33">
        <v>0.43</v>
      </c>
      <c r="L22" s="29">
        <v>2.93</v>
      </c>
      <c r="M22" s="34">
        <v>1.25</v>
      </c>
      <c r="N22" s="36">
        <v>1</v>
      </c>
      <c r="O22" s="37">
        <v>0.6</v>
      </c>
      <c r="P22" s="37">
        <f>M22*12/25</f>
        <v>0.6</v>
      </c>
      <c r="Q22" s="34">
        <v>0.65</v>
      </c>
      <c r="R22" s="31">
        <v>0.28000000000000003</v>
      </c>
      <c r="S22" s="36">
        <v>12</v>
      </c>
    </row>
    <row r="23" spans="1:19" ht="18" customHeight="1">
      <c r="A23" s="38" t="s">
        <v>38</v>
      </c>
      <c r="B23" s="30">
        <v>0.34</v>
      </c>
      <c r="C23" s="30">
        <v>0.23</v>
      </c>
      <c r="D23" s="31">
        <f t="shared" si="0"/>
        <v>0.38999999999999996</v>
      </c>
      <c r="E23" s="32">
        <v>0.16</v>
      </c>
      <c r="F23" s="30">
        <f t="shared" si="1"/>
        <v>0.27999999999999997</v>
      </c>
      <c r="G23" s="28">
        <v>0.08</v>
      </c>
      <c r="H23" s="33">
        <v>0.04</v>
      </c>
      <c r="I23" s="34">
        <v>0.05</v>
      </c>
      <c r="J23" s="35">
        <v>0.11</v>
      </c>
      <c r="K23" s="33">
        <v>0.11</v>
      </c>
      <c r="L23" s="29">
        <v>0.1</v>
      </c>
      <c r="M23" s="34">
        <v>0</v>
      </c>
      <c r="N23" s="36">
        <v>0</v>
      </c>
      <c r="O23" s="37">
        <v>0</v>
      </c>
      <c r="P23" s="37">
        <f>M23*12/25</f>
        <v>0</v>
      </c>
      <c r="Q23" s="34">
        <v>0.02</v>
      </c>
      <c r="R23" s="31">
        <v>0</v>
      </c>
      <c r="S23" s="36">
        <v>1</v>
      </c>
    </row>
    <row r="24" spans="1:19" ht="18" customHeight="1">
      <c r="A24" s="38" t="s">
        <v>39</v>
      </c>
      <c r="B24" s="30">
        <v>4.54</v>
      </c>
      <c r="C24" s="30">
        <v>3.45</v>
      </c>
      <c r="D24" s="31">
        <f t="shared" si="0"/>
        <v>5.3199999999999994</v>
      </c>
      <c r="E24" s="32">
        <v>2.2400000000000002</v>
      </c>
      <c r="F24" s="30">
        <f t="shared" si="1"/>
        <v>4.2699999999999996</v>
      </c>
      <c r="G24" s="28">
        <v>1.24</v>
      </c>
      <c r="H24" s="33">
        <v>0.64</v>
      </c>
      <c r="I24" s="34">
        <v>0.82</v>
      </c>
      <c r="J24" s="35">
        <v>1.57</v>
      </c>
      <c r="K24" s="33">
        <v>1.05</v>
      </c>
      <c r="L24" s="29">
        <v>3.62</v>
      </c>
      <c r="M24" s="34">
        <v>1.62</v>
      </c>
      <c r="N24" s="36">
        <v>1</v>
      </c>
      <c r="O24" s="37">
        <v>0.2</v>
      </c>
      <c r="P24" s="37">
        <v>0.6</v>
      </c>
      <c r="Q24" s="34">
        <v>1.18</v>
      </c>
      <c r="R24" s="31">
        <v>0.57999999999999996</v>
      </c>
      <c r="S24" s="36">
        <v>11</v>
      </c>
    </row>
    <row r="25" spans="1:19" ht="18" customHeight="1">
      <c r="A25" s="38" t="s">
        <v>40</v>
      </c>
      <c r="B25" s="30">
        <v>0.89</v>
      </c>
      <c r="C25" s="30">
        <v>0.64</v>
      </c>
      <c r="D25" s="31">
        <f t="shared" si="0"/>
        <v>1.02</v>
      </c>
      <c r="E25" s="32">
        <v>0.42</v>
      </c>
      <c r="F25" s="30">
        <f t="shared" si="1"/>
        <v>0.78</v>
      </c>
      <c r="G25" s="28">
        <v>0.22</v>
      </c>
      <c r="H25" s="33">
        <v>0.12</v>
      </c>
      <c r="I25" s="34">
        <v>0.15</v>
      </c>
      <c r="J25" s="35">
        <v>0.28999999999999998</v>
      </c>
      <c r="K25" s="33">
        <v>0.24</v>
      </c>
      <c r="L25" s="29">
        <v>0.3</v>
      </c>
      <c r="M25" s="34">
        <v>0</v>
      </c>
      <c r="N25" s="36">
        <v>0</v>
      </c>
      <c r="O25" s="37">
        <v>0</v>
      </c>
      <c r="P25" s="37">
        <f>M25*12/25</f>
        <v>0</v>
      </c>
      <c r="Q25" s="34">
        <v>0.02</v>
      </c>
      <c r="R25" s="31">
        <v>0</v>
      </c>
      <c r="S25" s="36">
        <v>2</v>
      </c>
    </row>
    <row r="26" spans="1:19" ht="18" customHeight="1">
      <c r="A26" s="38" t="s">
        <v>41</v>
      </c>
      <c r="B26" s="39">
        <f>SUM(B6:B25)</f>
        <v>61.12</v>
      </c>
      <c r="C26" s="39">
        <f>SUM(C6:C25)</f>
        <v>48.66</v>
      </c>
      <c r="D26" s="34">
        <f>SUM(D6:D25)</f>
        <v>71.47999999999999</v>
      </c>
      <c r="E26" s="31">
        <f>SUM(E6:E25)</f>
        <v>30.530000000000008</v>
      </c>
      <c r="F26" s="30">
        <f t="shared" si="1"/>
        <v>59.480000000000004</v>
      </c>
      <c r="G26" s="33">
        <f t="shared" ref="G26:K26" si="2">SUM(G6:G25)</f>
        <v>16.599999999999998</v>
      </c>
      <c r="H26" s="40">
        <f t="shared" si="2"/>
        <v>9</v>
      </c>
      <c r="I26" s="33">
        <f t="shared" si="2"/>
        <v>11.580000000000002</v>
      </c>
      <c r="J26" s="39">
        <f t="shared" si="2"/>
        <v>22.300000000000004</v>
      </c>
      <c r="K26" s="41">
        <f t="shared" si="2"/>
        <v>12</v>
      </c>
      <c r="L26" s="39">
        <f t="shared" ref="L26:S26" si="3">SUM(L6:L25)</f>
        <v>50.599999999999994</v>
      </c>
      <c r="M26" s="39">
        <f t="shared" si="3"/>
        <v>22</v>
      </c>
      <c r="N26" s="42">
        <f t="shared" si="3"/>
        <v>20</v>
      </c>
      <c r="O26" s="43">
        <f t="shared" si="3"/>
        <v>8</v>
      </c>
      <c r="P26" s="36">
        <f t="shared" si="3"/>
        <v>11.995999999999999</v>
      </c>
      <c r="Q26" s="39">
        <f t="shared" si="3"/>
        <v>9.9999999999999982</v>
      </c>
      <c r="R26" s="39">
        <f t="shared" si="3"/>
        <v>5</v>
      </c>
      <c r="S26" s="42">
        <f t="shared" si="3"/>
        <v>150</v>
      </c>
    </row>
  </sheetData>
  <mergeCells count="18">
    <mergeCell ref="O4:O5"/>
    <mergeCell ref="P4:P5"/>
    <mergeCell ref="Q4:Q5"/>
    <mergeCell ref="A2:S2"/>
    <mergeCell ref="R4:R5"/>
    <mergeCell ref="S4:S5"/>
    <mergeCell ref="A1:S1"/>
    <mergeCell ref="G4:J4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honeticPr fontId="9" type="noConversion"/>
  <pageMargins left="0" right="0" top="0.74803149606299213" bottom="0.39370078740157483" header="0.31496062992125984" footer="0.23622047244094491"/>
  <pageSetup paperSize="9" scale="95" orientation="landscape" r:id="rId1"/>
  <headerFooter alignWithMargins="0">
    <oddFooter>&amp;C6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Q14" sqref="Q14"/>
    </sheetView>
  </sheetViews>
  <sheetFormatPr defaultColWidth="9" defaultRowHeight="14.25"/>
  <cols>
    <col min="2" max="2" width="8.5" customWidth="1"/>
    <col min="3" max="3" width="7.5" customWidth="1"/>
    <col min="5" max="5" width="7.5" customWidth="1"/>
    <col min="6" max="6" width="7.625" customWidth="1"/>
    <col min="11" max="11" width="8.625" customWidth="1"/>
  </cols>
  <sheetData>
    <row r="1" spans="1:14" ht="31.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62"/>
      <c r="B2" s="6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3"/>
    </row>
    <row r="3" spans="1:14" ht="14.25" customHeight="1">
      <c r="A3" s="51" t="s">
        <v>1</v>
      </c>
      <c r="B3" s="53" t="s">
        <v>43</v>
      </c>
      <c r="C3" s="53" t="s">
        <v>44</v>
      </c>
      <c r="D3" s="53" t="s">
        <v>45</v>
      </c>
      <c r="E3" s="53" t="s">
        <v>46</v>
      </c>
      <c r="F3" s="53" t="s">
        <v>47</v>
      </c>
      <c r="G3" s="63" t="s">
        <v>7</v>
      </c>
      <c r="H3" s="50"/>
      <c r="I3" s="64"/>
      <c r="J3" s="53" t="s">
        <v>48</v>
      </c>
      <c r="K3" s="59" t="s">
        <v>49</v>
      </c>
      <c r="L3" s="53" t="s">
        <v>50</v>
      </c>
      <c r="M3" s="53" t="s">
        <v>51</v>
      </c>
      <c r="N3" s="59" t="s">
        <v>52</v>
      </c>
    </row>
    <row r="4" spans="1:14" ht="61.5" customHeight="1">
      <c r="A4" s="52"/>
      <c r="B4" s="57"/>
      <c r="C4" s="57"/>
      <c r="D4" s="57"/>
      <c r="E4" s="57"/>
      <c r="F4" s="57"/>
      <c r="G4" s="2" t="s">
        <v>53</v>
      </c>
      <c r="H4" s="2" t="s">
        <v>54</v>
      </c>
      <c r="I4" s="2" t="s">
        <v>55</v>
      </c>
      <c r="J4" s="57"/>
      <c r="K4" s="60"/>
      <c r="L4" s="57"/>
      <c r="M4" s="57"/>
      <c r="N4" s="60"/>
    </row>
    <row r="5" spans="1:14">
      <c r="A5" s="3" t="s">
        <v>21</v>
      </c>
      <c r="B5" s="2">
        <v>1.45</v>
      </c>
      <c r="C5" s="2">
        <v>1.27</v>
      </c>
      <c r="D5" s="4">
        <v>1.94</v>
      </c>
      <c r="E5" s="5">
        <f>D5*0.38</f>
        <v>0.73719999999999997</v>
      </c>
      <c r="F5" s="2">
        <f>G5+H5+I5</f>
        <v>1.774375</v>
      </c>
      <c r="G5" s="2">
        <v>0.71437499999999998</v>
      </c>
      <c r="H5" s="2">
        <v>0.33</v>
      </c>
      <c r="I5" s="2">
        <v>0.73</v>
      </c>
      <c r="J5" s="2">
        <v>1.1000000000000001</v>
      </c>
      <c r="K5" s="14">
        <v>1</v>
      </c>
      <c r="L5" s="2">
        <v>0.3</v>
      </c>
      <c r="M5" s="2">
        <f t="shared" ref="M5:M24" si="0">L5*2</f>
        <v>0.6</v>
      </c>
      <c r="N5" s="14">
        <v>6</v>
      </c>
    </row>
    <row r="6" spans="1:14">
      <c r="A6" s="3" t="s">
        <v>23</v>
      </c>
      <c r="B6" s="2">
        <v>2.08</v>
      </c>
      <c r="C6" s="2">
        <v>1.71</v>
      </c>
      <c r="D6" s="4">
        <v>2.79</v>
      </c>
      <c r="E6" s="5">
        <f t="shared" ref="E6:E19" si="1">D6*0.38</f>
        <v>1.0602</v>
      </c>
      <c r="F6" s="2">
        <f t="shared" ref="F6:F24" si="2">G6+H6+I6</f>
        <v>2.3618749999999999</v>
      </c>
      <c r="G6" s="2">
        <v>0.96187500000000004</v>
      </c>
      <c r="H6" s="2">
        <v>0.42</v>
      </c>
      <c r="I6" s="2">
        <v>0.98</v>
      </c>
      <c r="J6" s="2">
        <v>1.5</v>
      </c>
      <c r="K6" s="14">
        <v>1</v>
      </c>
      <c r="L6" s="2">
        <v>0.2</v>
      </c>
      <c r="M6" s="2">
        <f t="shared" si="0"/>
        <v>0.4</v>
      </c>
      <c r="N6" s="14">
        <v>6</v>
      </c>
    </row>
    <row r="7" spans="1:14">
      <c r="A7" s="3" t="s">
        <v>22</v>
      </c>
      <c r="B7" s="2">
        <v>1.79</v>
      </c>
      <c r="C7" s="2">
        <v>1.47</v>
      </c>
      <c r="D7" s="4">
        <v>2.41</v>
      </c>
      <c r="E7" s="5">
        <f t="shared" si="1"/>
        <v>0.91579999999999995</v>
      </c>
      <c r="F7" s="2">
        <f t="shared" si="2"/>
        <v>2.046875</v>
      </c>
      <c r="G7" s="2">
        <v>0.82687500000000003</v>
      </c>
      <c r="H7" s="2">
        <v>0.37</v>
      </c>
      <c r="I7" s="2">
        <v>0.85</v>
      </c>
      <c r="J7" s="2">
        <v>1.4</v>
      </c>
      <c r="K7" s="14">
        <v>1</v>
      </c>
      <c r="L7" s="2">
        <v>0.2</v>
      </c>
      <c r="M7" s="2">
        <f t="shared" si="0"/>
        <v>0.4</v>
      </c>
      <c r="N7" s="14">
        <v>5</v>
      </c>
    </row>
    <row r="8" spans="1:14">
      <c r="A8" s="3" t="s">
        <v>24</v>
      </c>
      <c r="B8" s="2">
        <v>1.53</v>
      </c>
      <c r="C8" s="2">
        <v>1.35</v>
      </c>
      <c r="D8" s="4">
        <v>2.0499999999999998</v>
      </c>
      <c r="E8" s="5">
        <f t="shared" si="1"/>
        <v>0.77900000000000003</v>
      </c>
      <c r="F8" s="2">
        <f t="shared" si="2"/>
        <v>1.889375</v>
      </c>
      <c r="G8" s="2">
        <v>0.75937500000000002</v>
      </c>
      <c r="H8" s="2">
        <v>0.35</v>
      </c>
      <c r="I8" s="2">
        <v>0.78</v>
      </c>
      <c r="J8" s="2">
        <v>1.2</v>
      </c>
      <c r="K8" s="14">
        <v>1</v>
      </c>
      <c r="L8" s="2">
        <v>0.2</v>
      </c>
      <c r="M8" s="2">
        <f t="shared" si="0"/>
        <v>0.4</v>
      </c>
      <c r="N8" s="14">
        <v>5</v>
      </c>
    </row>
    <row r="9" spans="1:14">
      <c r="A9" s="6" t="s">
        <v>25</v>
      </c>
      <c r="B9" s="2">
        <v>3.37</v>
      </c>
      <c r="C9" s="2">
        <v>2.81</v>
      </c>
      <c r="D9" s="4">
        <v>4.5199999999999996</v>
      </c>
      <c r="E9" s="5">
        <f t="shared" si="1"/>
        <v>1.7176</v>
      </c>
      <c r="F9" s="2">
        <f t="shared" si="2"/>
        <v>3.7206250000000001</v>
      </c>
      <c r="G9" s="2">
        <v>1.5806249999999999</v>
      </c>
      <c r="H9" s="2">
        <v>0.52</v>
      </c>
      <c r="I9" s="2">
        <v>1.62</v>
      </c>
      <c r="J9" s="2">
        <v>3.1</v>
      </c>
      <c r="K9" s="14">
        <v>1</v>
      </c>
      <c r="L9" s="2">
        <v>0.7</v>
      </c>
      <c r="M9" s="2">
        <f t="shared" si="0"/>
        <v>1.4</v>
      </c>
      <c r="N9" s="14">
        <v>12</v>
      </c>
    </row>
    <row r="10" spans="1:14">
      <c r="A10" s="6" t="s">
        <v>26</v>
      </c>
      <c r="B10" s="2">
        <v>6.15</v>
      </c>
      <c r="C10" s="2">
        <v>5.29</v>
      </c>
      <c r="D10" s="4">
        <v>8.24</v>
      </c>
      <c r="E10" s="5">
        <f t="shared" si="1"/>
        <v>3.1312000000000002</v>
      </c>
      <c r="F10" s="2">
        <f t="shared" si="2"/>
        <v>6.7756249999999998</v>
      </c>
      <c r="G10" s="2">
        <v>2.975625</v>
      </c>
      <c r="H10" s="2">
        <v>0.74</v>
      </c>
      <c r="I10" s="2">
        <v>3.06</v>
      </c>
      <c r="J10" s="2">
        <v>5.5</v>
      </c>
      <c r="K10" s="14">
        <v>1</v>
      </c>
      <c r="L10" s="2">
        <v>0.9</v>
      </c>
      <c r="M10" s="2">
        <f t="shared" si="0"/>
        <v>1.8</v>
      </c>
      <c r="N10" s="14">
        <v>16</v>
      </c>
    </row>
    <row r="11" spans="1:14">
      <c r="A11" s="6" t="s">
        <v>27</v>
      </c>
      <c r="B11" s="2">
        <v>3.07</v>
      </c>
      <c r="C11" s="2">
        <v>2.44</v>
      </c>
      <c r="D11" s="4">
        <v>4.21</v>
      </c>
      <c r="E11" s="5">
        <f t="shared" si="1"/>
        <v>1.5998000000000001</v>
      </c>
      <c r="F11" s="2">
        <f t="shared" si="2"/>
        <v>3.2324999999999999</v>
      </c>
      <c r="G11" s="2">
        <v>1.3725000000000001</v>
      </c>
      <c r="H11" s="2">
        <v>0.45</v>
      </c>
      <c r="I11" s="2">
        <v>1.41</v>
      </c>
      <c r="J11" s="2">
        <v>2.4</v>
      </c>
      <c r="K11" s="14">
        <v>1</v>
      </c>
      <c r="L11" s="2">
        <v>0.6</v>
      </c>
      <c r="M11" s="2">
        <f t="shared" si="0"/>
        <v>1.2</v>
      </c>
      <c r="N11" s="14">
        <v>12</v>
      </c>
    </row>
    <row r="12" spans="1:14">
      <c r="A12" s="6" t="s">
        <v>29</v>
      </c>
      <c r="B12" s="2">
        <v>6.74</v>
      </c>
      <c r="C12" s="2">
        <v>4.7300000000000004</v>
      </c>
      <c r="D12" s="4">
        <v>9.0299999999999994</v>
      </c>
      <c r="E12" s="5">
        <f t="shared" si="1"/>
        <v>3.4314</v>
      </c>
      <c r="F12" s="2">
        <f t="shared" si="2"/>
        <v>6</v>
      </c>
      <c r="G12" s="2">
        <v>2.6</v>
      </c>
      <c r="H12" s="2">
        <v>0.68</v>
      </c>
      <c r="I12" s="2">
        <v>2.72</v>
      </c>
      <c r="J12" s="2">
        <v>5</v>
      </c>
      <c r="K12" s="14">
        <v>1</v>
      </c>
      <c r="L12" s="2">
        <v>1</v>
      </c>
      <c r="M12" s="2">
        <f t="shared" si="0"/>
        <v>2</v>
      </c>
      <c r="N12" s="14">
        <v>15</v>
      </c>
    </row>
    <row r="13" spans="1:14">
      <c r="A13" s="6" t="s">
        <v>30</v>
      </c>
      <c r="B13" s="2">
        <v>5.76</v>
      </c>
      <c r="C13" s="2">
        <v>3.95</v>
      </c>
      <c r="D13" s="4">
        <v>7.72</v>
      </c>
      <c r="E13" s="5">
        <f t="shared" si="1"/>
        <v>2.9336000000000002</v>
      </c>
      <c r="F13" s="2">
        <f t="shared" si="2"/>
        <v>5.13</v>
      </c>
      <c r="G13" s="2">
        <v>2.12</v>
      </c>
      <c r="H13" s="2">
        <v>0.73</v>
      </c>
      <c r="I13" s="2">
        <v>2.2799999999999998</v>
      </c>
      <c r="J13" s="2">
        <v>4.3</v>
      </c>
      <c r="K13" s="14">
        <v>1</v>
      </c>
      <c r="L13" s="2">
        <v>0.7</v>
      </c>
      <c r="M13" s="2">
        <f t="shared" si="0"/>
        <v>1.4</v>
      </c>
      <c r="N13" s="14">
        <v>13</v>
      </c>
    </row>
    <row r="14" spans="1:14">
      <c r="A14" s="6" t="s">
        <v>32</v>
      </c>
      <c r="B14" s="2">
        <v>2.86</v>
      </c>
      <c r="C14" s="2">
        <v>2.17</v>
      </c>
      <c r="D14" s="4">
        <v>3.83</v>
      </c>
      <c r="E14" s="5">
        <f t="shared" si="1"/>
        <v>1.4554</v>
      </c>
      <c r="F14" s="2">
        <f t="shared" si="2"/>
        <v>2.870625</v>
      </c>
      <c r="G14" s="2">
        <v>1.2206250000000001</v>
      </c>
      <c r="H14" s="2">
        <v>0.4</v>
      </c>
      <c r="I14" s="2">
        <v>1.25</v>
      </c>
      <c r="J14" s="2">
        <v>2.2999999999999998</v>
      </c>
      <c r="K14" s="14">
        <v>1</v>
      </c>
      <c r="L14" s="2">
        <v>0.3</v>
      </c>
      <c r="M14" s="2">
        <f t="shared" si="0"/>
        <v>0.6</v>
      </c>
      <c r="N14" s="14">
        <v>12</v>
      </c>
    </row>
    <row r="15" spans="1:14">
      <c r="A15" s="6" t="s">
        <v>33</v>
      </c>
      <c r="B15" s="2">
        <v>2.25</v>
      </c>
      <c r="C15" s="2">
        <v>1.91</v>
      </c>
      <c r="D15" s="4">
        <v>3.02</v>
      </c>
      <c r="E15" s="5">
        <f t="shared" si="1"/>
        <v>1.1476</v>
      </c>
      <c r="F15" s="2">
        <f t="shared" si="2"/>
        <v>2.524375</v>
      </c>
      <c r="G15" s="2">
        <v>1.0743750000000001</v>
      </c>
      <c r="H15" s="2">
        <v>0.35</v>
      </c>
      <c r="I15" s="2">
        <v>1.1000000000000001</v>
      </c>
      <c r="J15" s="2">
        <v>2</v>
      </c>
      <c r="K15" s="14">
        <v>1</v>
      </c>
      <c r="L15" s="2">
        <v>0.3</v>
      </c>
      <c r="M15" s="2">
        <f t="shared" si="0"/>
        <v>0.6</v>
      </c>
      <c r="N15" s="14">
        <v>12</v>
      </c>
    </row>
    <row r="16" spans="1:14">
      <c r="A16" s="6" t="s">
        <v>35</v>
      </c>
      <c r="B16" s="2">
        <v>5.18</v>
      </c>
      <c r="C16" s="2">
        <v>4.51</v>
      </c>
      <c r="D16" s="4">
        <v>6.94</v>
      </c>
      <c r="E16" s="5">
        <f t="shared" si="1"/>
        <v>2.6372</v>
      </c>
      <c r="F16" s="2">
        <f t="shared" si="2"/>
        <v>5.8868749999999999</v>
      </c>
      <c r="G16" s="2">
        <v>2.5368750000000002</v>
      </c>
      <c r="H16" s="2">
        <v>0.75</v>
      </c>
      <c r="I16" s="2">
        <v>2.6</v>
      </c>
      <c r="J16" s="2">
        <v>4.8</v>
      </c>
      <c r="K16" s="14">
        <v>1</v>
      </c>
      <c r="L16" s="2">
        <v>1</v>
      </c>
      <c r="M16" s="2">
        <f t="shared" si="0"/>
        <v>2</v>
      </c>
      <c r="N16" s="14">
        <v>16</v>
      </c>
    </row>
    <row r="17" spans="1:14">
      <c r="A17" s="6" t="s">
        <v>36</v>
      </c>
      <c r="B17" s="2">
        <v>4.6500000000000004</v>
      </c>
      <c r="C17" s="2">
        <v>3.97</v>
      </c>
      <c r="D17" s="4">
        <v>6.23</v>
      </c>
      <c r="E17" s="5">
        <f t="shared" si="1"/>
        <v>2.3673999999999999</v>
      </c>
      <c r="F17" s="2">
        <f t="shared" si="2"/>
        <v>5.2531249999999998</v>
      </c>
      <c r="G17" s="2">
        <v>2.2331249999999998</v>
      </c>
      <c r="H17" s="2">
        <v>0.73</v>
      </c>
      <c r="I17" s="2">
        <v>2.29</v>
      </c>
      <c r="J17" s="2">
        <v>4.5</v>
      </c>
      <c r="K17" s="14">
        <v>1</v>
      </c>
      <c r="L17" s="2">
        <v>1</v>
      </c>
      <c r="M17" s="2">
        <f t="shared" si="0"/>
        <v>2</v>
      </c>
      <c r="N17" s="14">
        <v>15</v>
      </c>
    </row>
    <row r="18" spans="1:14">
      <c r="A18" s="6" t="s">
        <v>37</v>
      </c>
      <c r="B18" s="2">
        <v>3.09</v>
      </c>
      <c r="C18" s="2">
        <v>2.65</v>
      </c>
      <c r="D18" s="4">
        <v>4.1399999999999997</v>
      </c>
      <c r="E18" s="5">
        <f t="shared" si="1"/>
        <v>1.5731999999999999</v>
      </c>
      <c r="F18" s="2">
        <f t="shared" si="2"/>
        <v>3.5106250000000001</v>
      </c>
      <c r="G18" s="2">
        <v>1.4906250000000001</v>
      </c>
      <c r="H18" s="2">
        <v>0.49</v>
      </c>
      <c r="I18" s="2">
        <v>1.53</v>
      </c>
      <c r="J18" s="2">
        <v>2.9</v>
      </c>
      <c r="K18" s="14">
        <v>1</v>
      </c>
      <c r="L18" s="2">
        <v>0.7</v>
      </c>
      <c r="M18" s="2">
        <f t="shared" si="0"/>
        <v>1.4</v>
      </c>
      <c r="N18" s="14">
        <v>14</v>
      </c>
    </row>
    <row r="19" spans="1:14">
      <c r="A19" s="6" t="s">
        <v>39</v>
      </c>
      <c r="B19" s="2">
        <v>4.54</v>
      </c>
      <c r="C19" s="2">
        <v>3.45</v>
      </c>
      <c r="D19" s="4">
        <v>6.08</v>
      </c>
      <c r="E19" s="5">
        <f t="shared" si="1"/>
        <v>2.3104</v>
      </c>
      <c r="F19" s="2">
        <f t="shared" si="2"/>
        <v>4.5706249999999997</v>
      </c>
      <c r="G19" s="2">
        <v>1.940625</v>
      </c>
      <c r="H19" s="2">
        <v>0.64</v>
      </c>
      <c r="I19" s="2">
        <v>1.99</v>
      </c>
      <c r="J19" s="2">
        <v>3.6</v>
      </c>
      <c r="K19" s="14">
        <v>1</v>
      </c>
      <c r="L19" s="2">
        <v>1</v>
      </c>
      <c r="M19" s="2">
        <f t="shared" si="0"/>
        <v>2</v>
      </c>
      <c r="N19" s="14">
        <v>13</v>
      </c>
    </row>
    <row r="20" spans="1:14">
      <c r="A20" s="6" t="s">
        <v>56</v>
      </c>
      <c r="B20" s="2">
        <v>2.39</v>
      </c>
      <c r="C20" s="2">
        <v>1.71</v>
      </c>
      <c r="D20" s="4">
        <v>3.2</v>
      </c>
      <c r="E20" s="5">
        <v>1.21</v>
      </c>
      <c r="F20" s="2">
        <f t="shared" si="2"/>
        <v>2.2618749999999999</v>
      </c>
      <c r="G20" s="2">
        <v>0.96187500000000004</v>
      </c>
      <c r="H20" s="2">
        <v>0.32</v>
      </c>
      <c r="I20" s="2">
        <v>0.98</v>
      </c>
      <c r="J20" s="2">
        <v>1.9</v>
      </c>
      <c r="K20" s="14">
        <v>1</v>
      </c>
      <c r="L20" s="2">
        <v>0.3</v>
      </c>
      <c r="M20" s="2">
        <f t="shared" si="0"/>
        <v>0.6</v>
      </c>
      <c r="N20" s="14">
        <v>10</v>
      </c>
    </row>
    <row r="21" spans="1:14">
      <c r="A21" s="6" t="s">
        <v>31</v>
      </c>
      <c r="B21" s="2">
        <v>2.69</v>
      </c>
      <c r="C21" s="2">
        <v>2.19</v>
      </c>
      <c r="D21" s="4">
        <v>3.6</v>
      </c>
      <c r="E21" s="5">
        <v>1.36</v>
      </c>
      <c r="F21" s="2">
        <f t="shared" si="2"/>
        <v>2.901875</v>
      </c>
      <c r="G21" s="2">
        <v>1.2318750000000001</v>
      </c>
      <c r="H21" s="2">
        <v>0.41</v>
      </c>
      <c r="I21" s="2">
        <v>1.26</v>
      </c>
      <c r="J21" s="2">
        <v>2</v>
      </c>
      <c r="K21" s="14">
        <v>1</v>
      </c>
      <c r="L21" s="2">
        <v>0.5</v>
      </c>
      <c r="M21" s="2">
        <f t="shared" si="0"/>
        <v>1</v>
      </c>
      <c r="N21" s="14">
        <v>10</v>
      </c>
    </row>
    <row r="22" spans="1:14">
      <c r="A22" s="6" t="s">
        <v>40</v>
      </c>
      <c r="B22" s="2">
        <v>0.89</v>
      </c>
      <c r="C22" s="2">
        <v>0.64</v>
      </c>
      <c r="D22" s="4">
        <v>1.19</v>
      </c>
      <c r="E22" s="5">
        <f>D22*0.37</f>
        <v>0.44030000000000002</v>
      </c>
      <c r="F22" s="2">
        <f t="shared" si="2"/>
        <v>0.79</v>
      </c>
      <c r="G22" s="2">
        <v>0.3</v>
      </c>
      <c r="H22" s="2">
        <v>0.12</v>
      </c>
      <c r="I22" s="2">
        <v>0.37</v>
      </c>
      <c r="J22" s="2">
        <v>0.3</v>
      </c>
      <c r="K22" s="14">
        <v>0</v>
      </c>
      <c r="L22" s="2">
        <v>0.04</v>
      </c>
      <c r="M22" s="2">
        <f t="shared" si="0"/>
        <v>0.08</v>
      </c>
      <c r="N22" s="14">
        <v>4</v>
      </c>
    </row>
    <row r="23" spans="1:14">
      <c r="A23" s="6" t="s">
        <v>34</v>
      </c>
      <c r="B23" s="2">
        <v>0.3</v>
      </c>
      <c r="C23" s="2">
        <v>0.21</v>
      </c>
      <c r="D23" s="4">
        <v>0.4</v>
      </c>
      <c r="E23" s="5">
        <f>D23*0.37</f>
        <v>0.14799999999999999</v>
      </c>
      <c r="F23" s="2">
        <f t="shared" si="2"/>
        <v>0.25</v>
      </c>
      <c r="G23" s="2">
        <v>0.05</v>
      </c>
      <c r="H23" s="2">
        <v>0.1</v>
      </c>
      <c r="I23" s="2">
        <v>0.1</v>
      </c>
      <c r="J23" s="2">
        <v>0.1</v>
      </c>
      <c r="K23" s="14">
        <v>0</v>
      </c>
      <c r="L23" s="2">
        <v>0.03</v>
      </c>
      <c r="M23" s="2">
        <f t="shared" si="0"/>
        <v>0.06</v>
      </c>
      <c r="N23" s="14">
        <v>2</v>
      </c>
    </row>
    <row r="24" spans="1:14">
      <c r="A24" s="6" t="s">
        <v>38</v>
      </c>
      <c r="B24" s="2">
        <v>0.34</v>
      </c>
      <c r="C24" s="2">
        <v>0.23</v>
      </c>
      <c r="D24" s="4">
        <v>0.46</v>
      </c>
      <c r="E24" s="5">
        <f>D24*0.37</f>
        <v>0.17019999999999999</v>
      </c>
      <c r="F24" s="2">
        <f t="shared" si="2"/>
        <v>0.25</v>
      </c>
      <c r="G24" s="2">
        <v>0.05</v>
      </c>
      <c r="H24" s="2">
        <v>0.1</v>
      </c>
      <c r="I24" s="2">
        <v>0.1</v>
      </c>
      <c r="J24" s="2">
        <v>0.1</v>
      </c>
      <c r="K24" s="14">
        <v>0</v>
      </c>
      <c r="L24" s="2">
        <v>0.03</v>
      </c>
      <c r="M24" s="2">
        <f t="shared" si="0"/>
        <v>0.06</v>
      </c>
      <c r="N24" s="14">
        <v>2</v>
      </c>
    </row>
    <row r="25" spans="1:14" ht="18.75">
      <c r="A25" s="7" t="s">
        <v>41</v>
      </c>
      <c r="B25" s="2">
        <f t="shared" ref="B25:L25" si="3">SUM(B5:B24)</f>
        <v>61.12</v>
      </c>
      <c r="C25" s="2">
        <f t="shared" si="3"/>
        <v>48.66</v>
      </c>
      <c r="D25" s="2">
        <v>82</v>
      </c>
      <c r="E25" s="2">
        <f t="shared" si="3"/>
        <v>31.125499999999999</v>
      </c>
      <c r="F25" s="2">
        <f t="shared" si="3"/>
        <v>64.001249999999999</v>
      </c>
      <c r="G25" s="2">
        <f t="shared" si="3"/>
        <v>27.001249999999999</v>
      </c>
      <c r="H25" s="2">
        <f t="shared" si="3"/>
        <v>9</v>
      </c>
      <c r="I25" s="2">
        <f t="shared" si="3"/>
        <v>28</v>
      </c>
      <c r="J25" s="2">
        <f t="shared" si="3"/>
        <v>50</v>
      </c>
      <c r="K25" s="14">
        <f t="shared" si="3"/>
        <v>17</v>
      </c>
      <c r="L25" s="2">
        <f t="shared" si="3"/>
        <v>10</v>
      </c>
      <c r="M25" s="2">
        <f>M5+M6+M7+M8+M9+M10+M11+M12+M13+M14+M15+M16+M17+M18+M19+M20+M21+M22+M23+M24</f>
        <v>20</v>
      </c>
      <c r="N25" s="14">
        <f>SUM(N5:N24)</f>
        <v>200</v>
      </c>
    </row>
    <row r="26" spans="1:14" ht="34.5" customHeight="1">
      <c r="A26" s="61" t="s">
        <v>42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8.75">
      <c r="A27" s="8"/>
      <c r="B27" s="9"/>
      <c r="C27" s="9"/>
      <c r="D27" s="9"/>
      <c r="E27" s="9"/>
      <c r="F27" s="9"/>
      <c r="G27" s="9"/>
      <c r="H27" s="9"/>
      <c r="I27" s="9"/>
      <c r="J27" s="9"/>
      <c r="K27" s="15"/>
      <c r="L27" s="9"/>
      <c r="M27" s="9"/>
      <c r="N27" s="15"/>
    </row>
    <row r="28" spans="1:14" ht="34.5" customHeight="1">
      <c r="A28" s="65" t="s">
        <v>1</v>
      </c>
      <c r="B28" s="66" t="s">
        <v>57</v>
      </c>
      <c r="C28" s="58" t="s">
        <v>58</v>
      </c>
      <c r="D28" s="58" t="s">
        <v>59</v>
      </c>
      <c r="E28" s="58" t="s">
        <v>60</v>
      </c>
      <c r="F28" s="58" t="s">
        <v>61</v>
      </c>
      <c r="G28" s="58" t="s">
        <v>62</v>
      </c>
      <c r="H28" s="58" t="s">
        <v>63</v>
      </c>
      <c r="I28" s="58" t="s">
        <v>64</v>
      </c>
      <c r="J28" s="58"/>
      <c r="K28" s="58" t="s">
        <v>65</v>
      </c>
      <c r="L28" s="58" t="s">
        <v>66</v>
      </c>
      <c r="M28" s="58" t="s">
        <v>67</v>
      </c>
      <c r="N28" s="58" t="s">
        <v>68</v>
      </c>
    </row>
    <row r="29" spans="1:14" ht="42.75" customHeight="1">
      <c r="A29" s="65"/>
      <c r="B29" s="66"/>
      <c r="C29" s="58"/>
      <c r="D29" s="58"/>
      <c r="E29" s="58"/>
      <c r="F29" s="58"/>
      <c r="G29" s="58"/>
      <c r="H29" s="58"/>
      <c r="I29" s="10" t="s">
        <v>69</v>
      </c>
      <c r="J29" s="10" t="s">
        <v>70</v>
      </c>
      <c r="K29" s="58"/>
      <c r="L29" s="58"/>
      <c r="M29" s="58"/>
      <c r="N29" s="58"/>
    </row>
    <row r="30" spans="1:14">
      <c r="A30" s="3" t="s">
        <v>21</v>
      </c>
      <c r="B30" s="11">
        <v>250</v>
      </c>
      <c r="C30" s="11">
        <v>0.5</v>
      </c>
      <c r="D30" s="3"/>
      <c r="E30" s="10">
        <v>1.8</v>
      </c>
      <c r="F30" s="3">
        <v>1.1000000000000001</v>
      </c>
      <c r="G30" s="10">
        <v>0.28000000000000003</v>
      </c>
      <c r="H30" s="3">
        <v>1.1000000000000001</v>
      </c>
      <c r="I30" s="3"/>
      <c r="J30" s="3"/>
      <c r="K30" s="3"/>
      <c r="L30" s="3"/>
      <c r="M30" s="3"/>
      <c r="N30" s="3">
        <v>25</v>
      </c>
    </row>
    <row r="31" spans="1:14">
      <c r="A31" s="3" t="s">
        <v>23</v>
      </c>
      <c r="B31" s="11">
        <v>250</v>
      </c>
      <c r="C31" s="11">
        <v>0.45</v>
      </c>
      <c r="D31" s="3"/>
      <c r="E31" s="10">
        <v>1.6</v>
      </c>
      <c r="F31" s="3">
        <v>1.4</v>
      </c>
      <c r="G31" s="10">
        <v>0.3</v>
      </c>
      <c r="H31" s="3">
        <v>1.4</v>
      </c>
      <c r="I31" s="3"/>
      <c r="J31" s="3"/>
      <c r="K31" s="3"/>
      <c r="L31" s="3">
        <v>1</v>
      </c>
      <c r="M31" s="3"/>
      <c r="N31" s="3">
        <v>25</v>
      </c>
    </row>
    <row r="32" spans="1:14">
      <c r="A32" s="3" t="s">
        <v>22</v>
      </c>
      <c r="B32" s="11">
        <v>250</v>
      </c>
      <c r="C32" s="11">
        <v>0.4</v>
      </c>
      <c r="D32" s="3"/>
      <c r="E32" s="10">
        <v>1.6</v>
      </c>
      <c r="F32" s="3">
        <v>1.1000000000000001</v>
      </c>
      <c r="G32" s="10">
        <v>0.3</v>
      </c>
      <c r="H32" s="3">
        <v>1.1000000000000001</v>
      </c>
      <c r="I32" s="3"/>
      <c r="J32" s="3"/>
      <c r="K32" s="3"/>
      <c r="L32" s="3">
        <v>1</v>
      </c>
      <c r="M32" s="3"/>
      <c r="N32" s="3">
        <v>25</v>
      </c>
    </row>
    <row r="33" spans="1:14">
      <c r="A33" s="3" t="s">
        <v>24</v>
      </c>
      <c r="B33" s="11">
        <v>250</v>
      </c>
      <c r="C33" s="11">
        <v>0.49</v>
      </c>
      <c r="D33" s="3"/>
      <c r="E33" s="10">
        <v>1.6</v>
      </c>
      <c r="F33" s="3">
        <v>1.1000000000000001</v>
      </c>
      <c r="G33" s="10">
        <v>0.2</v>
      </c>
      <c r="H33" s="3">
        <v>1.1000000000000001</v>
      </c>
      <c r="I33" s="3"/>
      <c r="J33" s="3"/>
      <c r="K33" s="3"/>
      <c r="L33" s="3">
        <v>1</v>
      </c>
      <c r="M33" s="3"/>
      <c r="N33" s="3">
        <v>25</v>
      </c>
    </row>
    <row r="34" spans="1:14">
      <c r="A34" s="6" t="s">
        <v>25</v>
      </c>
      <c r="B34" s="11">
        <v>1400</v>
      </c>
      <c r="C34" s="11">
        <v>1.3</v>
      </c>
      <c r="D34" s="3"/>
      <c r="E34" s="10">
        <v>5.8</v>
      </c>
      <c r="F34" s="3">
        <v>2.4</v>
      </c>
      <c r="G34" s="10">
        <v>1.04</v>
      </c>
      <c r="H34" s="3">
        <v>2.4</v>
      </c>
      <c r="I34" s="3"/>
      <c r="J34" s="3"/>
      <c r="K34" s="3"/>
      <c r="L34" s="3">
        <v>1</v>
      </c>
      <c r="M34" s="3">
        <v>600</v>
      </c>
      <c r="N34" s="3">
        <v>28</v>
      </c>
    </row>
    <row r="35" spans="1:14">
      <c r="A35" s="6" t="s">
        <v>26</v>
      </c>
      <c r="B35" s="11">
        <v>1600</v>
      </c>
      <c r="C35" s="11">
        <v>2.0099999999999998</v>
      </c>
      <c r="D35" s="3"/>
      <c r="E35" s="10">
        <v>7.4</v>
      </c>
      <c r="F35" s="3">
        <v>4.8</v>
      </c>
      <c r="G35" s="10">
        <v>1.17</v>
      </c>
      <c r="H35" s="3">
        <v>4.5999999999999996</v>
      </c>
      <c r="I35" s="16">
        <v>0.4</v>
      </c>
      <c r="J35" s="17">
        <v>1.6</v>
      </c>
      <c r="K35" s="16">
        <v>1.7</v>
      </c>
      <c r="L35" s="3">
        <v>1</v>
      </c>
      <c r="M35" s="3">
        <v>600</v>
      </c>
      <c r="N35" s="3">
        <v>29</v>
      </c>
    </row>
    <row r="36" spans="1:14">
      <c r="A36" s="6" t="s">
        <v>27</v>
      </c>
      <c r="B36" s="11">
        <v>1200</v>
      </c>
      <c r="C36" s="11">
        <v>1</v>
      </c>
      <c r="D36" s="3"/>
      <c r="E36" s="10">
        <v>8.1999999999999993</v>
      </c>
      <c r="F36" s="3">
        <v>2.9</v>
      </c>
      <c r="G36" s="10">
        <v>1.04</v>
      </c>
      <c r="H36" s="3">
        <v>3.1</v>
      </c>
      <c r="I36" s="16">
        <v>0.6</v>
      </c>
      <c r="J36" s="17">
        <v>2.4</v>
      </c>
      <c r="K36" s="16">
        <v>2.1</v>
      </c>
      <c r="L36" s="3">
        <v>1</v>
      </c>
      <c r="M36" s="3">
        <v>600</v>
      </c>
      <c r="N36" s="3">
        <v>30</v>
      </c>
    </row>
    <row r="37" spans="1:14">
      <c r="A37" s="6" t="s">
        <v>29</v>
      </c>
      <c r="B37" s="11">
        <v>1600</v>
      </c>
      <c r="C37" s="11">
        <v>1.97</v>
      </c>
      <c r="D37" s="3"/>
      <c r="E37" s="10">
        <v>8.4</v>
      </c>
      <c r="F37" s="3">
        <v>4.0999999999999996</v>
      </c>
      <c r="G37" s="10">
        <v>1.17</v>
      </c>
      <c r="H37" s="3">
        <v>3.9</v>
      </c>
      <c r="I37" s="3"/>
      <c r="J37" s="3"/>
      <c r="K37" s="3">
        <v>1.5</v>
      </c>
      <c r="L37" s="3">
        <v>1</v>
      </c>
      <c r="M37" s="3">
        <v>600</v>
      </c>
      <c r="N37" s="3">
        <v>28</v>
      </c>
    </row>
    <row r="38" spans="1:14">
      <c r="A38" s="6" t="s">
        <v>30</v>
      </c>
      <c r="B38" s="11">
        <v>1900</v>
      </c>
      <c r="C38" s="11">
        <v>1.77</v>
      </c>
      <c r="D38" s="3"/>
      <c r="E38" s="10">
        <v>5.4</v>
      </c>
      <c r="F38" s="3">
        <v>2.2999999999999998</v>
      </c>
      <c r="G38" s="10">
        <v>0.74</v>
      </c>
      <c r="H38" s="3">
        <v>2.5</v>
      </c>
      <c r="I38" s="3"/>
      <c r="J38" s="3"/>
      <c r="K38" s="3"/>
      <c r="L38" s="3">
        <v>1</v>
      </c>
      <c r="M38" s="3">
        <v>600</v>
      </c>
      <c r="N38" s="3">
        <v>30</v>
      </c>
    </row>
    <row r="39" spans="1:14">
      <c r="A39" s="6" t="s">
        <v>32</v>
      </c>
      <c r="B39" s="11">
        <v>400</v>
      </c>
      <c r="C39" s="11">
        <v>1.25</v>
      </c>
      <c r="D39" s="3"/>
      <c r="E39" s="10">
        <v>5.7</v>
      </c>
      <c r="F39" s="3">
        <v>1.8</v>
      </c>
      <c r="G39" s="10">
        <v>0.52</v>
      </c>
      <c r="H39" s="3">
        <v>1.8</v>
      </c>
      <c r="I39" s="3"/>
      <c r="J39" s="3"/>
      <c r="K39" s="3"/>
      <c r="L39" s="3">
        <v>1</v>
      </c>
      <c r="M39" s="3">
        <v>600</v>
      </c>
      <c r="N39" s="3">
        <v>28</v>
      </c>
    </row>
    <row r="40" spans="1:14">
      <c r="A40" s="6" t="s">
        <v>33</v>
      </c>
      <c r="B40" s="11">
        <v>1500</v>
      </c>
      <c r="C40" s="11">
        <v>1.06</v>
      </c>
      <c r="D40" s="3"/>
      <c r="E40" s="10">
        <v>6.5</v>
      </c>
      <c r="F40" s="3">
        <v>1.9</v>
      </c>
      <c r="G40" s="10">
        <v>0.65</v>
      </c>
      <c r="H40" s="3">
        <v>1.9</v>
      </c>
      <c r="I40" s="3"/>
      <c r="J40" s="3"/>
      <c r="K40" s="3">
        <v>1.3</v>
      </c>
      <c r="L40" s="3">
        <v>1</v>
      </c>
      <c r="M40" s="3">
        <v>600</v>
      </c>
      <c r="N40" s="3">
        <v>30</v>
      </c>
    </row>
    <row r="41" spans="1:14">
      <c r="A41" s="6" t="s">
        <v>35</v>
      </c>
      <c r="B41" s="11">
        <v>1200</v>
      </c>
      <c r="C41" s="11">
        <v>1.69</v>
      </c>
      <c r="D41" s="3"/>
      <c r="E41" s="10">
        <v>6.5</v>
      </c>
      <c r="F41" s="3">
        <v>3.9</v>
      </c>
      <c r="G41" s="10">
        <v>0.61</v>
      </c>
      <c r="H41" s="3">
        <v>3.9</v>
      </c>
      <c r="I41" s="3"/>
      <c r="J41" s="3"/>
      <c r="K41" s="3">
        <v>1.5</v>
      </c>
      <c r="L41" s="3">
        <v>1</v>
      </c>
      <c r="M41" s="3">
        <v>600</v>
      </c>
      <c r="N41" s="3">
        <v>28</v>
      </c>
    </row>
    <row r="42" spans="1:14">
      <c r="A42" s="6" t="s">
        <v>36</v>
      </c>
      <c r="B42" s="11">
        <v>1200</v>
      </c>
      <c r="C42" s="11">
        <v>1.52</v>
      </c>
      <c r="D42" s="3"/>
      <c r="E42" s="10">
        <v>7.9</v>
      </c>
      <c r="F42" s="3">
        <v>3.6</v>
      </c>
      <c r="G42" s="10">
        <v>0.96</v>
      </c>
      <c r="H42" s="3">
        <v>3.6</v>
      </c>
      <c r="I42" s="3"/>
      <c r="J42" s="3"/>
      <c r="K42" s="3">
        <v>1.6</v>
      </c>
      <c r="L42" s="3">
        <v>1</v>
      </c>
      <c r="M42" s="3">
        <v>600</v>
      </c>
      <c r="N42" s="3">
        <v>30</v>
      </c>
    </row>
    <row r="43" spans="1:14">
      <c r="A43" s="6" t="s">
        <v>37</v>
      </c>
      <c r="B43" s="11">
        <v>300</v>
      </c>
      <c r="C43" s="11">
        <v>1.2</v>
      </c>
      <c r="D43" s="3"/>
      <c r="E43" s="10">
        <v>6.9</v>
      </c>
      <c r="F43" s="3">
        <v>2.2999999999999998</v>
      </c>
      <c r="G43" s="10">
        <v>0.78</v>
      </c>
      <c r="H43" s="3">
        <v>2.2999999999999998</v>
      </c>
      <c r="I43" s="16">
        <v>0.5</v>
      </c>
      <c r="J43" s="17">
        <v>2</v>
      </c>
      <c r="K43" s="16">
        <v>1.8</v>
      </c>
      <c r="L43" s="3">
        <v>1</v>
      </c>
      <c r="M43" s="3">
        <v>600</v>
      </c>
      <c r="N43" s="3">
        <v>28</v>
      </c>
    </row>
    <row r="44" spans="1:14">
      <c r="A44" s="6" t="s">
        <v>39</v>
      </c>
      <c r="B44" s="11">
        <v>200</v>
      </c>
      <c r="C44" s="11">
        <v>1.48</v>
      </c>
      <c r="D44" s="3"/>
      <c r="E44" s="10">
        <v>7</v>
      </c>
      <c r="F44" s="3">
        <v>2.4</v>
      </c>
      <c r="G44" s="10">
        <v>0.98</v>
      </c>
      <c r="H44" s="3">
        <v>2.4</v>
      </c>
      <c r="I44" s="3"/>
      <c r="J44" s="3"/>
      <c r="K44" s="3">
        <v>1.5</v>
      </c>
      <c r="L44" s="3">
        <v>1</v>
      </c>
      <c r="M44" s="3">
        <v>600</v>
      </c>
      <c r="N44" s="3">
        <v>28</v>
      </c>
    </row>
    <row r="45" spans="1:14">
      <c r="A45" s="6" t="s">
        <v>56</v>
      </c>
      <c r="B45" s="11">
        <v>900</v>
      </c>
      <c r="C45" s="11">
        <v>0.68</v>
      </c>
      <c r="D45" s="3"/>
      <c r="E45" s="10">
        <v>1.1000000000000001</v>
      </c>
      <c r="F45" s="3">
        <v>0.9</v>
      </c>
      <c r="G45" s="10">
        <v>0.61</v>
      </c>
      <c r="H45" s="3">
        <v>0.9</v>
      </c>
      <c r="I45" s="3"/>
      <c r="J45" s="3"/>
      <c r="K45" s="3">
        <v>1</v>
      </c>
      <c r="L45" s="3">
        <v>1</v>
      </c>
      <c r="M45" s="3">
        <v>600</v>
      </c>
      <c r="N45" s="3">
        <v>28</v>
      </c>
    </row>
    <row r="46" spans="1:14">
      <c r="A46" s="6" t="s">
        <v>31</v>
      </c>
      <c r="B46" s="11">
        <v>600</v>
      </c>
      <c r="C46" s="11">
        <v>0.88</v>
      </c>
      <c r="D46" s="3"/>
      <c r="E46" s="10">
        <v>0.6</v>
      </c>
      <c r="F46" s="3">
        <v>1.6</v>
      </c>
      <c r="G46" s="10">
        <v>0.32</v>
      </c>
      <c r="H46" s="3">
        <v>1.6</v>
      </c>
      <c r="I46" s="3"/>
      <c r="J46" s="3"/>
      <c r="K46" s="3"/>
      <c r="L46" s="3">
        <v>1</v>
      </c>
      <c r="M46" s="3">
        <v>600</v>
      </c>
      <c r="N46" s="3">
        <v>25</v>
      </c>
    </row>
    <row r="47" spans="1:14">
      <c r="A47" s="6" t="s">
        <v>40</v>
      </c>
      <c r="B47" s="3"/>
      <c r="C47" s="11">
        <v>0.1</v>
      </c>
      <c r="D47" s="3"/>
      <c r="E47" s="10">
        <v>0.3</v>
      </c>
      <c r="F47" s="3">
        <v>0.2</v>
      </c>
      <c r="G47" s="10">
        <v>0.1</v>
      </c>
      <c r="H47" s="3">
        <v>0.2</v>
      </c>
      <c r="I47" s="3"/>
      <c r="J47" s="3"/>
      <c r="K47" s="3"/>
      <c r="L47" s="3">
        <v>1</v>
      </c>
      <c r="M47" s="3">
        <v>600</v>
      </c>
      <c r="N47" s="3">
        <v>10</v>
      </c>
    </row>
    <row r="48" spans="1:14">
      <c r="A48" s="6" t="s">
        <v>34</v>
      </c>
      <c r="B48" s="3"/>
      <c r="C48" s="11">
        <v>0.15</v>
      </c>
      <c r="D48" s="3">
        <v>400</v>
      </c>
      <c r="E48" s="10">
        <v>0.4</v>
      </c>
      <c r="F48" s="3">
        <v>0.1</v>
      </c>
      <c r="G48" s="10">
        <v>0.1</v>
      </c>
      <c r="H48" s="3">
        <v>0.1</v>
      </c>
      <c r="I48" s="3"/>
      <c r="J48" s="3"/>
      <c r="K48" s="3"/>
      <c r="L48" s="3">
        <v>1</v>
      </c>
      <c r="M48" s="3">
        <v>600</v>
      </c>
      <c r="N48" s="3">
        <v>10</v>
      </c>
    </row>
    <row r="49" spans="1:14">
      <c r="A49" s="6" t="s">
        <v>38</v>
      </c>
      <c r="B49" s="3"/>
      <c r="C49" s="11">
        <v>0.1</v>
      </c>
      <c r="D49" s="3"/>
      <c r="E49" s="10">
        <v>0.3</v>
      </c>
      <c r="F49" s="3">
        <v>0.1</v>
      </c>
      <c r="G49" s="10">
        <v>0.13</v>
      </c>
      <c r="H49" s="3">
        <v>0.1</v>
      </c>
      <c r="I49" s="3"/>
      <c r="J49" s="3"/>
      <c r="K49" s="3"/>
      <c r="L49" s="3">
        <v>1</v>
      </c>
      <c r="M49" s="3">
        <v>600</v>
      </c>
      <c r="N49" s="3">
        <v>10</v>
      </c>
    </row>
    <row r="50" spans="1:14">
      <c r="A50" s="12" t="s">
        <v>71</v>
      </c>
      <c r="B50" s="4">
        <f>SUM(B30:B49)</f>
        <v>15000</v>
      </c>
      <c r="C50" s="4">
        <f t="shared" ref="C50:N50" si="4">SUM(C30:C49)</f>
        <v>20</v>
      </c>
      <c r="D50" s="4">
        <f t="shared" si="4"/>
        <v>400</v>
      </c>
      <c r="E50" s="4">
        <f t="shared" si="4"/>
        <v>85</v>
      </c>
      <c r="F50" s="4">
        <f t="shared" si="4"/>
        <v>40</v>
      </c>
      <c r="G50" s="4">
        <f t="shared" si="4"/>
        <v>12</v>
      </c>
      <c r="H50" s="4">
        <f t="shared" si="4"/>
        <v>40</v>
      </c>
      <c r="I50" s="4">
        <f t="shared" si="4"/>
        <v>1.5</v>
      </c>
      <c r="J50" s="4">
        <f t="shared" si="4"/>
        <v>6</v>
      </c>
      <c r="K50" s="4">
        <f t="shared" si="4"/>
        <v>14</v>
      </c>
      <c r="L50" s="4">
        <f t="shared" si="4"/>
        <v>19</v>
      </c>
      <c r="M50" s="4">
        <f t="shared" si="4"/>
        <v>9600</v>
      </c>
      <c r="N50" s="4">
        <f t="shared" si="4"/>
        <v>500</v>
      </c>
    </row>
  </sheetData>
  <mergeCells count="28">
    <mergeCell ref="A1:N1"/>
    <mergeCell ref="A2:B2"/>
    <mergeCell ref="G3:I3"/>
    <mergeCell ref="A26:N26"/>
    <mergeCell ref="I28:J28"/>
    <mergeCell ref="A3:A4"/>
    <mergeCell ref="A28:A29"/>
    <mergeCell ref="B3:B4"/>
    <mergeCell ref="B28:B29"/>
    <mergeCell ref="C3:C4"/>
    <mergeCell ref="C28:C29"/>
    <mergeCell ref="D3:D4"/>
    <mergeCell ref="D28:D29"/>
    <mergeCell ref="E3:E4"/>
    <mergeCell ref="E28:E29"/>
    <mergeCell ref="F3:F4"/>
    <mergeCell ref="F28:F29"/>
    <mergeCell ref="G28:G29"/>
    <mergeCell ref="H28:H29"/>
    <mergeCell ref="J3:J4"/>
    <mergeCell ref="K3:K4"/>
    <mergeCell ref="K28:K29"/>
    <mergeCell ref="L3:L4"/>
    <mergeCell ref="L28:L29"/>
    <mergeCell ref="M3:M4"/>
    <mergeCell ref="M28:M29"/>
    <mergeCell ref="N3:N4"/>
    <mergeCell ref="N28:N29"/>
  </mergeCells>
  <phoneticPr fontId="10" type="noConversion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xbany</cp:lastModifiedBy>
  <cp:revision>1</cp:revision>
  <cp:lastPrinted>2020-03-25T08:32:55Z</cp:lastPrinted>
  <dcterms:created xsi:type="dcterms:W3CDTF">2014-03-04T01:12:00Z</dcterms:created>
  <dcterms:modified xsi:type="dcterms:W3CDTF">2020-03-25T08:32:59Z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