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5600" windowHeight="12070" tabRatio="839" firstSheet="1" activeTab="1"/>
  </bookViews>
  <sheets>
    <sheet name="目录 " sheetId="1" state="hidden" r:id="rId1"/>
    <sheet name="目录" sheetId="2" r:id="rId2"/>
    <sheet name="1" sheetId="3" r:id="rId3"/>
    <sheet name="2" sheetId="4" r:id="rId4"/>
    <sheet name="3" sheetId="5" r:id="rId5"/>
    <sheet name="4" sheetId="6" r:id="rId6"/>
    <sheet name="5" sheetId="7" r:id="rId7"/>
    <sheet name="6" sheetId="8" r:id="rId8"/>
    <sheet name="7" sheetId="9" r:id="rId9"/>
    <sheet name="8" sheetId="10" r:id="rId10"/>
    <sheet name="9" sheetId="11" r:id="rId11"/>
    <sheet name="10" sheetId="12" r:id="rId12"/>
    <sheet name="11" sheetId="13" r:id="rId13"/>
    <sheet name="12" sheetId="14" r:id="rId14"/>
    <sheet name="13" sheetId="15" r:id="rId15"/>
    <sheet name="14" sheetId="21" r:id="rId16"/>
    <sheet name="15" sheetId="22" r:id="rId17"/>
    <sheet name="16" sheetId="16" r:id="rId18"/>
    <sheet name="17" sheetId="17" r:id="rId19"/>
    <sheet name="18" sheetId="18" r:id="rId20"/>
    <sheet name="19" sheetId="20" r:id="rId21"/>
    <sheet name="20" sheetId="19" r:id="rId22"/>
  </sheets>
  <externalReferences>
    <externalReference r:id="rId24"/>
    <externalReference r:id="rId25"/>
    <externalReference r:id="rId26"/>
    <externalReference r:id="rId27"/>
  </externalReferences>
  <definedNames>
    <definedName name="_xlnm._FilterDatabase" localSheetId="9" hidden="1">'8'!$A$6:$I$244</definedName>
    <definedName name="_xlnm._FilterDatabase" localSheetId="10" hidden="1">'9'!$A$4:$L$243</definedName>
    <definedName name="_xlnm.Print_Area" localSheetId="2">'1'!#REF!</definedName>
    <definedName name="_xlnm.Print_Titles" localSheetId="2">'1'!#REF!</definedName>
    <definedName name="_xlnm.Print_Titles" localSheetId="3">'2'!#REF!</definedName>
    <definedName name="_xlnm.Print_Titles" localSheetId="4">'3'!#REF!</definedName>
    <definedName name="_xlnm.Print_Titles" localSheetId="5">'4'!#REF!</definedName>
    <definedName name="_xlnm.Print_Titles" localSheetId="8">'7'!#REF!</definedName>
    <definedName name="_xlnm.Print_Titles" localSheetId="9">'8'!#REF!</definedName>
    <definedName name="_xlnm.Print_Titles" localSheetId="10">'9'!#REF!</definedName>
    <definedName name="_xlnm.Print_Titles" localSheetId="11">'10'!$1:4</definedName>
    <definedName name="_xlnm.Print_Area" localSheetId="17">'16'!#REF!</definedName>
    <definedName name="_xlnm.Print_Titles" localSheetId="17">'16'!#REF!</definedName>
    <definedName name="_xlnm.Print_Area" localSheetId="18">'17'!#REF!</definedName>
    <definedName name="_xlnm.Print_Titles" localSheetId="18">'17'!#REF!</definedName>
    <definedName name="_xlnm._FilterDatabase" localSheetId="17" hidden="1">'16'!#REF!</definedName>
    <definedName name="_xlnm._FilterDatabase" localSheetId="18" hidden="1">'17'!#REF!</definedName>
    <definedName name="_xlnm.Print_Area">#N/A</definedName>
    <definedName name="_xlnm.Print_Titles">#N/A</definedName>
    <definedName name="_xlnm._FilterDatabase" localSheetId="4" hidden="1">'3'!#REF!</definedName>
    <definedName name="_xlnm.Print_Area" localSheetId="3">'2'!#REF!</definedName>
    <definedName name="_xlnm.Print_Area" localSheetId="10">'9'!$A$1:$F$243</definedName>
    <definedName name="_xlnm.Print_Area" localSheetId="5">'4'!#REF!</definedName>
    <definedName name="_xlnm.Print_Area" localSheetId="21">'20'!$A$1:$C$10</definedName>
    <definedName name="_xlnm.Print_Area" localSheetId="16">'15'!$A$1:$N$20</definedName>
    <definedName name="_1301_石家庄市" hidden="1">[4]内置数据!$AK$2:$AK$24</definedName>
    <definedName name="_1303_秦皇岛市" hidden="1">[4]内置数据!$AM$2:$AM$9</definedName>
    <definedName name="_1305_邢台市" hidden="1">[4]内置数据!$AO$2:$AO$20</definedName>
    <definedName name="B2TJ" hidden="1">'[4]表一（录入表）'!$J$5</definedName>
    <definedName name="SSWR" hidden="1">IF('[4]表一（录入表）'!$I$2="预算四舍五入到万元",0,IF('[4]表一（录入表）'!$I$2="预算四舍五入到百元",2,IF('[4]表一（录入表）'!$I$2="预算四舍五入到元",4,0)))</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<sst xmlns="http://schemas.openxmlformats.org/spreadsheetml/2006/main" count="3681" uniqueCount="2738">
  <si>
    <r>
      <rPr>
        <sz val="11"/>
        <rFont val="宋体"/>
        <charset val="134"/>
      </rPr>
      <t>附件</t>
    </r>
    <r>
      <rPr>
        <sz val="11"/>
        <rFont val="Times New Roman"/>
        <charset val="134"/>
      </rPr>
      <t>1</t>
    </r>
  </si>
  <si>
    <t>政府预算草案报表目录</t>
  </si>
  <si>
    <r>
      <rPr>
        <b/>
        <sz val="11"/>
        <rFont val="宋体"/>
        <charset val="134"/>
      </rPr>
      <t>表号</t>
    </r>
  </si>
  <si>
    <r>
      <rPr>
        <b/>
        <sz val="11"/>
        <rFont val="宋体"/>
        <charset val="134"/>
      </rPr>
      <t>表名</t>
    </r>
  </si>
  <si>
    <r>
      <rPr>
        <sz val="11"/>
        <rFont val="宋体"/>
        <charset val="134"/>
      </rPr>
      <t>附表</t>
    </r>
    <r>
      <rPr>
        <sz val="11"/>
        <rFont val="Times New Roman"/>
        <charset val="134"/>
      </rPr>
      <t>1-1</t>
    </r>
  </si>
  <si>
    <t>一般公共预算收入预算表</t>
  </si>
  <si>
    <r>
      <rPr>
        <sz val="11"/>
        <rFont val="宋体"/>
        <charset val="134"/>
      </rPr>
      <t>第一部分</t>
    </r>
    <r>
      <rPr>
        <sz val="11"/>
        <rFont val="Times New Roman"/>
        <charset val="134"/>
      </rPr>
      <t>:</t>
    </r>
    <r>
      <rPr>
        <sz val="11"/>
        <rFont val="宋体"/>
        <charset val="134"/>
      </rPr>
      <t>一般公共预算</t>
    </r>
  </si>
  <si>
    <r>
      <rPr>
        <sz val="11"/>
        <rFont val="宋体"/>
        <charset val="134"/>
      </rPr>
      <t>附表</t>
    </r>
    <r>
      <rPr>
        <sz val="11"/>
        <rFont val="Times New Roman"/>
        <charset val="134"/>
      </rPr>
      <t>1-2</t>
    </r>
  </si>
  <si>
    <t>一般公共预算支出预算表</t>
  </si>
  <si>
    <r>
      <rPr>
        <sz val="11"/>
        <rFont val="宋体"/>
        <charset val="134"/>
      </rPr>
      <t>附表</t>
    </r>
    <r>
      <rPr>
        <sz val="11"/>
        <rFont val="Times New Roman"/>
        <charset val="134"/>
      </rPr>
      <t>1-3</t>
    </r>
  </si>
  <si>
    <t>一般公共预算本级支出预算表</t>
  </si>
  <si>
    <r>
      <rPr>
        <sz val="11"/>
        <rFont val="宋体"/>
        <charset val="134"/>
      </rPr>
      <t>附表</t>
    </r>
    <r>
      <rPr>
        <sz val="11"/>
        <rFont val="Times New Roman"/>
        <charset val="134"/>
      </rPr>
      <t>1-4</t>
    </r>
  </si>
  <si>
    <t>一般公共预算基本支出预算表</t>
  </si>
  <si>
    <r>
      <rPr>
        <sz val="11"/>
        <rFont val="宋体"/>
        <charset val="134"/>
      </rPr>
      <t>附表</t>
    </r>
    <r>
      <rPr>
        <sz val="11"/>
        <rFont val="Times New Roman"/>
        <charset val="134"/>
      </rPr>
      <t>1-5</t>
    </r>
  </si>
  <si>
    <t>一般公共预算对下税收返还和转移支付预算分项目表</t>
  </si>
  <si>
    <r>
      <rPr>
        <sz val="11"/>
        <rFont val="宋体"/>
        <charset val="134"/>
      </rPr>
      <t>附表</t>
    </r>
    <r>
      <rPr>
        <sz val="11"/>
        <rFont val="Times New Roman"/>
        <charset val="134"/>
      </rPr>
      <t>1-6</t>
    </r>
  </si>
  <si>
    <t>一般公共预算对下税收返还和转移支付预算分地区表</t>
  </si>
  <si>
    <r>
      <rPr>
        <sz val="11"/>
        <rFont val="宋体"/>
        <charset val="134"/>
      </rPr>
      <t>附表</t>
    </r>
    <r>
      <rPr>
        <sz val="11"/>
        <rFont val="Times New Roman"/>
        <charset val="134"/>
      </rPr>
      <t>1-7</t>
    </r>
  </si>
  <si>
    <t>政府性基金收入预算表</t>
  </si>
  <si>
    <r>
      <rPr>
        <sz val="11"/>
        <rFont val="宋体"/>
        <charset val="134"/>
      </rPr>
      <t>第二部分</t>
    </r>
    <r>
      <rPr>
        <sz val="11"/>
        <rFont val="Times New Roman"/>
        <charset val="134"/>
      </rPr>
      <t>:</t>
    </r>
    <r>
      <rPr>
        <sz val="11"/>
        <rFont val="宋体"/>
        <charset val="134"/>
      </rPr>
      <t>政府性基金预算</t>
    </r>
  </si>
  <si>
    <r>
      <rPr>
        <sz val="11"/>
        <rFont val="宋体"/>
        <charset val="134"/>
      </rPr>
      <t>附表</t>
    </r>
    <r>
      <rPr>
        <sz val="11"/>
        <rFont val="Times New Roman"/>
        <charset val="134"/>
      </rPr>
      <t>1-8</t>
    </r>
  </si>
  <si>
    <t>政府性基金支出预算表</t>
  </si>
  <si>
    <r>
      <rPr>
        <sz val="11"/>
        <rFont val="宋体"/>
        <charset val="134"/>
      </rPr>
      <t>附表</t>
    </r>
    <r>
      <rPr>
        <sz val="11"/>
        <rFont val="Times New Roman"/>
        <charset val="134"/>
      </rPr>
      <t>1-9</t>
    </r>
  </si>
  <si>
    <t>政府性基金本级支出预算表</t>
  </si>
  <si>
    <r>
      <rPr>
        <sz val="11"/>
        <rFont val="宋体"/>
        <charset val="134"/>
      </rPr>
      <t>附表</t>
    </r>
    <r>
      <rPr>
        <sz val="11"/>
        <rFont val="Times New Roman"/>
        <charset val="134"/>
      </rPr>
      <t>1-10</t>
    </r>
  </si>
  <si>
    <t>政府性基金转移支付预算分项目表</t>
  </si>
  <si>
    <r>
      <rPr>
        <sz val="11"/>
        <rFont val="宋体"/>
        <charset val="134"/>
      </rPr>
      <t>附表</t>
    </r>
    <r>
      <rPr>
        <sz val="11"/>
        <rFont val="Times New Roman"/>
        <charset val="134"/>
      </rPr>
      <t>1-11</t>
    </r>
  </si>
  <si>
    <t>政府性基金转移支付预算分地区表</t>
  </si>
  <si>
    <r>
      <rPr>
        <sz val="11"/>
        <rFont val="宋体"/>
        <charset val="134"/>
      </rPr>
      <t>附表</t>
    </r>
    <r>
      <rPr>
        <sz val="11"/>
        <rFont val="Times New Roman"/>
        <charset val="134"/>
      </rPr>
      <t>1-12</t>
    </r>
  </si>
  <si>
    <t>国有资本经营收入预算表</t>
  </si>
  <si>
    <r>
      <rPr>
        <sz val="11"/>
        <rFont val="宋体"/>
        <charset val="134"/>
      </rPr>
      <t>第三部分</t>
    </r>
    <r>
      <rPr>
        <sz val="11"/>
        <rFont val="Times New Roman"/>
        <charset val="134"/>
      </rPr>
      <t>:</t>
    </r>
    <r>
      <rPr>
        <sz val="11"/>
        <rFont val="宋体"/>
        <charset val="134"/>
      </rPr>
      <t>国有资本经营预算</t>
    </r>
  </si>
  <si>
    <r>
      <rPr>
        <sz val="11"/>
        <rFont val="宋体"/>
        <charset val="134"/>
      </rPr>
      <t>附表</t>
    </r>
    <r>
      <rPr>
        <sz val="11"/>
        <rFont val="Times New Roman"/>
        <charset val="134"/>
      </rPr>
      <t>1-13</t>
    </r>
  </si>
  <si>
    <t>国有资本经营支出预算表</t>
  </si>
  <si>
    <r>
      <rPr>
        <sz val="11"/>
        <rFont val="宋体"/>
        <charset val="134"/>
      </rPr>
      <t>附表</t>
    </r>
    <r>
      <rPr>
        <sz val="11"/>
        <rFont val="Times New Roman"/>
        <charset val="134"/>
      </rPr>
      <t>1-14</t>
    </r>
  </si>
  <si>
    <t>社会保险基金收入预算表</t>
  </si>
  <si>
    <r>
      <rPr>
        <sz val="11"/>
        <rFont val="宋体"/>
        <charset val="134"/>
      </rPr>
      <t>第四部分</t>
    </r>
    <r>
      <rPr>
        <sz val="11"/>
        <rFont val="Times New Roman"/>
        <charset val="134"/>
      </rPr>
      <t>:</t>
    </r>
    <r>
      <rPr>
        <sz val="11"/>
        <rFont val="宋体"/>
        <charset val="134"/>
      </rPr>
      <t>社会保险基金预算</t>
    </r>
  </si>
  <si>
    <r>
      <rPr>
        <sz val="11"/>
        <rFont val="宋体"/>
        <charset val="134"/>
      </rPr>
      <t>附表</t>
    </r>
    <r>
      <rPr>
        <sz val="11"/>
        <rFont val="Times New Roman"/>
        <charset val="134"/>
      </rPr>
      <t>1-15</t>
    </r>
  </si>
  <si>
    <t>社会保险基金支出预算表</t>
  </si>
  <si>
    <r>
      <rPr>
        <sz val="11"/>
        <rFont val="宋体"/>
        <charset val="134"/>
      </rPr>
      <t>附表</t>
    </r>
    <r>
      <rPr>
        <sz val="11"/>
        <rFont val="Times New Roman"/>
        <charset val="134"/>
      </rPr>
      <t>1-16</t>
    </r>
  </si>
  <si>
    <t>地方政府一般债务和专项债务限额和余额情况表</t>
  </si>
  <si>
    <r>
      <rPr>
        <sz val="11"/>
        <rFont val="宋体"/>
        <charset val="134"/>
      </rPr>
      <t>第五部分：地方政府债务情况</t>
    </r>
  </si>
  <si>
    <t>江永县2026年政府预算公开目录</t>
  </si>
  <si>
    <t>序号</t>
  </si>
  <si>
    <t>附表</t>
  </si>
  <si>
    <t>公  开  内  容</t>
  </si>
  <si>
    <t>附表一</t>
  </si>
  <si>
    <t>附表二</t>
  </si>
  <si>
    <t>附表三</t>
  </si>
  <si>
    <t>附表四</t>
  </si>
  <si>
    <t>一般公共预算本级基本支出预算表</t>
  </si>
  <si>
    <t>附表五</t>
  </si>
  <si>
    <t>附表六</t>
  </si>
  <si>
    <t>附表七</t>
  </si>
  <si>
    <t>附表八</t>
  </si>
  <si>
    <t>附表九</t>
  </si>
  <si>
    <t>附表十</t>
  </si>
  <si>
    <t>附表十一</t>
  </si>
  <si>
    <t>附表十二</t>
  </si>
  <si>
    <t>附表十三</t>
  </si>
  <si>
    <t>附表十四</t>
  </si>
  <si>
    <t>国有资本经营预算本级支出预算表</t>
  </si>
  <si>
    <t>附表十五</t>
  </si>
  <si>
    <t>国有资本经营预算对下转移支付预算表</t>
  </si>
  <si>
    <t>附表十六</t>
  </si>
  <si>
    <t>附表十七</t>
  </si>
  <si>
    <t>附表十八</t>
  </si>
  <si>
    <t>地方政府一般债务限额和余额情况表</t>
  </si>
  <si>
    <t>附表十九</t>
  </si>
  <si>
    <t>地方政府专项债务限额和余额情况表</t>
  </si>
  <si>
    <t>附表二十</t>
  </si>
  <si>
    <t>“三公”经费预算表</t>
  </si>
  <si>
    <t>2026年江永县一般公共预算收入完成情况预计表</t>
  </si>
  <si>
    <t>单位：万元</t>
  </si>
  <si>
    <t>预算科目</t>
  </si>
  <si>
    <t>2026年
预算数</t>
  </si>
  <si>
    <t>2025年
完成数</t>
  </si>
  <si>
    <t>比完成数+-</t>
  </si>
  <si>
    <t>比完成数
增长%</t>
  </si>
  <si>
    <t>一、税收收入</t>
  </si>
  <si>
    <t>　　增值税</t>
  </si>
  <si>
    <t>　　营改增</t>
  </si>
  <si>
    <t>　　企业所得税</t>
  </si>
  <si>
    <t>　　个人所得税</t>
  </si>
  <si>
    <t>　　资源税</t>
  </si>
  <si>
    <t>　　城市维护建设税</t>
  </si>
  <si>
    <t>　　房产税</t>
  </si>
  <si>
    <t>　　印花税</t>
  </si>
  <si>
    <t>　　城镇土地使用税</t>
  </si>
  <si>
    <t>　　土地增值税</t>
  </si>
  <si>
    <t>　　车船税</t>
  </si>
  <si>
    <t>　　耕地占用税</t>
  </si>
  <si>
    <t>　　契税</t>
  </si>
  <si>
    <t>　　烟叶税</t>
  </si>
  <si>
    <t xml:space="preserve">    环境保护税</t>
  </si>
  <si>
    <t>二、非税收入</t>
  </si>
  <si>
    <t>　　专项收入</t>
  </si>
  <si>
    <t>　　    教育费附加</t>
  </si>
  <si>
    <t>　　行政事业性收费收入</t>
  </si>
  <si>
    <t>　　罚没收入</t>
  </si>
  <si>
    <t xml:space="preserve">    国有资本经营收入</t>
  </si>
  <si>
    <t>　 　国有资源（资产）有偿使用收入</t>
  </si>
  <si>
    <t>　　其他收入</t>
  </si>
  <si>
    <t>地方财政收入小计</t>
  </si>
  <si>
    <t>上划省级收入</t>
  </si>
  <si>
    <t xml:space="preserve">    上划省级增值税</t>
  </si>
  <si>
    <t xml:space="preserve">    上划省级企业所得税</t>
  </si>
  <si>
    <t xml:space="preserve">    上划省级个人所得税</t>
  </si>
  <si>
    <t xml:space="preserve">    上划省级资源税</t>
  </si>
  <si>
    <t xml:space="preserve">    上划省级城镇土地使用税</t>
  </si>
  <si>
    <t xml:space="preserve">    上划省级环境保护税</t>
  </si>
  <si>
    <t>上划中央收入</t>
  </si>
  <si>
    <t xml:space="preserve">    上划中央增值税</t>
  </si>
  <si>
    <t xml:space="preserve">    上划中央消费税</t>
  </si>
  <si>
    <t xml:space="preserve">    上划中央企业所得税</t>
  </si>
  <si>
    <t xml:space="preserve">    上划中央个人所得税</t>
  </si>
  <si>
    <t xml:space="preserve">    上划中央营业税</t>
  </si>
  <si>
    <t>一般公共预算收入（财政总收入）</t>
  </si>
  <si>
    <t xml:space="preserve">    税务局</t>
  </si>
  <si>
    <t xml:space="preserve">    财政局</t>
  </si>
  <si>
    <t>2026年江永县一般公共预算支出完成情况预计表</t>
  </si>
  <si>
    <t>2025年     预算数</t>
  </si>
  <si>
    <t>2026年     预算数</t>
  </si>
  <si>
    <t>增减额</t>
  </si>
  <si>
    <t>增长%</t>
  </si>
  <si>
    <t>一、一般公共服务支出</t>
  </si>
  <si>
    <t>二、国防支出</t>
  </si>
  <si>
    <t>三、公共安全支出</t>
  </si>
  <si>
    <t>四、教育支出</t>
  </si>
  <si>
    <t>五、科学技术支出</t>
  </si>
  <si>
    <t>六、文化体育与传媒支出</t>
  </si>
  <si>
    <t>七、社会保障和就业支出</t>
  </si>
  <si>
    <t>八、医疗卫生与计划生育支出</t>
  </si>
  <si>
    <t>九、节能环保支出</t>
  </si>
  <si>
    <t>十、城乡社区支出</t>
  </si>
  <si>
    <t>十一、农林水支出</t>
  </si>
  <si>
    <t>十二、交通运输支出</t>
  </si>
  <si>
    <t>十三、资源勘探信息等支出</t>
  </si>
  <si>
    <t>十四、商业服务业等支出</t>
  </si>
  <si>
    <t>十五、金融支出</t>
  </si>
  <si>
    <t>十六、国土海洋气象等支出</t>
  </si>
  <si>
    <t>十七、住房保障支出</t>
  </si>
  <si>
    <t>十八、粮油物资储备支出</t>
  </si>
  <si>
    <t>十九、灾害防治及应急管理支出</t>
  </si>
  <si>
    <t>二十、其他支出</t>
  </si>
  <si>
    <t>二十一、预备费</t>
  </si>
  <si>
    <t>二十二、债务付息支出</t>
  </si>
  <si>
    <t>一般公共预算支出合计</t>
  </si>
  <si>
    <r>
      <rPr>
        <sz val="18"/>
        <rFont val="Times New Roman"/>
        <charset val="134"/>
      </rPr>
      <t>2026</t>
    </r>
    <r>
      <rPr>
        <sz val="18"/>
        <rFont val="仿宋_GB2312"/>
        <charset val="134"/>
      </rPr>
      <t>年一般公共预算支出表</t>
    </r>
  </si>
  <si>
    <r>
      <rPr>
        <sz val="11"/>
        <rFont val="仿宋_GB2312"/>
        <charset val="134"/>
      </rPr>
      <t>单位：万元</t>
    </r>
  </si>
  <si>
    <r>
      <rPr>
        <sz val="11"/>
        <rFont val="黑体"/>
        <charset val="134"/>
      </rPr>
      <t>项目</t>
    </r>
  </si>
  <si>
    <t>上年
预算数</t>
  </si>
  <si>
    <t>上年调整
预算数</t>
  </si>
  <si>
    <r>
      <rPr>
        <sz val="11"/>
        <rFont val="黑体"/>
        <charset val="134"/>
      </rPr>
      <t>上年预计
执行数</t>
    </r>
    <r>
      <rPr>
        <sz val="11"/>
        <rFont val="Times New Roman"/>
        <charset val="134"/>
      </rPr>
      <t xml:space="preserve"> </t>
    </r>
  </si>
  <si>
    <r>
      <rPr>
        <sz val="11"/>
        <rFont val="黑体"/>
        <charset val="134"/>
      </rPr>
      <t>预算数</t>
    </r>
  </si>
  <si>
    <t>科目
编码</t>
  </si>
  <si>
    <t>科目名称</t>
  </si>
  <si>
    <r>
      <rPr>
        <sz val="11"/>
        <rFont val="黑体"/>
        <charset val="134"/>
      </rPr>
      <t>金额</t>
    </r>
  </si>
  <si>
    <r>
      <rPr>
        <sz val="11"/>
        <rFont val="黑体"/>
        <charset val="134"/>
      </rPr>
      <t>为上年
预算数的</t>
    </r>
    <r>
      <rPr>
        <sz val="11"/>
        <rFont val="Times New Roman"/>
        <charset val="134"/>
      </rPr>
      <t>%</t>
    </r>
  </si>
  <si>
    <r>
      <rPr>
        <sz val="11"/>
        <rFont val="黑体"/>
        <charset val="134"/>
      </rPr>
      <t>为上年预计执行数的</t>
    </r>
    <r>
      <rPr>
        <sz val="11"/>
        <rFont val="Times New Roman"/>
        <charset val="134"/>
      </rPr>
      <t>%</t>
    </r>
  </si>
  <si>
    <t>2101902</t>
  </si>
  <si>
    <t>育儿补贴</t>
  </si>
  <si>
    <t>2013904</t>
  </si>
  <si>
    <t>专项业务</t>
  </si>
  <si>
    <t>2080209</t>
  </si>
  <si>
    <t>老龄事务</t>
  </si>
  <si>
    <t>2130101</t>
  </si>
  <si>
    <t>行政运行</t>
  </si>
  <si>
    <t>2130102</t>
  </si>
  <si>
    <t>一般行政管理事务</t>
  </si>
  <si>
    <t>2130103</t>
  </si>
  <si>
    <t>机关服务</t>
  </si>
  <si>
    <t>2130104</t>
  </si>
  <si>
    <t>事业运行</t>
  </si>
  <si>
    <t>2210111</t>
  </si>
  <si>
    <t>配租型住房保障</t>
  </si>
  <si>
    <t>2010101</t>
  </si>
  <si>
    <t>2010102</t>
  </si>
  <si>
    <t>2010103</t>
  </si>
  <si>
    <t>2010104</t>
  </si>
  <si>
    <t>人大会议</t>
  </si>
  <si>
    <t>2010105</t>
  </si>
  <si>
    <t>人大立法</t>
  </si>
  <si>
    <t>2010106</t>
  </si>
  <si>
    <t>人大监督</t>
  </si>
  <si>
    <t>2010107</t>
  </si>
  <si>
    <t>人大代表履职能力提升</t>
  </si>
  <si>
    <t>2010108</t>
  </si>
  <si>
    <t>代表工作</t>
  </si>
  <si>
    <t>2010109</t>
  </si>
  <si>
    <t>人大信访工作</t>
  </si>
  <si>
    <t>2010150</t>
  </si>
  <si>
    <t>2010199</t>
  </si>
  <si>
    <t>其他人大事务支出</t>
  </si>
  <si>
    <t>2010201</t>
  </si>
  <si>
    <t>2010202</t>
  </si>
  <si>
    <t>2010203</t>
  </si>
  <si>
    <t>2010204</t>
  </si>
  <si>
    <t>政协会议</t>
  </si>
  <si>
    <t>2010205</t>
  </si>
  <si>
    <t>委员视察</t>
  </si>
  <si>
    <t>2010206</t>
  </si>
  <si>
    <t>参政议政</t>
  </si>
  <si>
    <t>2010250</t>
  </si>
  <si>
    <t>2010299</t>
  </si>
  <si>
    <t>其他政协事务支出</t>
  </si>
  <si>
    <t>2010301</t>
  </si>
  <si>
    <t>2010302</t>
  </si>
  <si>
    <t>2010303</t>
  </si>
  <si>
    <t>2010304</t>
  </si>
  <si>
    <t>专项服务</t>
  </si>
  <si>
    <t>2010305</t>
  </si>
  <si>
    <t>专项业务及机关事务管理</t>
  </si>
  <si>
    <t>2010306</t>
  </si>
  <si>
    <t>政务公开审批</t>
  </si>
  <si>
    <t>2010309</t>
  </si>
  <si>
    <t>参事事务</t>
  </si>
  <si>
    <t>2010350</t>
  </si>
  <si>
    <t>2010399</t>
  </si>
  <si>
    <t>其他政府办公厅（室）及相关机构事务支出</t>
  </si>
  <si>
    <t>2010401</t>
  </si>
  <si>
    <t>2010402</t>
  </si>
  <si>
    <t>2010403</t>
  </si>
  <si>
    <t>2010404</t>
  </si>
  <si>
    <t>战略规划与实施</t>
  </si>
  <si>
    <t>2010405</t>
  </si>
  <si>
    <t>日常经济运行调节</t>
  </si>
  <si>
    <t>2010406</t>
  </si>
  <si>
    <t>社会事业发展规划</t>
  </si>
  <si>
    <t>2010407</t>
  </si>
  <si>
    <t>经济体制改革研究</t>
  </si>
  <si>
    <t>2010408</t>
  </si>
  <si>
    <t>物价管理</t>
  </si>
  <si>
    <t>2010450</t>
  </si>
  <si>
    <t>2010499</t>
  </si>
  <si>
    <t>其他发展与改革事务支出</t>
  </si>
  <si>
    <t>2010501</t>
  </si>
  <si>
    <t>2010502</t>
  </si>
  <si>
    <t>2010503</t>
  </si>
  <si>
    <t>2010504</t>
  </si>
  <si>
    <t>信息事务</t>
  </si>
  <si>
    <t>2010505</t>
  </si>
  <si>
    <t>专项统计业务</t>
  </si>
  <si>
    <t>2010506</t>
  </si>
  <si>
    <t>统计管理</t>
  </si>
  <si>
    <t>2010507</t>
  </si>
  <si>
    <t>专项普查活动</t>
  </si>
  <si>
    <t>2010508</t>
  </si>
  <si>
    <t>统计抽样调查</t>
  </si>
  <si>
    <t>2010550</t>
  </si>
  <si>
    <t>2010599</t>
  </si>
  <si>
    <t>其他统计信息事务支出</t>
  </si>
  <si>
    <t>2010601</t>
  </si>
  <si>
    <t>2010602</t>
  </si>
  <si>
    <t>2010603</t>
  </si>
  <si>
    <t>2010604</t>
  </si>
  <si>
    <t>预算改革业务</t>
  </si>
  <si>
    <t>2010605</t>
  </si>
  <si>
    <t>财政国库业务</t>
  </si>
  <si>
    <t>2010606</t>
  </si>
  <si>
    <t>财政监察</t>
  </si>
  <si>
    <t>2010607</t>
  </si>
  <si>
    <t>信息化建设</t>
  </si>
  <si>
    <t>2010608</t>
  </si>
  <si>
    <t>财政委托业务支出</t>
  </si>
  <si>
    <t>2010650</t>
  </si>
  <si>
    <t>2010699</t>
  </si>
  <si>
    <t>其他财政事务支出</t>
  </si>
  <si>
    <t>2010701</t>
  </si>
  <si>
    <t>2010702</t>
  </si>
  <si>
    <t>2010703</t>
  </si>
  <si>
    <t>2010709</t>
  </si>
  <si>
    <t>2010710</t>
  </si>
  <si>
    <t>税收业务</t>
  </si>
  <si>
    <t>2010750</t>
  </si>
  <si>
    <t>2010799</t>
  </si>
  <si>
    <t>其他税收事务支出</t>
  </si>
  <si>
    <t>2010801</t>
  </si>
  <si>
    <t>2010802</t>
  </si>
  <si>
    <t>2010803</t>
  </si>
  <si>
    <t>2010804</t>
  </si>
  <si>
    <t>审计业务</t>
  </si>
  <si>
    <t>2010805</t>
  </si>
  <si>
    <t>审计管理</t>
  </si>
  <si>
    <t>2010806</t>
  </si>
  <si>
    <t>2010850</t>
  </si>
  <si>
    <t>2010899</t>
  </si>
  <si>
    <t>其他审计事务支出</t>
  </si>
  <si>
    <t>2010901</t>
  </si>
  <si>
    <t>2010902</t>
  </si>
  <si>
    <t>2010903</t>
  </si>
  <si>
    <t>2010905</t>
  </si>
  <si>
    <t>缉私办案</t>
  </si>
  <si>
    <t>2010907</t>
  </si>
  <si>
    <t>口岸管理</t>
  </si>
  <si>
    <t>2010908</t>
  </si>
  <si>
    <t>2010909</t>
  </si>
  <si>
    <t>海关关务</t>
  </si>
  <si>
    <t>2010910</t>
  </si>
  <si>
    <t>关税征管</t>
  </si>
  <si>
    <t>2010911</t>
  </si>
  <si>
    <t>海关监管</t>
  </si>
  <si>
    <t>2010912</t>
  </si>
  <si>
    <t>检验检疫</t>
  </si>
  <si>
    <t>2010950</t>
  </si>
  <si>
    <t>2010999</t>
  </si>
  <si>
    <t>其他海关事务支出</t>
  </si>
  <si>
    <t>2011101</t>
  </si>
  <si>
    <t>2011102</t>
  </si>
  <si>
    <t>2011103</t>
  </si>
  <si>
    <t>2011104</t>
  </si>
  <si>
    <t>大案要案查处</t>
  </si>
  <si>
    <t>2011105</t>
  </si>
  <si>
    <t>派驻派出机构</t>
  </si>
  <si>
    <t>2011106</t>
  </si>
  <si>
    <t>巡视工作</t>
  </si>
  <si>
    <t>2011150</t>
  </si>
  <si>
    <t>2011199</t>
  </si>
  <si>
    <t>其他纪检监察事务支出</t>
  </si>
  <si>
    <t>2011301</t>
  </si>
  <si>
    <t>2011302</t>
  </si>
  <si>
    <t>2011303</t>
  </si>
  <si>
    <t>2011304</t>
  </si>
  <si>
    <t>对外贸易管理</t>
  </si>
  <si>
    <t>2011305</t>
  </si>
  <si>
    <t>国际经济合作</t>
  </si>
  <si>
    <t>2011306</t>
  </si>
  <si>
    <t>外资管理</t>
  </si>
  <si>
    <t>2011307</t>
  </si>
  <si>
    <t>国内贸易管理</t>
  </si>
  <si>
    <t>2011308</t>
  </si>
  <si>
    <t>招商引资</t>
  </si>
  <si>
    <t>2011350</t>
  </si>
  <si>
    <t>2011399</t>
  </si>
  <si>
    <t>其他商贸事务支出</t>
  </si>
  <si>
    <t>2011401</t>
  </si>
  <si>
    <t>2011402</t>
  </si>
  <si>
    <t>2011403</t>
  </si>
  <si>
    <t>2011404</t>
  </si>
  <si>
    <t>专利审批</t>
  </si>
  <si>
    <t>2011405</t>
  </si>
  <si>
    <t>知识产权战略和规划</t>
  </si>
  <si>
    <t>2011408</t>
  </si>
  <si>
    <t>国际合作与交流</t>
  </si>
  <si>
    <t>2011409</t>
  </si>
  <si>
    <t>知识产权宏观管理</t>
  </si>
  <si>
    <t>2011410</t>
  </si>
  <si>
    <t>商标管理</t>
  </si>
  <si>
    <t>2011411</t>
  </si>
  <si>
    <t>原产地地理标志管理</t>
  </si>
  <si>
    <t>2011450</t>
  </si>
  <si>
    <t>2011499</t>
  </si>
  <si>
    <t>其他知识产权事务支出</t>
  </si>
  <si>
    <t>2012301</t>
  </si>
  <si>
    <t>2012302</t>
  </si>
  <si>
    <t>2012303</t>
  </si>
  <si>
    <t>2012304</t>
  </si>
  <si>
    <t>民族工作专项</t>
  </si>
  <si>
    <t>2012350</t>
  </si>
  <si>
    <t>2012399</t>
  </si>
  <si>
    <t>其他民族事务支出</t>
  </si>
  <si>
    <t>2012501</t>
  </si>
  <si>
    <t>2012502</t>
  </si>
  <si>
    <t>2012503</t>
  </si>
  <si>
    <t>2012504</t>
  </si>
  <si>
    <t>港澳事务</t>
  </si>
  <si>
    <t>2012505</t>
  </si>
  <si>
    <t>台湾事务</t>
  </si>
  <si>
    <t>2012550</t>
  </si>
  <si>
    <t>2012599</t>
  </si>
  <si>
    <t>其他港澳台事务支出</t>
  </si>
  <si>
    <t>2012601</t>
  </si>
  <si>
    <t>2012602</t>
  </si>
  <si>
    <t>2012603</t>
  </si>
  <si>
    <t>2012604</t>
  </si>
  <si>
    <t>档案馆</t>
  </si>
  <si>
    <t>2012699</t>
  </si>
  <si>
    <t>其他档案事务支出</t>
  </si>
  <si>
    <t>2012801</t>
  </si>
  <si>
    <t>2012802</t>
  </si>
  <si>
    <t>2012803</t>
  </si>
  <si>
    <t>2012804</t>
  </si>
  <si>
    <t>2012850</t>
  </si>
  <si>
    <t>2012899</t>
  </si>
  <si>
    <t>其他民主党派及工商联事务支出</t>
  </si>
  <si>
    <t>2012901</t>
  </si>
  <si>
    <t>2012902</t>
  </si>
  <si>
    <t>2012903</t>
  </si>
  <si>
    <t>2012906</t>
  </si>
  <si>
    <t>工会事务</t>
  </si>
  <si>
    <t>2012950</t>
  </si>
  <si>
    <t>2012999</t>
  </si>
  <si>
    <t>其他群众团体事务支出</t>
  </si>
  <si>
    <t>2013101</t>
  </si>
  <si>
    <t>2013102</t>
  </si>
  <si>
    <t>2013103</t>
  </si>
  <si>
    <t>2013105</t>
  </si>
  <si>
    <t>2013150</t>
  </si>
  <si>
    <t>2013199</t>
  </si>
  <si>
    <t>其他党委办公厅（室）及相关机构事务支出</t>
  </si>
  <si>
    <t>2013201</t>
  </si>
  <si>
    <t>2013202</t>
  </si>
  <si>
    <t>2013203</t>
  </si>
  <si>
    <t>2013204</t>
  </si>
  <si>
    <t>公务员事务</t>
  </si>
  <si>
    <t>2013250</t>
  </si>
  <si>
    <t>2013299</t>
  </si>
  <si>
    <t>其他组织事务支出</t>
  </si>
  <si>
    <t>2013301</t>
  </si>
  <si>
    <t>2013302</t>
  </si>
  <si>
    <t>2013303</t>
  </si>
  <si>
    <t>2013304</t>
  </si>
  <si>
    <t>宣传管理</t>
  </si>
  <si>
    <t>2013350</t>
  </si>
  <si>
    <t>2013399</t>
  </si>
  <si>
    <t>其他宣传事务支出</t>
  </si>
  <si>
    <t>2013401</t>
  </si>
  <si>
    <t>2013402</t>
  </si>
  <si>
    <t>2013403</t>
  </si>
  <si>
    <t>2013404</t>
  </si>
  <si>
    <t>宗教事务</t>
  </si>
  <si>
    <t>2013405</t>
  </si>
  <si>
    <t>华侨事务</t>
  </si>
  <si>
    <t>2013450</t>
  </si>
  <si>
    <t>2013499</t>
  </si>
  <si>
    <t>其他统战事务支出</t>
  </si>
  <si>
    <t>2013501</t>
  </si>
  <si>
    <t>2013502</t>
  </si>
  <si>
    <t>2013503</t>
  </si>
  <si>
    <t>2013550</t>
  </si>
  <si>
    <t>2013599</t>
  </si>
  <si>
    <t>其他对外联络事务支出</t>
  </si>
  <si>
    <t>2013601</t>
  </si>
  <si>
    <t>2013602</t>
  </si>
  <si>
    <t>2013603</t>
  </si>
  <si>
    <t>2013650</t>
  </si>
  <si>
    <t>2013699</t>
  </si>
  <si>
    <t>其他共产党事务支出</t>
  </si>
  <si>
    <t>2013701</t>
  </si>
  <si>
    <t>2013702</t>
  </si>
  <si>
    <t>2013703</t>
  </si>
  <si>
    <t>2013704</t>
  </si>
  <si>
    <t>信息安全事务</t>
  </si>
  <si>
    <t>2013750</t>
  </si>
  <si>
    <t>2013799</t>
  </si>
  <si>
    <t>其他网信事务支出</t>
  </si>
  <si>
    <t>2013801</t>
  </si>
  <si>
    <t>2013802</t>
  </si>
  <si>
    <t>2013803</t>
  </si>
  <si>
    <t>2013804</t>
  </si>
  <si>
    <t>经营主体管理</t>
  </si>
  <si>
    <t>2013805</t>
  </si>
  <si>
    <t>市场秩序执法</t>
  </si>
  <si>
    <t>2013808</t>
  </si>
  <si>
    <t>2013810</t>
  </si>
  <si>
    <t>质量基础</t>
  </si>
  <si>
    <t>2013812</t>
  </si>
  <si>
    <t>药品事务</t>
  </si>
  <si>
    <t>2013813</t>
  </si>
  <si>
    <t>医疗器械事务</t>
  </si>
  <si>
    <t>2013814</t>
  </si>
  <si>
    <t>化妆品事务</t>
  </si>
  <si>
    <t>2013815</t>
  </si>
  <si>
    <t>质量安全监管</t>
  </si>
  <si>
    <t>2013816</t>
  </si>
  <si>
    <t>食品安全监管</t>
  </si>
  <si>
    <t>2013850</t>
  </si>
  <si>
    <t>2013899</t>
  </si>
  <si>
    <t>其他市场监督管理事务</t>
  </si>
  <si>
    <t>2013901</t>
  </si>
  <si>
    <t>2013902</t>
  </si>
  <si>
    <t>2013903</t>
  </si>
  <si>
    <t>2013950</t>
  </si>
  <si>
    <t>2013999</t>
  </si>
  <si>
    <t>其他社会工作事务支出</t>
  </si>
  <si>
    <t>2014001</t>
  </si>
  <si>
    <t>2014002</t>
  </si>
  <si>
    <t>2014003</t>
  </si>
  <si>
    <t>2014004</t>
  </si>
  <si>
    <t>信访业务</t>
  </si>
  <si>
    <t>2014050</t>
  </si>
  <si>
    <t>2014099</t>
  </si>
  <si>
    <t>其他信访事务支出</t>
  </si>
  <si>
    <t>2014101</t>
  </si>
  <si>
    <t>2014102</t>
  </si>
  <si>
    <t>2014103</t>
  </si>
  <si>
    <t>2014150</t>
  </si>
  <si>
    <t>2014199</t>
  </si>
  <si>
    <t>其他数据事务支出</t>
  </si>
  <si>
    <t>2019901</t>
  </si>
  <si>
    <t>国家赔偿费用支出</t>
  </si>
  <si>
    <t>2019999</t>
  </si>
  <si>
    <t>其他一般公共服务支出</t>
  </si>
  <si>
    <t>2020101</t>
  </si>
  <si>
    <t>2020102</t>
  </si>
  <si>
    <t>2020103</t>
  </si>
  <si>
    <t>2020104</t>
  </si>
  <si>
    <t>2020150</t>
  </si>
  <si>
    <t>2020199</t>
  </si>
  <si>
    <t>其他外交管理事务支出</t>
  </si>
  <si>
    <t>2020201</t>
  </si>
  <si>
    <t>驻外使领馆（团、处）</t>
  </si>
  <si>
    <t>2020202</t>
  </si>
  <si>
    <t>其他驻外机构支出</t>
  </si>
  <si>
    <t>2020304</t>
  </si>
  <si>
    <t>援外优惠贷款贴息</t>
  </si>
  <si>
    <t>2020306</t>
  </si>
  <si>
    <t>对外援助</t>
  </si>
  <si>
    <t>2020401</t>
  </si>
  <si>
    <t>国际组织会费</t>
  </si>
  <si>
    <t>2020402</t>
  </si>
  <si>
    <t>国际组织捐赠</t>
  </si>
  <si>
    <t>2020403</t>
  </si>
  <si>
    <t>维和摊款</t>
  </si>
  <si>
    <t>2020404</t>
  </si>
  <si>
    <t>国际组织股金及基金</t>
  </si>
  <si>
    <t>2020499</t>
  </si>
  <si>
    <t>其他国际组织支出</t>
  </si>
  <si>
    <t>2020503</t>
  </si>
  <si>
    <t>在华国际会议</t>
  </si>
  <si>
    <t>2020504</t>
  </si>
  <si>
    <t>国际交流活动</t>
  </si>
  <si>
    <t>2020505</t>
  </si>
  <si>
    <t>对外合作活动</t>
  </si>
  <si>
    <t>2020599</t>
  </si>
  <si>
    <t>其他对外合作与交流支出</t>
  </si>
  <si>
    <t>2020601</t>
  </si>
  <si>
    <t>对外宣传</t>
  </si>
  <si>
    <t>2020701</t>
  </si>
  <si>
    <t>边界勘界</t>
  </si>
  <si>
    <t>2020702</t>
  </si>
  <si>
    <t>边界联检</t>
  </si>
  <si>
    <t>2020703</t>
  </si>
  <si>
    <t>边界界桩维护</t>
  </si>
  <si>
    <t>2020799</t>
  </si>
  <si>
    <t>其他支出</t>
  </si>
  <si>
    <t>2020801</t>
  </si>
  <si>
    <t>2020802</t>
  </si>
  <si>
    <t>2020803</t>
  </si>
  <si>
    <t>2020850</t>
  </si>
  <si>
    <t>2020899</t>
  </si>
  <si>
    <t>其他国际发展合作支出</t>
  </si>
  <si>
    <t>2029999</t>
  </si>
  <si>
    <t>其他外交支出</t>
  </si>
  <si>
    <t>2030101</t>
  </si>
  <si>
    <t>现役部队</t>
  </si>
  <si>
    <t>2030102</t>
  </si>
  <si>
    <t>预备役部队</t>
  </si>
  <si>
    <t>2030199</t>
  </si>
  <si>
    <t>其他军费支出</t>
  </si>
  <si>
    <t>2030401</t>
  </si>
  <si>
    <t>国防科研事业</t>
  </si>
  <si>
    <t>2030501</t>
  </si>
  <si>
    <t>专项工程</t>
  </si>
  <si>
    <t>2030601</t>
  </si>
  <si>
    <t>兵役征集</t>
  </si>
  <si>
    <t>2030602</t>
  </si>
  <si>
    <t>经济动员</t>
  </si>
  <si>
    <t>2030603</t>
  </si>
  <si>
    <t>人民防空</t>
  </si>
  <si>
    <t>2030604</t>
  </si>
  <si>
    <t>交通战备</t>
  </si>
  <si>
    <t>2030607</t>
  </si>
  <si>
    <t>民兵</t>
  </si>
  <si>
    <t>2030608</t>
  </si>
  <si>
    <t>边海防</t>
  </si>
  <si>
    <t>2030699</t>
  </si>
  <si>
    <t>其他国防动员支出</t>
  </si>
  <si>
    <t>2039999</t>
  </si>
  <si>
    <t>其他国防支出</t>
  </si>
  <si>
    <t>2040101</t>
  </si>
  <si>
    <t>武装警察部队</t>
  </si>
  <si>
    <t>2040199</t>
  </si>
  <si>
    <t>其他武装警察部队支出</t>
  </si>
  <si>
    <t>2040201</t>
  </si>
  <si>
    <t>2040202</t>
  </si>
  <si>
    <t>2040203</t>
  </si>
  <si>
    <t>2040219</t>
  </si>
  <si>
    <t>2040220</t>
  </si>
  <si>
    <t>执法办案</t>
  </si>
  <si>
    <t>2040221</t>
  </si>
  <si>
    <t>特别业务</t>
  </si>
  <si>
    <t>2040222</t>
  </si>
  <si>
    <t>特勤业务</t>
  </si>
  <si>
    <t>2040223</t>
  </si>
  <si>
    <t>移民事务</t>
  </si>
  <si>
    <t>2040250</t>
  </si>
  <si>
    <t>2040299</t>
  </si>
  <si>
    <t>其他公安支出</t>
  </si>
  <si>
    <t>2040301</t>
  </si>
  <si>
    <t>2040302</t>
  </si>
  <si>
    <t>2040303</t>
  </si>
  <si>
    <t>2040304</t>
  </si>
  <si>
    <t>安全业务</t>
  </si>
  <si>
    <t>2040350</t>
  </si>
  <si>
    <t>2040399</t>
  </si>
  <si>
    <t>其他国家安全支出</t>
  </si>
  <si>
    <t>2040401</t>
  </si>
  <si>
    <t>2040402</t>
  </si>
  <si>
    <t>2040403</t>
  </si>
  <si>
    <t>2040409</t>
  </si>
  <si>
    <t>“两房”建设</t>
  </si>
  <si>
    <t>2040410</t>
  </si>
  <si>
    <t>检察监督</t>
  </si>
  <si>
    <t>2040450</t>
  </si>
  <si>
    <t>2040499</t>
  </si>
  <si>
    <t>其他检察支出</t>
  </si>
  <si>
    <t>2040501</t>
  </si>
  <si>
    <t>2040502</t>
  </si>
  <si>
    <t>2040503</t>
  </si>
  <si>
    <t>2040504</t>
  </si>
  <si>
    <t>案件审判</t>
  </si>
  <si>
    <t>2040505</t>
  </si>
  <si>
    <t>案件执行</t>
  </si>
  <si>
    <t>2040506</t>
  </si>
  <si>
    <t>“两庭”建设</t>
  </si>
  <si>
    <t>2040550</t>
  </si>
  <si>
    <t>2040599</t>
  </si>
  <si>
    <t>其他法院支出</t>
  </si>
  <si>
    <t>2040601</t>
  </si>
  <si>
    <t>2040602</t>
  </si>
  <si>
    <t>2040603</t>
  </si>
  <si>
    <t>2040604</t>
  </si>
  <si>
    <t>基层司法业务</t>
  </si>
  <si>
    <t>2040605</t>
  </si>
  <si>
    <t>普法宣传</t>
  </si>
  <si>
    <t>2040606</t>
  </si>
  <si>
    <t>律师管理</t>
  </si>
  <si>
    <t>2040607</t>
  </si>
  <si>
    <t>公共法律服务</t>
  </si>
  <si>
    <t>2040608</t>
  </si>
  <si>
    <t>国家统一法律职业资格考试</t>
  </si>
  <si>
    <t>2040610</t>
  </si>
  <si>
    <t>社区矫正</t>
  </si>
  <si>
    <t>2040612</t>
  </si>
  <si>
    <t>法治建设</t>
  </si>
  <si>
    <t>2040613</t>
  </si>
  <si>
    <t>2040650</t>
  </si>
  <si>
    <t>2040699</t>
  </si>
  <si>
    <t>其他司法支出</t>
  </si>
  <si>
    <t>2040701</t>
  </si>
  <si>
    <t>2040702</t>
  </si>
  <si>
    <t>2040703</t>
  </si>
  <si>
    <t>2040704</t>
  </si>
  <si>
    <t>罪犯生活及医疗卫生</t>
  </si>
  <si>
    <t>2040705</t>
  </si>
  <si>
    <t>监狱业务及罪犯改造</t>
  </si>
  <si>
    <t>2040706</t>
  </si>
  <si>
    <t>狱政设施建设</t>
  </si>
  <si>
    <t>2040707</t>
  </si>
  <si>
    <t>2040750</t>
  </si>
  <si>
    <t>2040799</t>
  </si>
  <si>
    <t>其他监狱支出</t>
  </si>
  <si>
    <t>2040801</t>
  </si>
  <si>
    <t>2040802</t>
  </si>
  <si>
    <t>2040803</t>
  </si>
  <si>
    <t>2040804</t>
  </si>
  <si>
    <t>强制隔离戒毒人员生活</t>
  </si>
  <si>
    <t>2040805</t>
  </si>
  <si>
    <t>强制隔离戒毒人员教育</t>
  </si>
  <si>
    <t>2040806</t>
  </si>
  <si>
    <t>所政设施建设</t>
  </si>
  <si>
    <t>2040807</t>
  </si>
  <si>
    <t>2040850</t>
  </si>
  <si>
    <t>2040899</t>
  </si>
  <si>
    <t>其他强制隔离戒毒支出</t>
  </si>
  <si>
    <t>2040901</t>
  </si>
  <si>
    <t>2040902</t>
  </si>
  <si>
    <t>2040903</t>
  </si>
  <si>
    <t>2040904</t>
  </si>
  <si>
    <t>保密技术</t>
  </si>
  <si>
    <t>2040905</t>
  </si>
  <si>
    <t>保密管理</t>
  </si>
  <si>
    <t>2040950</t>
  </si>
  <si>
    <t>2040999</t>
  </si>
  <si>
    <t>其他国家保密支出</t>
  </si>
  <si>
    <t>2041001</t>
  </si>
  <si>
    <t>2041002</t>
  </si>
  <si>
    <t>2041006</t>
  </si>
  <si>
    <t>2041007</t>
  </si>
  <si>
    <t>缉私业务</t>
  </si>
  <si>
    <t>2041099</t>
  </si>
  <si>
    <t>其他缉私警察支出</t>
  </si>
  <si>
    <t>2049902</t>
  </si>
  <si>
    <t>国家司法救助支出</t>
  </si>
  <si>
    <t>2049999</t>
  </si>
  <si>
    <t>其他公共安全支出</t>
  </si>
  <si>
    <t>2050101</t>
  </si>
  <si>
    <t>2050102</t>
  </si>
  <si>
    <t>2050103</t>
  </si>
  <si>
    <t>2050199</t>
  </si>
  <si>
    <t>其他教育管理事务支出</t>
  </si>
  <si>
    <t>2050201</t>
  </si>
  <si>
    <t>学前教育</t>
  </si>
  <si>
    <t>2050202</t>
  </si>
  <si>
    <t>小学教育</t>
  </si>
  <si>
    <t>2050203</t>
  </si>
  <si>
    <t>初中教育</t>
  </si>
  <si>
    <t>2050204</t>
  </si>
  <si>
    <t>高中教育</t>
  </si>
  <si>
    <t>2050205</t>
  </si>
  <si>
    <t>高等教育</t>
  </si>
  <si>
    <t>2050299</t>
  </si>
  <si>
    <t>其他普通教育支出</t>
  </si>
  <si>
    <t>2050301</t>
  </si>
  <si>
    <t>初等职业教育</t>
  </si>
  <si>
    <t>2050302</t>
  </si>
  <si>
    <t>中等职业教育</t>
  </si>
  <si>
    <t>2050303</t>
  </si>
  <si>
    <t>技校教育</t>
  </si>
  <si>
    <t>2050305</t>
  </si>
  <si>
    <t>高等职业教育</t>
  </si>
  <si>
    <t>2050399</t>
  </si>
  <si>
    <t>其他职业教育支出</t>
  </si>
  <si>
    <t>2050401</t>
  </si>
  <si>
    <t>成人初等教育</t>
  </si>
  <si>
    <t>2050402</t>
  </si>
  <si>
    <t>成人中等教育</t>
  </si>
  <si>
    <t>2050403</t>
  </si>
  <si>
    <t>成人高等教育</t>
  </si>
  <si>
    <t>2050404</t>
  </si>
  <si>
    <t>成人广播电视教育</t>
  </si>
  <si>
    <t>2050499</t>
  </si>
  <si>
    <t>其他成人教育支出</t>
  </si>
  <si>
    <t>2050501</t>
  </si>
  <si>
    <t>广播电视学校</t>
  </si>
  <si>
    <t>2050502</t>
  </si>
  <si>
    <t>教育电视台</t>
  </si>
  <si>
    <t>2050599</t>
  </si>
  <si>
    <t>其他广播电视教育支出</t>
  </si>
  <si>
    <t>2050601</t>
  </si>
  <si>
    <t>出国留学教育</t>
  </si>
  <si>
    <t>2050602</t>
  </si>
  <si>
    <t>来华留学教育</t>
  </si>
  <si>
    <t>2050699</t>
  </si>
  <si>
    <t>其他留学教育支出</t>
  </si>
  <si>
    <t>2050701</t>
  </si>
  <si>
    <t>特殊学校教育</t>
  </si>
  <si>
    <t>2050702</t>
  </si>
  <si>
    <t>专门学校教育</t>
  </si>
  <si>
    <t>2050799</t>
  </si>
  <si>
    <t>其他特殊教育支出</t>
  </si>
  <si>
    <t>2050801</t>
  </si>
  <si>
    <t>教师进修</t>
  </si>
  <si>
    <t>2050802</t>
  </si>
  <si>
    <t>干部教育</t>
  </si>
  <si>
    <t>2050803</t>
  </si>
  <si>
    <t>培训支出</t>
  </si>
  <si>
    <t>2050804</t>
  </si>
  <si>
    <t>退役士兵能力提升</t>
  </si>
  <si>
    <t>2050899</t>
  </si>
  <si>
    <t>其他进修及培训</t>
  </si>
  <si>
    <t>2050901</t>
  </si>
  <si>
    <t>农村中小学校舍建设</t>
  </si>
  <si>
    <t>2050902</t>
  </si>
  <si>
    <t>农村中小学教学设施</t>
  </si>
  <si>
    <t>2050903</t>
  </si>
  <si>
    <t>城市中小学校舍建设</t>
  </si>
  <si>
    <t>2050904</t>
  </si>
  <si>
    <t>城市中小学教学设施</t>
  </si>
  <si>
    <t>2050905</t>
  </si>
  <si>
    <t>中等职业学校教学设施</t>
  </si>
  <si>
    <t>2050999</t>
  </si>
  <si>
    <t>其他教育费附加安排的支出</t>
  </si>
  <si>
    <t>2059999</t>
  </si>
  <si>
    <t>其他教育支出</t>
  </si>
  <si>
    <t>2060101</t>
  </si>
  <si>
    <t>2060102</t>
  </si>
  <si>
    <t>2060103</t>
  </si>
  <si>
    <t>2060199</t>
  </si>
  <si>
    <t>其他科学技术管理事务支出</t>
  </si>
  <si>
    <t>2060201</t>
  </si>
  <si>
    <t>机构运行</t>
  </si>
  <si>
    <t>2060203</t>
  </si>
  <si>
    <t>自然科学基金</t>
  </si>
  <si>
    <t>2060204</t>
  </si>
  <si>
    <t>实验室及相关设施</t>
  </si>
  <si>
    <t>2060205</t>
  </si>
  <si>
    <t>重大科学工程</t>
  </si>
  <si>
    <t>2060206</t>
  </si>
  <si>
    <t>专项基础科研</t>
  </si>
  <si>
    <t>2060207</t>
  </si>
  <si>
    <t>专项技术基础</t>
  </si>
  <si>
    <t>2060208</t>
  </si>
  <si>
    <t>科技人才队伍建设</t>
  </si>
  <si>
    <t>2060299</t>
  </si>
  <si>
    <t>其他基础研究支出</t>
  </si>
  <si>
    <t>2060301</t>
  </si>
  <si>
    <t>2060302</t>
  </si>
  <si>
    <t>社会公益研究</t>
  </si>
  <si>
    <t>2060303</t>
  </si>
  <si>
    <t>高技术研究</t>
  </si>
  <si>
    <t>2060304</t>
  </si>
  <si>
    <t>专项科研试制</t>
  </si>
  <si>
    <t>2060399</t>
  </si>
  <si>
    <t>其他应用研究支出</t>
  </si>
  <si>
    <t>2060401</t>
  </si>
  <si>
    <t>2060404</t>
  </si>
  <si>
    <t>科技成果转化与扩散</t>
  </si>
  <si>
    <t>2060405</t>
  </si>
  <si>
    <t>共性技术研究与开发</t>
  </si>
  <si>
    <t>2060499</t>
  </si>
  <si>
    <t>其他技术研究与开发支出</t>
  </si>
  <si>
    <t>2060501</t>
  </si>
  <si>
    <t>2060502</t>
  </si>
  <si>
    <t>技术创新服务体系</t>
  </si>
  <si>
    <t>2060503</t>
  </si>
  <si>
    <t>科技条件专项</t>
  </si>
  <si>
    <t>2060599</t>
  </si>
  <si>
    <t>其他科技条件与服务支出</t>
  </si>
  <si>
    <t>2060601</t>
  </si>
  <si>
    <t>社会科学研究机构</t>
  </si>
  <si>
    <t>2060602</t>
  </si>
  <si>
    <t>社会科学研究</t>
  </si>
  <si>
    <t>2060603</t>
  </si>
  <si>
    <t>社科基金支出</t>
  </si>
  <si>
    <t>2060699</t>
  </si>
  <si>
    <t>其他社会科学支出</t>
  </si>
  <si>
    <t>2060701</t>
  </si>
  <si>
    <t>2060702</t>
  </si>
  <si>
    <t>科普活动</t>
  </si>
  <si>
    <t>2060703</t>
  </si>
  <si>
    <t>青少年科技活动</t>
  </si>
  <si>
    <t>2060704</t>
  </si>
  <si>
    <t>学术交流活动</t>
  </si>
  <si>
    <t>2060705</t>
  </si>
  <si>
    <t>科技馆站</t>
  </si>
  <si>
    <t>2060799</t>
  </si>
  <si>
    <t>其他科学技术普及支出</t>
  </si>
  <si>
    <t>2060801</t>
  </si>
  <si>
    <t>国际交流与合作</t>
  </si>
  <si>
    <t>2060802</t>
  </si>
  <si>
    <t>重大科技合作项目</t>
  </si>
  <si>
    <t>2060899</t>
  </si>
  <si>
    <t>其他科技交流与合作支出</t>
  </si>
  <si>
    <t>2060901</t>
  </si>
  <si>
    <t>科技重大专项</t>
  </si>
  <si>
    <t>2060902</t>
  </si>
  <si>
    <t>重点研发计划</t>
  </si>
  <si>
    <t>2060999</t>
  </si>
  <si>
    <t>其他科技重大项目</t>
  </si>
  <si>
    <t>2069901</t>
  </si>
  <si>
    <t>科技奖励</t>
  </si>
  <si>
    <t>2069902</t>
  </si>
  <si>
    <t>核应急</t>
  </si>
  <si>
    <t>2069903</t>
  </si>
  <si>
    <t>转制科研机构</t>
  </si>
  <si>
    <t>2069999</t>
  </si>
  <si>
    <t>其他科学技术支出</t>
  </si>
  <si>
    <t>2070101</t>
  </si>
  <si>
    <t>2070102</t>
  </si>
  <si>
    <t>2070103</t>
  </si>
  <si>
    <t>2070104</t>
  </si>
  <si>
    <t>图书馆</t>
  </si>
  <si>
    <t>2070105</t>
  </si>
  <si>
    <t>文化展示及纪念机构</t>
  </si>
  <si>
    <t>2070106</t>
  </si>
  <si>
    <t>艺术表演场所</t>
  </si>
  <si>
    <t>2070107</t>
  </si>
  <si>
    <t>艺术表演团体</t>
  </si>
  <si>
    <t>2070108</t>
  </si>
  <si>
    <t>文化活动</t>
  </si>
  <si>
    <t>2070109</t>
  </si>
  <si>
    <t>群众文化</t>
  </si>
  <si>
    <t>2070110</t>
  </si>
  <si>
    <t>文化和旅游交流与合作</t>
  </si>
  <si>
    <t>2070111</t>
  </si>
  <si>
    <t>文化创作与保护</t>
  </si>
  <si>
    <t>2070112</t>
  </si>
  <si>
    <t>文化和旅游市场管理</t>
  </si>
  <si>
    <t>2070113</t>
  </si>
  <si>
    <t>旅游宣传</t>
  </si>
  <si>
    <t>2070114</t>
  </si>
  <si>
    <t>文化和旅游管理事务</t>
  </si>
  <si>
    <t>2070199</t>
  </si>
  <si>
    <t>其他文化和旅游支出</t>
  </si>
  <si>
    <t>2070201</t>
  </si>
  <si>
    <t>2070202</t>
  </si>
  <si>
    <t>2070203</t>
  </si>
  <si>
    <t>2070204</t>
  </si>
  <si>
    <t>文物保护</t>
  </si>
  <si>
    <t>2070205</t>
  </si>
  <si>
    <t>博物馆</t>
  </si>
  <si>
    <t>2070206</t>
  </si>
  <si>
    <t>历史名城与古迹</t>
  </si>
  <si>
    <t>2070299</t>
  </si>
  <si>
    <t>其他文物支出</t>
  </si>
  <si>
    <t>2070301</t>
  </si>
  <si>
    <t>2070302</t>
  </si>
  <si>
    <t>2070303</t>
  </si>
  <si>
    <t>2070304</t>
  </si>
  <si>
    <t>运动项目管理</t>
  </si>
  <si>
    <t>2070305</t>
  </si>
  <si>
    <t>体育竞赛</t>
  </si>
  <si>
    <t>2070306</t>
  </si>
  <si>
    <t>体育训练</t>
  </si>
  <si>
    <t>2070307</t>
  </si>
  <si>
    <t>体育场馆</t>
  </si>
  <si>
    <t>2070308</t>
  </si>
  <si>
    <t>群众体育</t>
  </si>
  <si>
    <t>2070309</t>
  </si>
  <si>
    <t>体育交流与合作</t>
  </si>
  <si>
    <t>2070399</t>
  </si>
  <si>
    <t>其他体育支出</t>
  </si>
  <si>
    <t>2070601</t>
  </si>
  <si>
    <t>2070602</t>
  </si>
  <si>
    <t>2070603</t>
  </si>
  <si>
    <t>2070604</t>
  </si>
  <si>
    <t>新闻通讯</t>
  </si>
  <si>
    <t>2070605</t>
  </si>
  <si>
    <t>出版发行</t>
  </si>
  <si>
    <t>2070606</t>
  </si>
  <si>
    <t>版权管理</t>
  </si>
  <si>
    <t>2070607</t>
  </si>
  <si>
    <t>电影</t>
  </si>
  <si>
    <t>2070699</t>
  </si>
  <si>
    <t>其他新闻出版电影支出</t>
  </si>
  <si>
    <t>2070801</t>
  </si>
  <si>
    <t>2070802</t>
  </si>
  <si>
    <t>2070803</t>
  </si>
  <si>
    <t>2070806</t>
  </si>
  <si>
    <t>监测监管</t>
  </si>
  <si>
    <t>2070807</t>
  </si>
  <si>
    <t>传输发射</t>
  </si>
  <si>
    <t>2070808</t>
  </si>
  <si>
    <t>广播电视事务</t>
  </si>
  <si>
    <t>2070899</t>
  </si>
  <si>
    <t>其他广播电视支出</t>
  </si>
  <si>
    <t>2079903</t>
  </si>
  <si>
    <t>文化产业发展专项支出</t>
  </si>
  <si>
    <t>2079999</t>
  </si>
  <si>
    <t>其他文化旅游体育与传媒支出</t>
  </si>
  <si>
    <t>2080101</t>
  </si>
  <si>
    <t>2080102</t>
  </si>
  <si>
    <t>2080103</t>
  </si>
  <si>
    <t>2080104</t>
  </si>
  <si>
    <t>综合业务管理</t>
  </si>
  <si>
    <t>2080105</t>
  </si>
  <si>
    <t>劳动保障监察</t>
  </si>
  <si>
    <t>2080106</t>
  </si>
  <si>
    <t>就业管理事务</t>
  </si>
  <si>
    <t>2080107</t>
  </si>
  <si>
    <t>社会保险业务管理事务</t>
  </si>
  <si>
    <t>2080108</t>
  </si>
  <si>
    <t>2080109</t>
  </si>
  <si>
    <t>社会保险经办机构</t>
  </si>
  <si>
    <t>2080110</t>
  </si>
  <si>
    <t>劳动关系和维权</t>
  </si>
  <si>
    <t>2080111</t>
  </si>
  <si>
    <t>公共就业服务和职业技能鉴定机构</t>
  </si>
  <si>
    <t>2080112</t>
  </si>
  <si>
    <t>劳动人事争议调解仲裁</t>
  </si>
  <si>
    <t>2080113</t>
  </si>
  <si>
    <t>政府特殊津贴</t>
  </si>
  <si>
    <t>2080114</t>
  </si>
  <si>
    <t>资助留学回国人员</t>
  </si>
  <si>
    <t>2080115</t>
  </si>
  <si>
    <t>博士后日常经费</t>
  </si>
  <si>
    <t>2080116</t>
  </si>
  <si>
    <t>引进人才费用</t>
  </si>
  <si>
    <t>2080150</t>
  </si>
  <si>
    <t>2080199</t>
  </si>
  <si>
    <t>其他人力资源和社会保障管理事务支出</t>
  </si>
  <si>
    <t>2080201</t>
  </si>
  <si>
    <t>2080202</t>
  </si>
  <si>
    <t>2080203</t>
  </si>
  <si>
    <t>2080206</t>
  </si>
  <si>
    <t>社会组织管理</t>
  </si>
  <si>
    <t>2080207</t>
  </si>
  <si>
    <t>行政区划和地名管理</t>
  </si>
  <si>
    <t>2080299</t>
  </si>
  <si>
    <t>其他民政管理事务支出</t>
  </si>
  <si>
    <t>2080501</t>
  </si>
  <si>
    <t>行政单位离退休</t>
  </si>
  <si>
    <t>2080502</t>
  </si>
  <si>
    <t>事业单位离退休</t>
  </si>
  <si>
    <t>2080503</t>
  </si>
  <si>
    <t>离退休人员管理机构</t>
  </si>
  <si>
    <t>2080505</t>
  </si>
  <si>
    <t>机关事业单位基本养老保险缴费支出</t>
  </si>
  <si>
    <t>2080506</t>
  </si>
  <si>
    <t>机关事业单位职业年金缴费支出</t>
  </si>
  <si>
    <t>2080507</t>
  </si>
  <si>
    <t>对机关事业单位基本养老保险基金的补助</t>
  </si>
  <si>
    <t>2080508</t>
  </si>
  <si>
    <t>对机关事业单位职业年金的补助</t>
  </si>
  <si>
    <t>2080599</t>
  </si>
  <si>
    <t>其他行政事业单位养老支出</t>
  </si>
  <si>
    <t>2080601</t>
  </si>
  <si>
    <t>企业关闭破产补助</t>
  </si>
  <si>
    <t>2080602</t>
  </si>
  <si>
    <t>厂办大集体改革补助</t>
  </si>
  <si>
    <t>2080699</t>
  </si>
  <si>
    <t>其他企业改革发展补助</t>
  </si>
  <si>
    <t>2080701</t>
  </si>
  <si>
    <t>就业创业服务补助</t>
  </si>
  <si>
    <t>2080702</t>
  </si>
  <si>
    <t>职业培训补贴</t>
  </si>
  <si>
    <t>2080704</t>
  </si>
  <si>
    <t>社会保险补贴</t>
  </si>
  <si>
    <t>2080705</t>
  </si>
  <si>
    <t>公益性岗位补贴</t>
  </si>
  <si>
    <t>2080709</t>
  </si>
  <si>
    <t>职业技能评价补贴</t>
  </si>
  <si>
    <t>2080711</t>
  </si>
  <si>
    <t>就业见习补贴</t>
  </si>
  <si>
    <t>2080712</t>
  </si>
  <si>
    <t>高技能人才培养补助</t>
  </si>
  <si>
    <t>2080713</t>
  </si>
  <si>
    <t>求职和创业补贴</t>
  </si>
  <si>
    <t>2080799</t>
  </si>
  <si>
    <t>其他就业补助支出</t>
  </si>
  <si>
    <t>2080801</t>
  </si>
  <si>
    <t>死亡抚恤</t>
  </si>
  <si>
    <t>2080802</t>
  </si>
  <si>
    <t>伤残抚恤</t>
  </si>
  <si>
    <t>2080803</t>
  </si>
  <si>
    <t>在乡复员、退伍军人生活补助</t>
  </si>
  <si>
    <t>2080805</t>
  </si>
  <si>
    <t>义务兵优待</t>
  </si>
  <si>
    <t>2080806</t>
  </si>
  <si>
    <t>农村籍退役士兵老年生活补助</t>
  </si>
  <si>
    <t>2080807</t>
  </si>
  <si>
    <t>光荣院</t>
  </si>
  <si>
    <t>2080808</t>
  </si>
  <si>
    <t>褒扬纪念</t>
  </si>
  <si>
    <t>2080899</t>
  </si>
  <si>
    <t>其他优抚支出</t>
  </si>
  <si>
    <t>2080901</t>
  </si>
  <si>
    <t>退役士兵安置</t>
  </si>
  <si>
    <t>2080902</t>
  </si>
  <si>
    <t>军队移交政府的离退休人员安置</t>
  </si>
  <si>
    <t>2080903</t>
  </si>
  <si>
    <t>军队移交政府离退休干部管理机构</t>
  </si>
  <si>
    <t>2080904</t>
  </si>
  <si>
    <t>退役士兵管理教育</t>
  </si>
  <si>
    <t>2080905</t>
  </si>
  <si>
    <t>军队转业干部安置</t>
  </si>
  <si>
    <t>2080999</t>
  </si>
  <si>
    <t>其他退役安置支出</t>
  </si>
  <si>
    <t>2081001</t>
  </si>
  <si>
    <t>儿童福利</t>
  </si>
  <si>
    <t>2081002</t>
  </si>
  <si>
    <t>老年福利</t>
  </si>
  <si>
    <t>2081003</t>
  </si>
  <si>
    <t>康复辅具</t>
  </si>
  <si>
    <t>2081004</t>
  </si>
  <si>
    <t>殡葬</t>
  </si>
  <si>
    <t>2081005</t>
  </si>
  <si>
    <t>社会福利事业单位</t>
  </si>
  <si>
    <t>2081006</t>
  </si>
  <si>
    <t>养老服务</t>
  </si>
  <si>
    <t>2081099</t>
  </si>
  <si>
    <t>其他社会福利支出</t>
  </si>
  <si>
    <t>2081101</t>
  </si>
  <si>
    <t>2081102</t>
  </si>
  <si>
    <t>2081103</t>
  </si>
  <si>
    <t>2081104</t>
  </si>
  <si>
    <t>残疾人康复</t>
  </si>
  <si>
    <t>2081105</t>
  </si>
  <si>
    <t>残疾人就业</t>
  </si>
  <si>
    <t>2081106</t>
  </si>
  <si>
    <t>残疾人体育</t>
  </si>
  <si>
    <t>2081107</t>
  </si>
  <si>
    <t>残疾人生活和护理补贴</t>
  </si>
  <si>
    <t>2081199</t>
  </si>
  <si>
    <t>其他残疾人事业支出</t>
  </si>
  <si>
    <t>2081601</t>
  </si>
  <si>
    <t>2081602</t>
  </si>
  <si>
    <t>2081603</t>
  </si>
  <si>
    <t>2081650</t>
  </si>
  <si>
    <t>2081699</t>
  </si>
  <si>
    <t>其他红十字事业支出</t>
  </si>
  <si>
    <t>2081901</t>
  </si>
  <si>
    <t>城市最低生活保障金支出</t>
  </si>
  <si>
    <t>2081902</t>
  </si>
  <si>
    <t>农村最低生活保障金支出</t>
  </si>
  <si>
    <t>2082001</t>
  </si>
  <si>
    <t>临时救助支出</t>
  </si>
  <si>
    <t>2082002</t>
  </si>
  <si>
    <t>流浪乞讨人员救助支出</t>
  </si>
  <si>
    <t>2082101</t>
  </si>
  <si>
    <t>城市特困人员救助供养支出</t>
  </si>
  <si>
    <t>2082102</t>
  </si>
  <si>
    <t>农村特困人员救助供养支出</t>
  </si>
  <si>
    <t>2082401</t>
  </si>
  <si>
    <t>对道路交通事故社会救助基金的补助</t>
  </si>
  <si>
    <t>2082402</t>
  </si>
  <si>
    <t>交强险罚款收入补助基金支出</t>
  </si>
  <si>
    <t>2082501</t>
  </si>
  <si>
    <t>其他城市生活救助</t>
  </si>
  <si>
    <t>2082502</t>
  </si>
  <si>
    <t>其他农村生活救助</t>
  </si>
  <si>
    <t>2082601</t>
  </si>
  <si>
    <t>财政对企业职工基本养老保险基金的补助</t>
  </si>
  <si>
    <t>2082602</t>
  </si>
  <si>
    <t>财政对城乡居民基本养老保险基金的补助</t>
  </si>
  <si>
    <t>2082699</t>
  </si>
  <si>
    <t>财政对其他基本养老保险基金的补助</t>
  </si>
  <si>
    <t>2082701</t>
  </si>
  <si>
    <t>财政对失业保险基金的补助</t>
  </si>
  <si>
    <t>2082702</t>
  </si>
  <si>
    <t>财政对工伤保险基金的补助</t>
  </si>
  <si>
    <t>2082799</t>
  </si>
  <si>
    <t>其他财政对社会保险基金的补助</t>
  </si>
  <si>
    <t>2082801</t>
  </si>
  <si>
    <t>2082802</t>
  </si>
  <si>
    <t>2082803</t>
  </si>
  <si>
    <t>2082804</t>
  </si>
  <si>
    <t>拥军优属</t>
  </si>
  <si>
    <t>2082805</t>
  </si>
  <si>
    <t>军供保障</t>
  </si>
  <si>
    <t>2082806</t>
  </si>
  <si>
    <t>2082850</t>
  </si>
  <si>
    <t>2082899</t>
  </si>
  <si>
    <t>其他退役军人事务管理支出</t>
  </si>
  <si>
    <t>2083001</t>
  </si>
  <si>
    <t>财政代缴城乡居民基本养老保险费支出</t>
  </si>
  <si>
    <t>2083099</t>
  </si>
  <si>
    <t>财政代缴其他社会保险费支出</t>
  </si>
  <si>
    <t>2089999</t>
  </si>
  <si>
    <t>其他社会保障和就业支出</t>
  </si>
  <si>
    <t>2100101</t>
  </si>
  <si>
    <t>2100102</t>
  </si>
  <si>
    <t>2100103</t>
  </si>
  <si>
    <t>2100199</t>
  </si>
  <si>
    <t>其他卫生健康管理事务支出</t>
  </si>
  <si>
    <t>2100201</t>
  </si>
  <si>
    <t>综合医院</t>
  </si>
  <si>
    <t>2100202</t>
  </si>
  <si>
    <t>中医（民族）医院</t>
  </si>
  <si>
    <t>2100203</t>
  </si>
  <si>
    <t>传染病医院</t>
  </si>
  <si>
    <t>2100204</t>
  </si>
  <si>
    <t>职业病防治医院</t>
  </si>
  <si>
    <t>2100205</t>
  </si>
  <si>
    <t>精神病医院</t>
  </si>
  <si>
    <t>2100206</t>
  </si>
  <si>
    <t>妇幼保健医院</t>
  </si>
  <si>
    <t>2100207</t>
  </si>
  <si>
    <t>儿童医院</t>
  </si>
  <si>
    <t>2100208</t>
  </si>
  <si>
    <t>其他专科医院</t>
  </si>
  <si>
    <t>2100209</t>
  </si>
  <si>
    <t>福利医院</t>
  </si>
  <si>
    <t>2100210</t>
  </si>
  <si>
    <t>行业医院</t>
  </si>
  <si>
    <t>2100211</t>
  </si>
  <si>
    <t>处理医疗欠费</t>
  </si>
  <si>
    <t>2100212</t>
  </si>
  <si>
    <t>康复医院</t>
  </si>
  <si>
    <t>2100213</t>
  </si>
  <si>
    <t>优抚医院</t>
  </si>
  <si>
    <t>2100299</t>
  </si>
  <si>
    <t>其他公立医院支出</t>
  </si>
  <si>
    <t>2100301</t>
  </si>
  <si>
    <t>城市社区卫生机构</t>
  </si>
  <si>
    <t>2100302</t>
  </si>
  <si>
    <t>乡镇卫生院</t>
  </si>
  <si>
    <t>2100399</t>
  </si>
  <si>
    <t>其他基层医疗卫生机构支出</t>
  </si>
  <si>
    <t>2100401</t>
  </si>
  <si>
    <t>疾病预防控制机构</t>
  </si>
  <si>
    <t>2100402</t>
  </si>
  <si>
    <t>卫生监督机构</t>
  </si>
  <si>
    <t>2100403</t>
  </si>
  <si>
    <t>妇幼保健机构</t>
  </si>
  <si>
    <t>2100404</t>
  </si>
  <si>
    <t>精神卫生机构</t>
  </si>
  <si>
    <t>2100405</t>
  </si>
  <si>
    <t>应急救治机构</t>
  </si>
  <si>
    <t>2100406</t>
  </si>
  <si>
    <t>采供血机构</t>
  </si>
  <si>
    <t>2100407</t>
  </si>
  <si>
    <t>其他专业公共卫生机构</t>
  </si>
  <si>
    <t>2100408</t>
  </si>
  <si>
    <t>基本公共卫生服务</t>
  </si>
  <si>
    <t>2100409</t>
  </si>
  <si>
    <t>重大公共卫生服务</t>
  </si>
  <si>
    <t>2100410</t>
  </si>
  <si>
    <t>突发公共卫生事件应急处置</t>
  </si>
  <si>
    <t>2100499</t>
  </si>
  <si>
    <t>其他公共卫生支出</t>
  </si>
  <si>
    <t>2100716</t>
  </si>
  <si>
    <t>计划生育机构</t>
  </si>
  <si>
    <t>2100717</t>
  </si>
  <si>
    <t>计划生育服务</t>
  </si>
  <si>
    <t>2100799</t>
  </si>
  <si>
    <t>其他计划生育事务支出</t>
  </si>
  <si>
    <t>2101101</t>
  </si>
  <si>
    <t>行政单位医疗</t>
  </si>
  <si>
    <t>2101102</t>
  </si>
  <si>
    <t>事业单位医疗</t>
  </si>
  <si>
    <t>2101103</t>
  </si>
  <si>
    <t>公务员医疗补助</t>
  </si>
  <si>
    <t>2101199</t>
  </si>
  <si>
    <t>其他行政事业单位医疗支出</t>
  </si>
  <si>
    <t>2101201</t>
  </si>
  <si>
    <t>财政对职工基本医疗保险基金的补助</t>
  </si>
  <si>
    <t>2101202</t>
  </si>
  <si>
    <t>财政对城乡居民基本医疗保险基金的补助</t>
  </si>
  <si>
    <t>2101299</t>
  </si>
  <si>
    <t>财政对其他基本医疗保险基金的补助</t>
  </si>
  <si>
    <t>2101301</t>
  </si>
  <si>
    <t>城乡医疗救助</t>
  </si>
  <si>
    <t>2101302</t>
  </si>
  <si>
    <t>疾病应急救助</t>
  </si>
  <si>
    <t>2101399</t>
  </si>
  <si>
    <t>其他医疗救助支出</t>
  </si>
  <si>
    <t>2101401</t>
  </si>
  <si>
    <t>优抚对象医疗补助</t>
  </si>
  <si>
    <t>2101499</t>
  </si>
  <si>
    <t>其他优抚对象医疗支出</t>
  </si>
  <si>
    <t>2101501</t>
  </si>
  <si>
    <t>2101502</t>
  </si>
  <si>
    <t>2101503</t>
  </si>
  <si>
    <t>2101504</t>
  </si>
  <si>
    <t>2101505</t>
  </si>
  <si>
    <t>医疗保障政策管理</t>
  </si>
  <si>
    <t>2101506</t>
  </si>
  <si>
    <t>医疗保障经办事务</t>
  </si>
  <si>
    <t>2101550</t>
  </si>
  <si>
    <t>2101599</t>
  </si>
  <si>
    <t>其他医疗保障管理事务支出</t>
  </si>
  <si>
    <t>2101701</t>
  </si>
  <si>
    <t>2101702</t>
  </si>
  <si>
    <t>2101703</t>
  </si>
  <si>
    <t>2101704</t>
  </si>
  <si>
    <t>中医（民族医）药专项</t>
  </si>
  <si>
    <t>2101750</t>
  </si>
  <si>
    <t>2101799</t>
  </si>
  <si>
    <t>其他中医药事务支出</t>
  </si>
  <si>
    <t>2101801</t>
  </si>
  <si>
    <t>2101802</t>
  </si>
  <si>
    <t>2101803</t>
  </si>
  <si>
    <t>2101899</t>
  </si>
  <si>
    <t>其他疾病预防控制事务支出</t>
  </si>
  <si>
    <t>2101901</t>
  </si>
  <si>
    <t>托育机构</t>
  </si>
  <si>
    <t>2101999</t>
  </si>
  <si>
    <t>其他育幼服务支出</t>
  </si>
  <si>
    <t>2109999</t>
  </si>
  <si>
    <t>其他卫生健康支出</t>
  </si>
  <si>
    <t>2110101</t>
  </si>
  <si>
    <t>2110102</t>
  </si>
  <si>
    <t>2110103</t>
  </si>
  <si>
    <t>2110104</t>
  </si>
  <si>
    <t>生态环境保护宣传</t>
  </si>
  <si>
    <t>2110105</t>
  </si>
  <si>
    <t>环境保护法规、规划及标准</t>
  </si>
  <si>
    <t>2110106</t>
  </si>
  <si>
    <t>生态环境国际合作及履约</t>
  </si>
  <si>
    <t>2110107</t>
  </si>
  <si>
    <t>生态环境保护行政许可</t>
  </si>
  <si>
    <t>2110108</t>
  </si>
  <si>
    <t>应对气候变化管理事务</t>
  </si>
  <si>
    <t>2110199</t>
  </si>
  <si>
    <t>其他环境保护管理事务支出</t>
  </si>
  <si>
    <t>2110203</t>
  </si>
  <si>
    <t>建设项目环评审查与监督</t>
  </si>
  <si>
    <t>2110204</t>
  </si>
  <si>
    <t>核与辐射安全监督</t>
  </si>
  <si>
    <t>2110299</t>
  </si>
  <si>
    <t>其他环境监测与监察支出</t>
  </si>
  <si>
    <t>2110301</t>
  </si>
  <si>
    <t>大气</t>
  </si>
  <si>
    <t>2110302</t>
  </si>
  <si>
    <t>水体</t>
  </si>
  <si>
    <t>2110303</t>
  </si>
  <si>
    <t>噪声</t>
  </si>
  <si>
    <t>2110304</t>
  </si>
  <si>
    <t>固体废弃物与化学品</t>
  </si>
  <si>
    <t>2110305</t>
  </si>
  <si>
    <t>放射源和放射性废物监管</t>
  </si>
  <si>
    <t>2110306</t>
  </si>
  <si>
    <t>辐射</t>
  </si>
  <si>
    <t>2110307</t>
  </si>
  <si>
    <t>土壤</t>
  </si>
  <si>
    <t>2110399</t>
  </si>
  <si>
    <t>其他污染防治支出</t>
  </si>
  <si>
    <t>2110401</t>
  </si>
  <si>
    <t>生态保护</t>
  </si>
  <si>
    <t>2110402</t>
  </si>
  <si>
    <t>农村环境保护</t>
  </si>
  <si>
    <t>2110404</t>
  </si>
  <si>
    <t>生物及物种资源保护</t>
  </si>
  <si>
    <t>2110405</t>
  </si>
  <si>
    <t>草原生态修复治理</t>
  </si>
  <si>
    <t>2110406</t>
  </si>
  <si>
    <t>自然保护地</t>
  </si>
  <si>
    <t>2110499</t>
  </si>
  <si>
    <t>其他自然生态保护支出</t>
  </si>
  <si>
    <t>2110501</t>
  </si>
  <si>
    <t>森林管护</t>
  </si>
  <si>
    <t>2110502</t>
  </si>
  <si>
    <t>社会保险补助</t>
  </si>
  <si>
    <t>2110503</t>
  </si>
  <si>
    <t>政策性社会性支出补助</t>
  </si>
  <si>
    <t>2110506</t>
  </si>
  <si>
    <t>天然林保护工程建设</t>
  </si>
  <si>
    <t>2110507</t>
  </si>
  <si>
    <t>停伐补助</t>
  </si>
  <si>
    <t>2110599</t>
  </si>
  <si>
    <t>其他森林保护修复支出</t>
  </si>
  <si>
    <t>2110704</t>
  </si>
  <si>
    <t>京津风沙源治理工程建设</t>
  </si>
  <si>
    <t>2110799</t>
  </si>
  <si>
    <t>其他风沙荒漠治理支出</t>
  </si>
  <si>
    <t>2110804</t>
  </si>
  <si>
    <t>退牧还草工程建设</t>
  </si>
  <si>
    <t>2110899</t>
  </si>
  <si>
    <t>其他退牧还草支出</t>
  </si>
  <si>
    <t>2110901</t>
  </si>
  <si>
    <t>已垦草原退耕还草</t>
  </si>
  <si>
    <t>2111001</t>
  </si>
  <si>
    <t>能源节约利用</t>
  </si>
  <si>
    <t>2111101</t>
  </si>
  <si>
    <t>生态环境监测与信息</t>
  </si>
  <si>
    <t>2111102</t>
  </si>
  <si>
    <t>生态环境执法监察</t>
  </si>
  <si>
    <t>2111103</t>
  </si>
  <si>
    <t>减排专项支出</t>
  </si>
  <si>
    <t>2111104</t>
  </si>
  <si>
    <t>清洁生产专项支出</t>
  </si>
  <si>
    <t>2111199</t>
  </si>
  <si>
    <t>其他污染减排支出</t>
  </si>
  <si>
    <t>2111201</t>
  </si>
  <si>
    <t>可再生能源</t>
  </si>
  <si>
    <t>2111299</t>
  </si>
  <si>
    <t>其他清洁能源支出</t>
  </si>
  <si>
    <t>2111301</t>
  </si>
  <si>
    <t>循环经济</t>
  </si>
  <si>
    <t>2111401</t>
  </si>
  <si>
    <t>2111402</t>
  </si>
  <si>
    <t>2111403</t>
  </si>
  <si>
    <t>2111406</t>
  </si>
  <si>
    <t>能源科技装备</t>
  </si>
  <si>
    <t>2111407</t>
  </si>
  <si>
    <t>能源行业管理</t>
  </si>
  <si>
    <t>2111408</t>
  </si>
  <si>
    <t>能源管理</t>
  </si>
  <si>
    <t>2111411</t>
  </si>
  <si>
    <t>2111413</t>
  </si>
  <si>
    <t>农村电网建设</t>
  </si>
  <si>
    <t>2111450</t>
  </si>
  <si>
    <t>2111499</t>
  </si>
  <si>
    <t>其他能源管理事务支出</t>
  </si>
  <si>
    <t>2119999</t>
  </si>
  <si>
    <t>其他节能环保支出</t>
  </si>
  <si>
    <t>2120101</t>
  </si>
  <si>
    <t>2120102</t>
  </si>
  <si>
    <t>2120103</t>
  </si>
  <si>
    <t>2120104</t>
  </si>
  <si>
    <t>城管执法</t>
  </si>
  <si>
    <t>2120105</t>
  </si>
  <si>
    <t>工程建设标准规范编制与监管</t>
  </si>
  <si>
    <t>2120106</t>
  </si>
  <si>
    <t>工程建设管理</t>
  </si>
  <si>
    <t>2120107</t>
  </si>
  <si>
    <t>市政公用行业市场监管</t>
  </si>
  <si>
    <t>2120109</t>
  </si>
  <si>
    <t>住宅建设与房地产市场监管</t>
  </si>
  <si>
    <t>2120110</t>
  </si>
  <si>
    <t>执业资格注册、资质审查</t>
  </si>
  <si>
    <t>2120199</t>
  </si>
  <si>
    <t>其他城乡社区管理事务支出</t>
  </si>
  <si>
    <t>2120201</t>
  </si>
  <si>
    <t>城乡社区规划与管理</t>
  </si>
  <si>
    <t>2120303</t>
  </si>
  <si>
    <t>小城镇基础设施建设</t>
  </si>
  <si>
    <t>2120399</t>
  </si>
  <si>
    <t>其他城乡社区公共设施支出</t>
  </si>
  <si>
    <t>2120501</t>
  </si>
  <si>
    <t>城乡社区环境卫生</t>
  </si>
  <si>
    <t>2120601</t>
  </si>
  <si>
    <t>建设市场管理与监督</t>
  </si>
  <si>
    <t>2129999</t>
  </si>
  <si>
    <t>其他城乡社区支出</t>
  </si>
  <si>
    <t>2130105</t>
  </si>
  <si>
    <t>农垦运行</t>
  </si>
  <si>
    <t>2130106</t>
  </si>
  <si>
    <t>科技转化与推广服务</t>
  </si>
  <si>
    <t>2130108</t>
  </si>
  <si>
    <t>病虫害控制</t>
  </si>
  <si>
    <t>2130109</t>
  </si>
  <si>
    <t>农产品质量安全</t>
  </si>
  <si>
    <t>2130110</t>
  </si>
  <si>
    <t>执法监管</t>
  </si>
  <si>
    <t>2130111</t>
  </si>
  <si>
    <t>统计监测与信息服务</t>
  </si>
  <si>
    <t>2130112</t>
  </si>
  <si>
    <t>行业业务管理</t>
  </si>
  <si>
    <t>2130114</t>
  </si>
  <si>
    <t>对外交流与合作</t>
  </si>
  <si>
    <t>2130119</t>
  </si>
  <si>
    <t>防灾救灾</t>
  </si>
  <si>
    <t>2130120</t>
  </si>
  <si>
    <t>稳定农民收入补贴</t>
  </si>
  <si>
    <t>2130121</t>
  </si>
  <si>
    <t>农业结构调整补贴</t>
  </si>
  <si>
    <t>2130122</t>
  </si>
  <si>
    <t>农业生产发展</t>
  </si>
  <si>
    <t>2130124</t>
  </si>
  <si>
    <t>农村合作经济</t>
  </si>
  <si>
    <t>2130125</t>
  </si>
  <si>
    <t>农产品加工与促销</t>
  </si>
  <si>
    <t>2130126</t>
  </si>
  <si>
    <t>农村社会事业</t>
  </si>
  <si>
    <t>2130135</t>
  </si>
  <si>
    <t>农业生态资源保护</t>
  </si>
  <si>
    <t>2130142</t>
  </si>
  <si>
    <t>乡村道路建设</t>
  </si>
  <si>
    <t>2130148</t>
  </si>
  <si>
    <t>渔业发展</t>
  </si>
  <si>
    <t>2130152</t>
  </si>
  <si>
    <t>对高校毕业生到基层任职补助</t>
  </si>
  <si>
    <t>2130153</t>
  </si>
  <si>
    <t>耕地建设与利用</t>
  </si>
  <si>
    <t>2130199</t>
  </si>
  <si>
    <t>其他农业农村支出</t>
  </si>
  <si>
    <t>2130201</t>
  </si>
  <si>
    <t>2130202</t>
  </si>
  <si>
    <t>2130203</t>
  </si>
  <si>
    <t>2130204</t>
  </si>
  <si>
    <t>事业机构</t>
  </si>
  <si>
    <t>2130205</t>
  </si>
  <si>
    <t>森林资源培育</t>
  </si>
  <si>
    <t>2130206</t>
  </si>
  <si>
    <t>技术推广与转化</t>
  </si>
  <si>
    <t>2130207</t>
  </si>
  <si>
    <t>森林资源管理</t>
  </si>
  <si>
    <t>2130209</t>
  </si>
  <si>
    <t>森林生态效益补偿</t>
  </si>
  <si>
    <t>2130211</t>
  </si>
  <si>
    <t>动植物保护</t>
  </si>
  <si>
    <t>2130212</t>
  </si>
  <si>
    <t>湿地保护</t>
  </si>
  <si>
    <t>2130213</t>
  </si>
  <si>
    <t>执法与监督</t>
  </si>
  <si>
    <t>2130217</t>
  </si>
  <si>
    <t>防沙治沙</t>
  </si>
  <si>
    <t>2130220</t>
  </si>
  <si>
    <t>对外合作与交流</t>
  </si>
  <si>
    <t>2130221</t>
  </si>
  <si>
    <t>产业化管理</t>
  </si>
  <si>
    <t>2130223</t>
  </si>
  <si>
    <t>信息管理</t>
  </si>
  <si>
    <t>2130226</t>
  </si>
  <si>
    <t>林区公共支出</t>
  </si>
  <si>
    <t>2130227</t>
  </si>
  <si>
    <t>贷款贴息</t>
  </si>
  <si>
    <t>2130234</t>
  </si>
  <si>
    <t>林业草原防灾减灾</t>
  </si>
  <si>
    <t>2130236</t>
  </si>
  <si>
    <t>草原管理</t>
  </si>
  <si>
    <t>2130237</t>
  </si>
  <si>
    <t>2130238</t>
  </si>
  <si>
    <t>退耕还林还草</t>
  </si>
  <si>
    <t>2130299</t>
  </si>
  <si>
    <t>其他林业和草原支出</t>
  </si>
  <si>
    <t>2130301</t>
  </si>
  <si>
    <t>2130302</t>
  </si>
  <si>
    <t>2130303</t>
  </si>
  <si>
    <t>2130304</t>
  </si>
  <si>
    <t>水利行业业务管理</t>
  </si>
  <si>
    <t>2130305</t>
  </si>
  <si>
    <t>水利工程建设</t>
  </si>
  <si>
    <t>2130306</t>
  </si>
  <si>
    <t>水利工程运行与维护</t>
  </si>
  <si>
    <t>2130307</t>
  </si>
  <si>
    <t>长江黄河等流域管理</t>
  </si>
  <si>
    <t>2130308</t>
  </si>
  <si>
    <t>水利前期工作</t>
  </si>
  <si>
    <t>2130309</t>
  </si>
  <si>
    <t>水利执法监督</t>
  </si>
  <si>
    <t>2130310</t>
  </si>
  <si>
    <t>水土保持</t>
  </si>
  <si>
    <t>2130311</t>
  </si>
  <si>
    <t>水资源节约管理与保护</t>
  </si>
  <si>
    <t>2130312</t>
  </si>
  <si>
    <t>水质监测</t>
  </si>
  <si>
    <t>2130313</t>
  </si>
  <si>
    <t>水文测报</t>
  </si>
  <si>
    <t>2130314</t>
  </si>
  <si>
    <t>防汛</t>
  </si>
  <si>
    <t>2130315</t>
  </si>
  <si>
    <t>抗旱</t>
  </si>
  <si>
    <t>2130316</t>
  </si>
  <si>
    <t>农村水利</t>
  </si>
  <si>
    <t>2130317</t>
  </si>
  <si>
    <t>水利技术推广</t>
  </si>
  <si>
    <t>2130318</t>
  </si>
  <si>
    <t>国际河流治理与管理</t>
  </si>
  <si>
    <t>2130319</t>
  </si>
  <si>
    <t>江河湖库水系综合整治</t>
  </si>
  <si>
    <t>2130321</t>
  </si>
  <si>
    <t>大中型水库移民后期扶持专项支出</t>
  </si>
  <si>
    <t>2130322</t>
  </si>
  <si>
    <t>水利安全监督</t>
  </si>
  <si>
    <t>2130333</t>
  </si>
  <si>
    <t>2130334</t>
  </si>
  <si>
    <t>水利建设征地及移民支出</t>
  </si>
  <si>
    <t>2130335</t>
  </si>
  <si>
    <t>农村供水</t>
  </si>
  <si>
    <t>2130336</t>
  </si>
  <si>
    <t>南水北调工程建设</t>
  </si>
  <si>
    <t>2130337</t>
  </si>
  <si>
    <t>南水北调工程管理</t>
  </si>
  <si>
    <t>2130399</t>
  </si>
  <si>
    <t>其他水利支出</t>
  </si>
  <si>
    <t>2130504</t>
  </si>
  <si>
    <t>农村基础设施建设</t>
  </si>
  <si>
    <t>2130505</t>
  </si>
  <si>
    <t>生产发展</t>
  </si>
  <si>
    <t>2130506</t>
  </si>
  <si>
    <t>社会发展</t>
  </si>
  <si>
    <t>2130507</t>
  </si>
  <si>
    <t>贷款奖补和贴息</t>
  </si>
  <si>
    <t>2130508</t>
  </si>
  <si>
    <t>“三西”农业建设专项补助</t>
  </si>
  <si>
    <t>2130599</t>
  </si>
  <si>
    <t>其他巩固脱贫攻坚成果衔接乡村振兴支出</t>
  </si>
  <si>
    <t>2130701</t>
  </si>
  <si>
    <t>对村级公益事业建设的补助</t>
  </si>
  <si>
    <t>2130705</t>
  </si>
  <si>
    <t>对村民委员会和村党支部的补助</t>
  </si>
  <si>
    <t>2130706</t>
  </si>
  <si>
    <t>对村集体经济组织的补助</t>
  </si>
  <si>
    <t>2130707</t>
  </si>
  <si>
    <t>农村综合改革示范试点补助</t>
  </si>
  <si>
    <t>2130799</t>
  </si>
  <si>
    <t>其他农村综合改革支出</t>
  </si>
  <si>
    <t>2130801</t>
  </si>
  <si>
    <t>支持农村金融机构</t>
  </si>
  <si>
    <t>2130803</t>
  </si>
  <si>
    <t>农业保险保费补贴</t>
  </si>
  <si>
    <t>2130804</t>
  </si>
  <si>
    <t>创业担保贷款贴息及奖补</t>
  </si>
  <si>
    <t>2130805</t>
  </si>
  <si>
    <t>补充创业担保贷款基金</t>
  </si>
  <si>
    <t>2130899</t>
  </si>
  <si>
    <t>其他普惠金融发展支出</t>
  </si>
  <si>
    <t>2130901</t>
  </si>
  <si>
    <t>棉花目标价格补贴</t>
  </si>
  <si>
    <t>2130999</t>
  </si>
  <si>
    <t>其他目标价格补贴</t>
  </si>
  <si>
    <t>2139901</t>
  </si>
  <si>
    <t>化解其他公益性乡村债务支出</t>
  </si>
  <si>
    <t>2139999</t>
  </si>
  <si>
    <t>其他农林水支出</t>
  </si>
  <si>
    <t>2140101</t>
  </si>
  <si>
    <t>2140102</t>
  </si>
  <si>
    <t>2140103</t>
  </si>
  <si>
    <t>2140104</t>
  </si>
  <si>
    <t>公路建设</t>
  </si>
  <si>
    <t>2140106</t>
  </si>
  <si>
    <t>公路养护</t>
  </si>
  <si>
    <t>2140109</t>
  </si>
  <si>
    <t>交通运输信息化建设</t>
  </si>
  <si>
    <t>2140110</t>
  </si>
  <si>
    <t>公路和运输安全</t>
  </si>
  <si>
    <t>2140112</t>
  </si>
  <si>
    <t>公路运输管理</t>
  </si>
  <si>
    <t>2140114</t>
  </si>
  <si>
    <t>公路和运输技术标准化建设</t>
  </si>
  <si>
    <t>2140122</t>
  </si>
  <si>
    <t>水运建设</t>
  </si>
  <si>
    <t>2140123</t>
  </si>
  <si>
    <t>航道维护</t>
  </si>
  <si>
    <t>2140127</t>
  </si>
  <si>
    <t>船舶检验</t>
  </si>
  <si>
    <t>2140128</t>
  </si>
  <si>
    <t>救助打捞</t>
  </si>
  <si>
    <t>2140129</t>
  </si>
  <si>
    <t>内河运输</t>
  </si>
  <si>
    <t>2140130</t>
  </si>
  <si>
    <t>远洋运输</t>
  </si>
  <si>
    <t>2140131</t>
  </si>
  <si>
    <t>海事管理</t>
  </si>
  <si>
    <t>2140133</t>
  </si>
  <si>
    <t>航标事业发展支出</t>
  </si>
  <si>
    <t>2140136</t>
  </si>
  <si>
    <t>水路运输管理支出</t>
  </si>
  <si>
    <t>2140138</t>
  </si>
  <si>
    <t>口岸建设</t>
  </si>
  <si>
    <t>2140199</t>
  </si>
  <si>
    <t>其他公路水路运输支出</t>
  </si>
  <si>
    <t>2140201</t>
  </si>
  <si>
    <t>2140202</t>
  </si>
  <si>
    <t>2140203</t>
  </si>
  <si>
    <t>2140204</t>
  </si>
  <si>
    <t>铁路路网建设</t>
  </si>
  <si>
    <t>2140205</t>
  </si>
  <si>
    <t>铁路还贷专项</t>
  </si>
  <si>
    <t>2140206</t>
  </si>
  <si>
    <t>铁路安全</t>
  </si>
  <si>
    <t>2140207</t>
  </si>
  <si>
    <t>铁路专项运输</t>
  </si>
  <si>
    <t>2140208</t>
  </si>
  <si>
    <t>行业监管</t>
  </si>
  <si>
    <t>2140299</t>
  </si>
  <si>
    <t>其他铁路运输支出</t>
  </si>
  <si>
    <t>2140301</t>
  </si>
  <si>
    <t>2140302</t>
  </si>
  <si>
    <t>2140303</t>
  </si>
  <si>
    <t>2140304</t>
  </si>
  <si>
    <t>机场建设</t>
  </si>
  <si>
    <t>2140305</t>
  </si>
  <si>
    <t>空管系统建设</t>
  </si>
  <si>
    <t>2140306</t>
  </si>
  <si>
    <t>民航还贷专项支出</t>
  </si>
  <si>
    <t>2140307</t>
  </si>
  <si>
    <t>民用航空安全</t>
  </si>
  <si>
    <t>2140308</t>
  </si>
  <si>
    <t>民航专项运输</t>
  </si>
  <si>
    <t>2140399</t>
  </si>
  <si>
    <t>其他民用航空运输支出</t>
  </si>
  <si>
    <t>2140501</t>
  </si>
  <si>
    <t>2140502</t>
  </si>
  <si>
    <t>2140503</t>
  </si>
  <si>
    <t>2140504</t>
  </si>
  <si>
    <t>2140505</t>
  </si>
  <si>
    <t>邮政普遍服务与特殊服务</t>
  </si>
  <si>
    <t>2140599</t>
  </si>
  <si>
    <t>其他邮政业支出</t>
  </si>
  <si>
    <t>2149901</t>
  </si>
  <si>
    <t>公共交通运营补助</t>
  </si>
  <si>
    <t>2149999</t>
  </si>
  <si>
    <t>其他交通运输支出</t>
  </si>
  <si>
    <t>2150101</t>
  </si>
  <si>
    <t>2150102</t>
  </si>
  <si>
    <t>2150103</t>
  </si>
  <si>
    <t>2150104</t>
  </si>
  <si>
    <t>煤炭勘探开采和洗选</t>
  </si>
  <si>
    <t>2150105</t>
  </si>
  <si>
    <t>石油和天然气勘探开采</t>
  </si>
  <si>
    <t>2150106</t>
  </si>
  <si>
    <t>黑色金属矿勘探和采选</t>
  </si>
  <si>
    <t>2150107</t>
  </si>
  <si>
    <t>有色金属矿勘探和采选</t>
  </si>
  <si>
    <t>2150108</t>
  </si>
  <si>
    <t>非金属矿勘探和采选</t>
  </si>
  <si>
    <t>2150199</t>
  </si>
  <si>
    <t>其他资源勘探业支出</t>
  </si>
  <si>
    <t>2150201</t>
  </si>
  <si>
    <t>2150202</t>
  </si>
  <si>
    <t>2150203</t>
  </si>
  <si>
    <t>2150204</t>
  </si>
  <si>
    <t>纺织业</t>
  </si>
  <si>
    <t>2150205</t>
  </si>
  <si>
    <t>医药制造业</t>
  </si>
  <si>
    <t>2150206</t>
  </si>
  <si>
    <t>非金属矿物制品业</t>
  </si>
  <si>
    <t>2150207</t>
  </si>
  <si>
    <t>通信设备、计算机及其他电子设备制造业</t>
  </si>
  <si>
    <t>2150208</t>
  </si>
  <si>
    <t>交通运输设备制造业</t>
  </si>
  <si>
    <t>2150209</t>
  </si>
  <si>
    <t>电气机械及器材制造业</t>
  </si>
  <si>
    <t>2150210</t>
  </si>
  <si>
    <t>工艺品及其他制造业</t>
  </si>
  <si>
    <t>2150212</t>
  </si>
  <si>
    <t>石油加工、炼焦及核燃料加工业</t>
  </si>
  <si>
    <t>2150213</t>
  </si>
  <si>
    <t>化学原料及化学制品制造业</t>
  </si>
  <si>
    <t>2150214</t>
  </si>
  <si>
    <t>黑色金属冶炼及压延加工业</t>
  </si>
  <si>
    <t>2150215</t>
  </si>
  <si>
    <t>有色金属冶炼及压延加工业</t>
  </si>
  <si>
    <t>2150299</t>
  </si>
  <si>
    <t>其他制造业支出</t>
  </si>
  <si>
    <t>2150301</t>
  </si>
  <si>
    <t>2150302</t>
  </si>
  <si>
    <t>2150303</t>
  </si>
  <si>
    <t>2150399</t>
  </si>
  <si>
    <t>其他建筑业支出</t>
  </si>
  <si>
    <t>2150501</t>
  </si>
  <si>
    <t>2150502</t>
  </si>
  <si>
    <t>2150503</t>
  </si>
  <si>
    <t>2150505</t>
  </si>
  <si>
    <t>战备应急</t>
  </si>
  <si>
    <t>2150507</t>
  </si>
  <si>
    <t>专用通信</t>
  </si>
  <si>
    <t>2150508</t>
  </si>
  <si>
    <t>无线电及信息通信监管</t>
  </si>
  <si>
    <t>2150516</t>
  </si>
  <si>
    <t>工程建设及运行维护</t>
  </si>
  <si>
    <t>2150517</t>
  </si>
  <si>
    <t>产业发展</t>
  </si>
  <si>
    <t>2150550</t>
  </si>
  <si>
    <t>2150599</t>
  </si>
  <si>
    <t>其他工业和信息产业支出</t>
  </si>
  <si>
    <t>2150701</t>
  </si>
  <si>
    <t>2150702</t>
  </si>
  <si>
    <t>2150703</t>
  </si>
  <si>
    <t>2150704</t>
  </si>
  <si>
    <t>国有企业监事会专项</t>
  </si>
  <si>
    <t>2150799</t>
  </si>
  <si>
    <t>其他国有资产监管支出</t>
  </si>
  <si>
    <t>2150801</t>
  </si>
  <si>
    <t>2150802</t>
  </si>
  <si>
    <t>2150803</t>
  </si>
  <si>
    <t>2150804</t>
  </si>
  <si>
    <t>科技型中小企业技术创新基金</t>
  </si>
  <si>
    <t>2150805</t>
  </si>
  <si>
    <t>中小企业发展专项</t>
  </si>
  <si>
    <t>2150806</t>
  </si>
  <si>
    <t>减免房租补贴</t>
  </si>
  <si>
    <t>2150899</t>
  </si>
  <si>
    <t>其他支持中小企业发展和管理支出</t>
  </si>
  <si>
    <t>2159901</t>
  </si>
  <si>
    <t>黄金事务</t>
  </si>
  <si>
    <t>2159904</t>
  </si>
  <si>
    <t>技术改造支出</t>
  </si>
  <si>
    <t>2159905</t>
  </si>
  <si>
    <t>中药材扶持资金支出</t>
  </si>
  <si>
    <t>2159906</t>
  </si>
  <si>
    <t>重点产业振兴和技术改造项目贷款贴息</t>
  </si>
  <si>
    <t>2159999</t>
  </si>
  <si>
    <t>其他资源勘探工业信息等支出</t>
  </si>
  <si>
    <t>2160201</t>
  </si>
  <si>
    <t>2160202</t>
  </si>
  <si>
    <t>2160203</t>
  </si>
  <si>
    <t>2160216</t>
  </si>
  <si>
    <t>食品流通安全补贴</t>
  </si>
  <si>
    <t>2160217</t>
  </si>
  <si>
    <t>市场监测及信息管理</t>
  </si>
  <si>
    <t>2160218</t>
  </si>
  <si>
    <t>民贸企业补贴</t>
  </si>
  <si>
    <t>2160219</t>
  </si>
  <si>
    <t>民贸民品贷款贴息</t>
  </si>
  <si>
    <t>2160250</t>
  </si>
  <si>
    <t>2160299</t>
  </si>
  <si>
    <t>其他商业流通事务支出</t>
  </si>
  <si>
    <t>2160601</t>
  </si>
  <si>
    <t>2160602</t>
  </si>
  <si>
    <t>2160603</t>
  </si>
  <si>
    <t>2160607</t>
  </si>
  <si>
    <t>外商投资环境建设补助资金</t>
  </si>
  <si>
    <t>2160699</t>
  </si>
  <si>
    <t>其他涉外发展服务支出</t>
  </si>
  <si>
    <t>2169901</t>
  </si>
  <si>
    <t>服务业基础设施建设</t>
  </si>
  <si>
    <t>2169999</t>
  </si>
  <si>
    <t>其他商业服务业等支出</t>
  </si>
  <si>
    <t>2170101</t>
  </si>
  <si>
    <t>2170102</t>
  </si>
  <si>
    <t>2170103</t>
  </si>
  <si>
    <t>2170104</t>
  </si>
  <si>
    <t>安全防卫</t>
  </si>
  <si>
    <t>2170150</t>
  </si>
  <si>
    <t>2170199</t>
  </si>
  <si>
    <t>金融部门其他行政支出</t>
  </si>
  <si>
    <t>2170201</t>
  </si>
  <si>
    <t>货币发行</t>
  </si>
  <si>
    <t>2170202</t>
  </si>
  <si>
    <t>金融服务</t>
  </si>
  <si>
    <t>2170203</t>
  </si>
  <si>
    <t>反假币</t>
  </si>
  <si>
    <t>2170204</t>
  </si>
  <si>
    <t>重点金融机构监管</t>
  </si>
  <si>
    <t>2170205</t>
  </si>
  <si>
    <t>金融稽查与案件处理</t>
  </si>
  <si>
    <t>2170206</t>
  </si>
  <si>
    <t>金融行业电子化建设</t>
  </si>
  <si>
    <t>2170207</t>
  </si>
  <si>
    <t>从业人员资格考试</t>
  </si>
  <si>
    <t>2170208</t>
  </si>
  <si>
    <t>反洗钱</t>
  </si>
  <si>
    <t>2170299</t>
  </si>
  <si>
    <t>金融部门其他监管支出</t>
  </si>
  <si>
    <t>2170301</t>
  </si>
  <si>
    <t>政策性银行亏损补贴</t>
  </si>
  <si>
    <t>2170302</t>
  </si>
  <si>
    <t>利息费用补贴支出</t>
  </si>
  <si>
    <t>2170303</t>
  </si>
  <si>
    <t>补充资本金</t>
  </si>
  <si>
    <t>2170304</t>
  </si>
  <si>
    <t>风险基金补助</t>
  </si>
  <si>
    <t>2170399</t>
  </si>
  <si>
    <t>其他金融发展支出</t>
  </si>
  <si>
    <t>2170499</t>
  </si>
  <si>
    <t>其他金融调控支出</t>
  </si>
  <si>
    <t>2179902</t>
  </si>
  <si>
    <t>重点企业贷款贴息</t>
  </si>
  <si>
    <t>2179999</t>
  </si>
  <si>
    <t>其他金融支出</t>
  </si>
  <si>
    <t>21901</t>
  </si>
  <si>
    <t>一般公共服务</t>
  </si>
  <si>
    <t>21902</t>
  </si>
  <si>
    <t>教育</t>
  </si>
  <si>
    <t>21903</t>
  </si>
  <si>
    <t>文化旅游体育与传媒</t>
  </si>
  <si>
    <t>21904</t>
  </si>
  <si>
    <t>卫生健康</t>
  </si>
  <si>
    <t>21905</t>
  </si>
  <si>
    <t>节能环保</t>
  </si>
  <si>
    <t>21906</t>
  </si>
  <si>
    <t>农业农村</t>
  </si>
  <si>
    <t>21907</t>
  </si>
  <si>
    <t>交通运输</t>
  </si>
  <si>
    <t>21908</t>
  </si>
  <si>
    <t>住房保障</t>
  </si>
  <si>
    <t>21999</t>
  </si>
  <si>
    <t>2200101</t>
  </si>
  <si>
    <t>2200102</t>
  </si>
  <si>
    <t>2200103</t>
  </si>
  <si>
    <t>2200104</t>
  </si>
  <si>
    <t>自然资源规划及管理</t>
  </si>
  <si>
    <t>2200106</t>
  </si>
  <si>
    <t>自然资源利用与保护</t>
  </si>
  <si>
    <t>2200107</t>
  </si>
  <si>
    <t>自然资源社会公益服务</t>
  </si>
  <si>
    <t>2200108</t>
  </si>
  <si>
    <t>自然资源行业业务管理</t>
  </si>
  <si>
    <t>2200109</t>
  </si>
  <si>
    <t>自然资源调查与确权登记</t>
  </si>
  <si>
    <t>2200112</t>
  </si>
  <si>
    <t>土地资源储备支出</t>
  </si>
  <si>
    <t>2200113</t>
  </si>
  <si>
    <t>地质矿产资源与环境调查</t>
  </si>
  <si>
    <t>2200114</t>
  </si>
  <si>
    <t>地质勘查与矿产资源管理</t>
  </si>
  <si>
    <t>2200115</t>
  </si>
  <si>
    <t>地质转产项目财政贴息</t>
  </si>
  <si>
    <t>2200116</t>
  </si>
  <si>
    <t>国外风险勘查</t>
  </si>
  <si>
    <t>2200119</t>
  </si>
  <si>
    <t>地质勘查基金（周转金）支出</t>
  </si>
  <si>
    <t>2200120</t>
  </si>
  <si>
    <t>海域与海岛管理</t>
  </si>
  <si>
    <t>2200121</t>
  </si>
  <si>
    <t>自然资源国际合作与海洋权益维护</t>
  </si>
  <si>
    <t>2200122</t>
  </si>
  <si>
    <t>自然资源卫星</t>
  </si>
  <si>
    <t>2200123</t>
  </si>
  <si>
    <t>极地考察</t>
  </si>
  <si>
    <t>2200124</t>
  </si>
  <si>
    <t>深海调查与资源开发</t>
  </si>
  <si>
    <t>2200125</t>
  </si>
  <si>
    <t>海港航标维护</t>
  </si>
  <si>
    <t>2200126</t>
  </si>
  <si>
    <t>海水淡化</t>
  </si>
  <si>
    <t>2200127</t>
  </si>
  <si>
    <t>无居民海岛使用金支出</t>
  </si>
  <si>
    <t>2200128</t>
  </si>
  <si>
    <t>海洋战略规划与预警监测</t>
  </si>
  <si>
    <t>2200129</t>
  </si>
  <si>
    <t>基础测绘与地理信息监管</t>
  </si>
  <si>
    <t>2200150</t>
  </si>
  <si>
    <t>2200199</t>
  </si>
  <si>
    <t>其他自然资源事务支出</t>
  </si>
  <si>
    <t>2200501</t>
  </si>
  <si>
    <t>2200502</t>
  </si>
  <si>
    <t>2200503</t>
  </si>
  <si>
    <t>2200504</t>
  </si>
  <si>
    <t>气象事业机构</t>
  </si>
  <si>
    <t>2200506</t>
  </si>
  <si>
    <t>气象探测</t>
  </si>
  <si>
    <t>2200507</t>
  </si>
  <si>
    <t>气象信息传输及管理</t>
  </si>
  <si>
    <t>2200508</t>
  </si>
  <si>
    <t>气象预报预测</t>
  </si>
  <si>
    <t>2200509</t>
  </si>
  <si>
    <t>气象服务</t>
  </si>
  <si>
    <t>2200510</t>
  </si>
  <si>
    <t>气象装备保障维护</t>
  </si>
  <si>
    <t>2200511</t>
  </si>
  <si>
    <t>气象基础设施建设与维修</t>
  </si>
  <si>
    <t>2200512</t>
  </si>
  <si>
    <t>气象卫星</t>
  </si>
  <si>
    <t>2200513</t>
  </si>
  <si>
    <t>气象法规与标准</t>
  </si>
  <si>
    <t>2200514</t>
  </si>
  <si>
    <t>气象资金审计稽查</t>
  </si>
  <si>
    <t>2200599</t>
  </si>
  <si>
    <t>其他气象事务支出</t>
  </si>
  <si>
    <t>2209999</t>
  </si>
  <si>
    <t>其他自然资源海洋气象等支出</t>
  </si>
  <si>
    <t>2210102</t>
  </si>
  <si>
    <t>沉陷区治理</t>
  </si>
  <si>
    <t>2210103</t>
  </si>
  <si>
    <t>棚户区改造</t>
  </si>
  <si>
    <t>2210104</t>
  </si>
  <si>
    <t>少数民族地区游牧民定居工程</t>
  </si>
  <si>
    <t>2210105</t>
  </si>
  <si>
    <t>农村危房改造</t>
  </si>
  <si>
    <t>2210108</t>
  </si>
  <si>
    <t>老旧小区改造</t>
  </si>
  <si>
    <t>2210112</t>
  </si>
  <si>
    <t>配售型保障性住房</t>
  </si>
  <si>
    <t>2210113</t>
  </si>
  <si>
    <t>城中村改造</t>
  </si>
  <si>
    <t>2210199</t>
  </si>
  <si>
    <t>其他保障性安居工程支出</t>
  </si>
  <si>
    <t>2210201</t>
  </si>
  <si>
    <t>住房公积金</t>
  </si>
  <si>
    <t>2210202</t>
  </si>
  <si>
    <t>提租补贴</t>
  </si>
  <si>
    <t>2210203</t>
  </si>
  <si>
    <t>购房补贴</t>
  </si>
  <si>
    <t>2210301</t>
  </si>
  <si>
    <t>公有住房建设和维修改造支出</t>
  </si>
  <si>
    <t>2210302</t>
  </si>
  <si>
    <t>住房公积金管理</t>
  </si>
  <si>
    <t>2210399</t>
  </si>
  <si>
    <t>其他城乡社区住宅支出</t>
  </si>
  <si>
    <t>2220101</t>
  </si>
  <si>
    <t>2220102</t>
  </si>
  <si>
    <t>2220103</t>
  </si>
  <si>
    <t>2220104</t>
  </si>
  <si>
    <t>财务和审计支出</t>
  </si>
  <si>
    <t>2220105</t>
  </si>
  <si>
    <t>信息统计</t>
  </si>
  <si>
    <t>2220106</t>
  </si>
  <si>
    <t>专项业务活动</t>
  </si>
  <si>
    <t>2220107</t>
  </si>
  <si>
    <t>国家粮油差价补贴</t>
  </si>
  <si>
    <t>2220112</t>
  </si>
  <si>
    <t>粮食财务挂账利息补贴</t>
  </si>
  <si>
    <t>2220113</t>
  </si>
  <si>
    <t>粮食财务挂账消化款</t>
  </si>
  <si>
    <t>2220114</t>
  </si>
  <si>
    <t>处理陈化粮补贴</t>
  </si>
  <si>
    <t>2220115</t>
  </si>
  <si>
    <t>粮食风险基金</t>
  </si>
  <si>
    <t>2220118</t>
  </si>
  <si>
    <t>粮油市场调控专项资金</t>
  </si>
  <si>
    <t>2220119</t>
  </si>
  <si>
    <t>设施建设</t>
  </si>
  <si>
    <t>2220120</t>
  </si>
  <si>
    <t>设施安全</t>
  </si>
  <si>
    <t>2220121</t>
  </si>
  <si>
    <t>物资保管保养</t>
  </si>
  <si>
    <t>2220150</t>
  </si>
  <si>
    <t>2220199</t>
  </si>
  <si>
    <t>其他粮油物资事务支出</t>
  </si>
  <si>
    <t>2220301</t>
  </si>
  <si>
    <t>石油储备</t>
  </si>
  <si>
    <t>2220303</t>
  </si>
  <si>
    <t>天然铀储备</t>
  </si>
  <si>
    <t>2220304</t>
  </si>
  <si>
    <t>煤炭储备</t>
  </si>
  <si>
    <t>2220305</t>
  </si>
  <si>
    <t>成品油储备</t>
  </si>
  <si>
    <t>2220306</t>
  </si>
  <si>
    <t>天然气储备</t>
  </si>
  <si>
    <t>2220399</t>
  </si>
  <si>
    <t>其他能源储备支出</t>
  </si>
  <si>
    <t>2220401</t>
  </si>
  <si>
    <t>储备粮油补贴</t>
  </si>
  <si>
    <t>2220402</t>
  </si>
  <si>
    <t>储备粮油差价补贴</t>
  </si>
  <si>
    <t>2220403</t>
  </si>
  <si>
    <t>储备粮（油）库建设</t>
  </si>
  <si>
    <t>2220404</t>
  </si>
  <si>
    <t>最低收购价政策支出</t>
  </si>
  <si>
    <t>2220499</t>
  </si>
  <si>
    <t>其他粮油储备支出</t>
  </si>
  <si>
    <t>2220501</t>
  </si>
  <si>
    <t>棉花储备</t>
  </si>
  <si>
    <t>2220502</t>
  </si>
  <si>
    <t>食糖储备</t>
  </si>
  <si>
    <t>2220503</t>
  </si>
  <si>
    <t>肉类储备</t>
  </si>
  <si>
    <t>2220504</t>
  </si>
  <si>
    <t>化肥储备</t>
  </si>
  <si>
    <t>2220505</t>
  </si>
  <si>
    <t>农药储备</t>
  </si>
  <si>
    <t>2220506</t>
  </si>
  <si>
    <t>边销茶储备</t>
  </si>
  <si>
    <t>2220507</t>
  </si>
  <si>
    <t>羊毛储备</t>
  </si>
  <si>
    <t>2220508</t>
  </si>
  <si>
    <t>医药储备</t>
  </si>
  <si>
    <t>2220509</t>
  </si>
  <si>
    <t>食盐储备</t>
  </si>
  <si>
    <t>2220510</t>
  </si>
  <si>
    <t>战略物资储备</t>
  </si>
  <si>
    <t>2220511</t>
  </si>
  <si>
    <t>应急物资储备</t>
  </si>
  <si>
    <t>2220599</t>
  </si>
  <si>
    <t>其他重要商品储备支出</t>
  </si>
  <si>
    <t>2240101</t>
  </si>
  <si>
    <t>2240102</t>
  </si>
  <si>
    <t>2240103</t>
  </si>
  <si>
    <t>2240104</t>
  </si>
  <si>
    <t>灾害风险防治</t>
  </si>
  <si>
    <t>2240105</t>
  </si>
  <si>
    <t>国务院安委会专项</t>
  </si>
  <si>
    <t>2240106</t>
  </si>
  <si>
    <t>安全监管</t>
  </si>
  <si>
    <t>2240108</t>
  </si>
  <si>
    <t>应急救援</t>
  </si>
  <si>
    <t>2240109</t>
  </si>
  <si>
    <t>应急管理</t>
  </si>
  <si>
    <t>2240150</t>
  </si>
  <si>
    <t>2240199</t>
  </si>
  <si>
    <t>其他应急管理支出</t>
  </si>
  <si>
    <t>2240201</t>
  </si>
  <si>
    <t>2240202</t>
  </si>
  <si>
    <t>2240203</t>
  </si>
  <si>
    <t>2240204</t>
  </si>
  <si>
    <t>消防应急救援</t>
  </si>
  <si>
    <t>2240250</t>
  </si>
  <si>
    <t>2240299</t>
  </si>
  <si>
    <t>其他消防救援事务支出</t>
  </si>
  <si>
    <t>2240401</t>
  </si>
  <si>
    <t>2240402</t>
  </si>
  <si>
    <t>2240403</t>
  </si>
  <si>
    <t>2240404</t>
  </si>
  <si>
    <t>矿山安全监察事务</t>
  </si>
  <si>
    <t>2240405</t>
  </si>
  <si>
    <t>矿山应急救援事务</t>
  </si>
  <si>
    <t>2240450</t>
  </si>
  <si>
    <t>2240499</t>
  </si>
  <si>
    <t>其他矿山安全支出</t>
  </si>
  <si>
    <t>2240501</t>
  </si>
  <si>
    <t>2240502</t>
  </si>
  <si>
    <t>2240503</t>
  </si>
  <si>
    <t>2240504</t>
  </si>
  <si>
    <t>地震监测</t>
  </si>
  <si>
    <t>2240505</t>
  </si>
  <si>
    <t>地震预测预报</t>
  </si>
  <si>
    <t>2240506</t>
  </si>
  <si>
    <t>地震灾害预防</t>
  </si>
  <si>
    <t>2240507</t>
  </si>
  <si>
    <t>地震应急救援</t>
  </si>
  <si>
    <t>2240508</t>
  </si>
  <si>
    <t>地震环境探察</t>
  </si>
  <si>
    <t>2240509</t>
  </si>
  <si>
    <t>防震减灾信息管理</t>
  </si>
  <si>
    <t>2240510</t>
  </si>
  <si>
    <t>防震减灾基础管理</t>
  </si>
  <si>
    <t>2240550</t>
  </si>
  <si>
    <t>地震事业机构</t>
  </si>
  <si>
    <t>2240599</t>
  </si>
  <si>
    <t>其他地震事务支出</t>
  </si>
  <si>
    <t>2240601</t>
  </si>
  <si>
    <t>地质灾害防治</t>
  </si>
  <si>
    <t>2240602</t>
  </si>
  <si>
    <t>森林草原防灾减灾</t>
  </si>
  <si>
    <t>2240699</t>
  </si>
  <si>
    <t>其他自然灾害防治支出</t>
  </si>
  <si>
    <t>2240703</t>
  </si>
  <si>
    <t>自然灾害救灾补助</t>
  </si>
  <si>
    <t>2240704</t>
  </si>
  <si>
    <t>自然灾害灾后重建补助</t>
  </si>
  <si>
    <t>2240799</t>
  </si>
  <si>
    <t>其他自然灾害救灾及恢复重建支出</t>
  </si>
  <si>
    <t>2249999</t>
  </si>
  <si>
    <t>其他灾害防治及应急管理支出</t>
  </si>
  <si>
    <t>227</t>
  </si>
  <si>
    <t>预备费</t>
  </si>
  <si>
    <t>2290201</t>
  </si>
  <si>
    <t>年初预留</t>
  </si>
  <si>
    <t>2299999</t>
  </si>
  <si>
    <t>2320301</t>
  </si>
  <si>
    <t>地方政府一般债券付息支出</t>
  </si>
  <si>
    <t>2320302</t>
  </si>
  <si>
    <t>地方政府向外国政府借款付息支出</t>
  </si>
  <si>
    <t>2320303</t>
  </si>
  <si>
    <t>地方政府向国际组织借款付息支出</t>
  </si>
  <si>
    <t>2320399</t>
  </si>
  <si>
    <t>地方政府其他一般债务付息支出</t>
  </si>
  <si>
    <t>2330301</t>
  </si>
  <si>
    <t>地方政府一般债务发行费用支出</t>
  </si>
  <si>
    <t>2026年一般公共预算本级基本支出预算表（经济分类）</t>
  </si>
  <si>
    <t>合计</t>
  </si>
  <si>
    <t>301</t>
  </si>
  <si>
    <t>工资福利支出</t>
  </si>
  <si>
    <t xml:space="preserve">   30101</t>
  </si>
  <si>
    <t xml:space="preserve">   基本工资</t>
  </si>
  <si>
    <t xml:space="preserve">   30102</t>
  </si>
  <si>
    <t xml:space="preserve">   津贴补贴</t>
  </si>
  <si>
    <t xml:space="preserve">   30103</t>
  </si>
  <si>
    <t xml:space="preserve">   奖金</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</si>
  <si>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</si>
  <si>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</si>
  <si>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</si>
  <si>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</si>
  <si>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</si>
  <si>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</si>
  <si>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</si>
  <si>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</si>
  <si>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</si>
  <si>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</si>
  <si>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30111</t>
  </si>
  <si>
    <t xml:space="preserve">   公务员医疗补助缴费</t>
  </si>
  <si>
    <t xml:space="preserve">   30112</t>
  </si>
  <si>
    <t xml:space="preserve">   其他社会保障缴费</t>
  </si>
  <si>
    <t xml:space="preserve">   30113</t>
  </si>
  <si>
    <t xml:space="preserve">   住房公积金</t>
  </si>
  <si>
    <t xml:space="preserve">   30114</t>
  </si>
  <si>
    <t xml:space="preserve">   医疗费</t>
  </si>
  <si>
    <t xml:space="preserve">   30199</t>
  </si>
  <si>
    <t xml:space="preserve">   其他工资福利支出</t>
  </si>
  <si>
    <t>302</t>
  </si>
  <si>
    <t>商品和服务支出</t>
  </si>
  <si>
    <t xml:space="preserve">   30201</t>
  </si>
  <si>
    <t xml:space="preserve">   办公费</t>
  </si>
  <si>
    <t xml:space="preserve">   30202</t>
  </si>
  <si>
    <t xml:space="preserve">   印刷费</t>
  </si>
  <si>
    <t xml:space="preserve">   30203</t>
  </si>
  <si>
    <t xml:space="preserve">   咨询费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</si>
  <si>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</si>
  <si>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</si>
  <si>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</si>
  <si>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</si>
  <si>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</si>
  <si>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</si>
  <si>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</si>
  <si>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</si>
  <si>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30208</t>
  </si>
  <si>
    <t xml:space="preserve">   取暖费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</si>
  <si>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</si>
  <si>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</si>
  <si>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</si>
  <si>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</si>
  <si>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</si>
  <si>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</si>
  <si>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</si>
  <si>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</si>
  <si>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</si>
  <si>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</si>
  <si>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</si>
  <si>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</si>
  <si>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</si>
  <si>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</si>
  <si>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</si>
  <si>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</si>
  <si>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</si>
  <si>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</si>
  <si>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</si>
  <si>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</si>
  <si>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</si>
  <si>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</si>
  <si>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</si>
  <si>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</si>
  <si>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</si>
  <si>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</si>
  <si>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</si>
  <si>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</si>
  <si>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30229</t>
  </si>
  <si>
    <t xml:space="preserve">   福利费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</si>
  <si>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</si>
  <si>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</si>
  <si>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</si>
  <si>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</si>
  <si>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</si>
  <si>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</si>
  <si>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</si>
  <si>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</si>
  <si>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303</t>
  </si>
  <si>
    <t>对个人和家庭的补助</t>
  </si>
  <si>
    <t xml:space="preserve">   30301</t>
  </si>
  <si>
    <t xml:space="preserve">   离休费</t>
  </si>
  <si>
    <t xml:space="preserve">   30302</t>
  </si>
  <si>
    <t xml:space="preserve">   退休费</t>
  </si>
  <si>
    <t xml:space="preserve">   30303</t>
  </si>
  <si>
    <t xml:space="preserve">   退职（役）费</t>
  </si>
  <si>
    <t xml:space="preserve">   30304</t>
  </si>
  <si>
    <t xml:space="preserve">   抚恤金</t>
  </si>
  <si>
    <t xml:space="preserve">   30305</t>
  </si>
  <si>
    <t xml:space="preserve">   生活补助</t>
  </si>
  <si>
    <t xml:space="preserve">   30306</t>
  </si>
  <si>
    <t xml:space="preserve">   救济费</t>
  </si>
  <si>
    <t xml:space="preserve">   30307</t>
  </si>
  <si>
    <t xml:space="preserve">   医疗费补助</t>
  </si>
  <si>
    <t xml:space="preserve">   30308</t>
  </si>
  <si>
    <t xml:space="preserve">   助学金</t>
  </si>
  <si>
    <t xml:space="preserve">   30309</t>
  </si>
  <si>
    <t xml:space="preserve">   奖励金</t>
  </si>
  <si>
    <t xml:space="preserve">   30310</t>
  </si>
  <si>
    <t xml:space="preserve">   个人农业生产补贴</t>
  </si>
  <si>
    <t xml:space="preserve">   30311</t>
  </si>
  <si>
    <t xml:space="preserve">   代缴社会保险费</t>
  </si>
  <si>
    <t xml:space="preserve">   30399</t>
  </si>
  <si>
    <t xml:space="preserve">   其他对个人和家庭的补助</t>
  </si>
  <si>
    <t>307</t>
  </si>
  <si>
    <t>债务利息及费用支出</t>
  </si>
  <si>
    <t xml:space="preserve">   30701</t>
  </si>
  <si>
    <t xml:space="preserve">   国内债务付息</t>
  </si>
  <si>
    <t xml:space="preserve">   30702</t>
  </si>
  <si>
    <t xml:space="preserve">   国外债务付息</t>
  </si>
  <si>
    <t xml:space="preserve">   30703</t>
  </si>
  <si>
    <t xml:space="preserve">   国内债务发行费用</t>
  </si>
  <si>
    <t xml:space="preserve">   30704</t>
  </si>
  <si>
    <t xml:space="preserve">   国外债务发行费用</t>
  </si>
  <si>
    <t>309</t>
  </si>
  <si>
    <t>资本性支出（基本建设）</t>
  </si>
  <si>
    <t xml:space="preserve">   30901</t>
  </si>
  <si>
    <t xml:space="preserve">   房屋建筑物购建</t>
  </si>
  <si>
    <t xml:space="preserve">   30902</t>
  </si>
  <si>
    <t xml:space="preserve">   办公设备购置</t>
  </si>
  <si>
    <t xml:space="preserve">   30903</t>
  </si>
  <si>
    <t xml:space="preserve">   专用设备购置</t>
  </si>
  <si>
    <t xml:space="preserve">   30905</t>
  </si>
  <si>
    <t xml:space="preserve">   基础设施建设</t>
  </si>
  <si>
    <t xml:space="preserve">   30906</t>
  </si>
  <si>
    <t xml:space="preserve">   大型修缮</t>
  </si>
  <si>
    <t xml:space="preserve">   30907</t>
  </si>
  <si>
    <t xml:space="preserve">   信息网络及软件购置更新</t>
  </si>
  <si>
    <t xml:space="preserve">   30908</t>
  </si>
  <si>
    <t xml:space="preserve">   物资储备</t>
  </si>
  <si>
    <t xml:space="preserve">   30913</t>
  </si>
  <si>
    <t xml:space="preserve">   公务用车购置</t>
  </si>
  <si>
    <t xml:space="preserve">   30919</t>
  </si>
  <si>
    <t xml:space="preserve">   其他交通工具购置</t>
  </si>
  <si>
    <t xml:space="preserve">   30921</t>
  </si>
  <si>
    <t xml:space="preserve">   文物和陈列品购置</t>
  </si>
  <si>
    <t xml:space="preserve">   30922</t>
  </si>
  <si>
    <t xml:space="preserve">   无形资产购置</t>
  </si>
  <si>
    <t xml:space="preserve">   30999</t>
  </si>
  <si>
    <t xml:space="preserve">   其他基本建设支出</t>
  </si>
  <si>
    <t>310</t>
  </si>
  <si>
    <t>资本性支出</t>
  </si>
  <si>
    <t xml:space="preserve">   31001</t>
  </si>
  <si>
    <t xml:space="preserve">   31002</t>
  </si>
  <si>
    <t xml:space="preserve">   31003</t>
  </si>
  <si>
    <t xml:space="preserve">   31005</t>
  </si>
  <si>
    <t xml:space="preserve">   31006</t>
  </si>
  <si>
    <t xml:space="preserve">   31007</t>
  </si>
  <si>
    <t xml:space="preserve">   31008</t>
  </si>
  <si>
    <t xml:space="preserve">   31009</t>
  </si>
  <si>
    <t xml:space="preserve">   土地补偿</t>
  </si>
  <si>
    <t xml:space="preserve">   31010</t>
  </si>
  <si>
    <t xml:space="preserve">   安置补助</t>
  </si>
  <si>
    <t xml:space="preserve">   31011</t>
  </si>
  <si>
    <t xml:space="preserve">   地上附着物和青苗补偿</t>
  </si>
  <si>
    <t xml:space="preserve">   31012</t>
  </si>
  <si>
    <t xml:space="preserve">   拆迁补偿</t>
  </si>
  <si>
    <t xml:space="preserve">   31013</t>
  </si>
  <si>
    <t xml:space="preserve">   31019</t>
  </si>
  <si>
    <t xml:space="preserve">   31021</t>
  </si>
  <si>
    <t xml:space="preserve">   31022</t>
  </si>
  <si>
    <t xml:space="preserve">   31099</t>
  </si>
  <si>
    <t xml:space="preserve">   其他资本性支出</t>
  </si>
  <si>
    <t>311</t>
  </si>
  <si>
    <t>对企业补助（基本建设）</t>
  </si>
  <si>
    <t xml:space="preserve">   31101</t>
  </si>
  <si>
    <t xml:space="preserve">   资本金注入</t>
  </si>
  <si>
    <t xml:space="preserve">   31199</t>
  </si>
  <si>
    <t xml:space="preserve">   其他对企业补助</t>
  </si>
  <si>
    <t>312</t>
  </si>
  <si>
    <t>对企业补助</t>
  </si>
  <si>
    <t xml:space="preserve">   31201</t>
  </si>
  <si>
    <t xml:space="preserve">   31203</t>
  </si>
  <si>
    <t xml:space="preserve">   政府投资基金股权投资</t>
  </si>
  <si>
    <t xml:space="preserve">   31204</t>
  </si>
  <si>
    <t xml:space="preserve">   费用补贴</t>
  </si>
  <si>
    <t xml:space="preserve">   31205</t>
  </si>
  <si>
    <t xml:space="preserve">   利息补贴</t>
  </si>
  <si>
    <t xml:space="preserve">   31299</t>
  </si>
  <si>
    <t>313</t>
  </si>
  <si>
    <t>对社会保障基金补助</t>
  </si>
  <si>
    <t xml:space="preserve">   31302</t>
  </si>
  <si>
    <t xml:space="preserve">   对社会保险基金补助</t>
  </si>
  <si>
    <t xml:space="preserve">   31303</t>
  </si>
  <si>
    <t xml:space="preserve">   补充全国社会保障基金</t>
  </si>
  <si>
    <t xml:space="preserve">   31304</t>
  </si>
  <si>
    <t xml:space="preserve">   对机关事业单位职业年金的补助</t>
  </si>
  <si>
    <t>399</t>
  </si>
  <si>
    <t xml:space="preserve">   39907</t>
  </si>
  <si>
    <t xml:space="preserve">   国家赔偿费用支出</t>
  </si>
  <si>
    <t xml:space="preserve">   39908</t>
  </si>
  <si>
    <t xml:space="preserve">   对民间非营利组织和群众性自治组织补贴</t>
  </si>
  <si>
    <t xml:space="preserve">   39999</t>
  </si>
  <si>
    <t xml:space="preserve">   其他支出</t>
  </si>
  <si>
    <t>2026年一般公共预算对下税收返还和转移支付预算分项目表</t>
  </si>
  <si>
    <t>收入</t>
  </si>
  <si>
    <t>项目</t>
  </si>
  <si>
    <t>上年预算数</t>
  </si>
  <si>
    <t>上年执行数</t>
  </si>
  <si>
    <t>预算数</t>
  </si>
  <si>
    <t>金额</t>
  </si>
  <si>
    <t>为上年预算数的%</t>
  </si>
  <si>
    <t>为上年执行数的%</t>
  </si>
  <si>
    <t>本级收入合计</t>
  </si>
  <si>
    <t>转移性收入</t>
  </si>
  <si>
    <t xml:space="preserve">  上级补助收入</t>
  </si>
  <si>
    <t xml:space="preserve">    返还性收入</t>
  </si>
  <si>
    <t xml:space="preserve">      所得税基数返还收入 </t>
  </si>
  <si>
    <t xml:space="preserve">      成品油税费改革税收返还收入</t>
  </si>
  <si>
    <t xml:space="preserve">      增值税税收返还收入</t>
  </si>
  <si>
    <t xml:space="preserve">      消费税税收返还收入</t>
  </si>
  <si>
    <t xml:space="preserve">      增值税“五五分享”税收返还收入</t>
  </si>
  <si>
    <t xml:space="preserve">      其他返还性收入</t>
  </si>
  <si>
    <t xml:space="preserve">    一般性转移支付收入</t>
  </si>
  <si>
    <t xml:space="preserve">      体制补助收入</t>
  </si>
  <si>
    <t xml:space="preserve">      均衡性转移支付收入</t>
  </si>
  <si>
    <t xml:space="preserve">      县级基本财力保障机制奖补资金收入</t>
  </si>
  <si>
    <t xml:space="preserve">      结算补助收入</t>
  </si>
  <si>
    <t xml:space="preserve">      资源枯竭型城市转移支付补助收入</t>
  </si>
  <si>
    <t xml:space="preserve">      企业事业单位划转补助收入</t>
  </si>
  <si>
    <t xml:space="preserve">      产粮（油）大县奖励资金收入</t>
  </si>
  <si>
    <t xml:space="preserve">      重点生态功能区转移支付收入</t>
  </si>
  <si>
    <t xml:space="preserve">      固定数额补助收入</t>
  </si>
  <si>
    <t xml:space="preserve">      革命老区转移支付收入</t>
  </si>
  <si>
    <t xml:space="preserve">      民族地区转移支付收入</t>
  </si>
  <si>
    <t xml:space="preserve">      边境地区转移支付收入</t>
  </si>
  <si>
    <t xml:space="preserve">      欠发达地区转移支付收入</t>
  </si>
  <si>
    <t xml:space="preserve">      一般公共服务共同财政事权转移支付收入</t>
  </si>
  <si>
    <t xml:space="preserve">      外交共同财政事权转移支付收入</t>
  </si>
  <si>
    <t xml:space="preserve">      国防共同财政事权转移支付收入</t>
  </si>
  <si>
    <t xml:space="preserve">      公共安全共同财政事权转移支付收入</t>
  </si>
  <si>
    <t xml:space="preserve">      教育共同财政事权转移支付收入</t>
  </si>
  <si>
    <t xml:space="preserve">      科学技术共同财政事权转移支付收入</t>
  </si>
  <si>
    <t xml:space="preserve">      文化旅游体育与传媒共同财政事权转移支付收入</t>
  </si>
  <si>
    <t xml:space="preserve">      社会保障和就业共同财政事权转移支付收入</t>
  </si>
  <si>
    <t xml:space="preserve">      医疗卫生共同财政事权转移支付收入</t>
  </si>
  <si>
    <t xml:space="preserve">      节能环保共同财政事权转移支付收入</t>
  </si>
  <si>
    <t xml:space="preserve">      城乡社区共同财政事权转移支付收入</t>
  </si>
  <si>
    <t xml:space="preserve">      农林水共同财政事权转移支付收入</t>
  </si>
  <si>
    <t xml:space="preserve">      交通运输共同财政事权转移支付收入</t>
  </si>
  <si>
    <t xml:space="preserve">      资源勘探工业信息等共同财政事权转移支付收入</t>
  </si>
  <si>
    <t xml:space="preserve">      商业服务业等共同财政事权转移支付收入</t>
  </si>
  <si>
    <t xml:space="preserve">      金融共同财政事权转移支付收入</t>
  </si>
  <si>
    <t xml:space="preserve">      自然资源海洋气象等共同财政事权转移支付收入</t>
  </si>
  <si>
    <t xml:space="preserve">      住房保障共同财政事权转移支付收入</t>
  </si>
  <si>
    <t xml:space="preserve">      粮油物资储备共同财政事权转移支付收入</t>
  </si>
  <si>
    <t xml:space="preserve">      灾害防治及应急管理共同财政事权转移支付收入</t>
  </si>
  <si>
    <t xml:space="preserve">      其他共同财政事权转移支付收入</t>
  </si>
  <si>
    <t xml:space="preserve">      补充县区财力转移支付收入</t>
  </si>
  <si>
    <t xml:space="preserve">      其他一般性转移支付收入</t>
  </si>
  <si>
    <t xml:space="preserve">    专项转移支付收入</t>
  </si>
  <si>
    <t xml:space="preserve">      一般公共服务</t>
  </si>
  <si>
    <t xml:space="preserve">      外交</t>
  </si>
  <si>
    <t xml:space="preserve">      国防</t>
  </si>
  <si>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</si>
  <si>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</si>
  <si>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</si>
  <si>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</si>
  <si>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</si>
  <si>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</si>
  <si>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</si>
  <si>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</si>
  <si>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</si>
  <si>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</si>
  <si>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资源勘探工业信息等</t>
  </si>
  <si>
    <t xml:space="preserve">      商业服务业等</t>
  </si>
  <si>
    <t xml:space="preserve">      金融</t>
  </si>
  <si>
    <t xml:space="preserve">      自然资源海洋气象等</t>
  </si>
  <si>
    <t xml:space="preserve">      住房保障</t>
  </si>
  <si>
    <t xml:space="preserve">      粮油物资储备</t>
  </si>
  <si>
    <t xml:space="preserve">      灾害防治及应急管理</t>
  </si>
  <si>
    <t xml:space="preserve">      其他收入</t>
  </si>
  <si>
    <t xml:space="preserve">  下级上解收入</t>
  </si>
  <si>
    <t xml:space="preserve">    体制上解收入</t>
  </si>
  <si>
    <t xml:space="preserve">    专项上解收入</t>
  </si>
  <si>
    <t xml:space="preserve">  待偿债置换一般债券上年结余</t>
  </si>
  <si>
    <t xml:space="preserve">  上年结余收入</t>
  </si>
  <si>
    <t xml:space="preserve">  调入资金</t>
  </si>
  <si>
    <t xml:space="preserve">    从政府性基金预算调入</t>
  </si>
  <si>
    <t xml:space="preserve">      其中：从抗疫特别国债调入</t>
  </si>
  <si>
    <t xml:space="preserve">    从国有资本经营预算调入</t>
  </si>
  <si>
    <t xml:space="preserve">    从其他资金调入</t>
  </si>
  <si>
    <t xml:space="preserve">  地方政府一般债务收入</t>
  </si>
  <si>
    <t xml:space="preserve">  地方政府一般债务转贷收入</t>
  </si>
  <si>
    <t xml:space="preserve">  接受其他地区援助收入</t>
  </si>
  <si>
    <t xml:space="preserve">  动用预算稳定调节基金</t>
  </si>
  <si>
    <t xml:space="preserve">  省补助计划单列市收入</t>
  </si>
  <si>
    <t xml:space="preserve">  计划单列市上解省收入</t>
  </si>
  <si>
    <t>收入总计</t>
  </si>
  <si>
    <t>2026年一般公共预算对下税收返还和转移支付预算分地区表</t>
  </si>
  <si>
    <t>地  区</t>
  </si>
  <si>
    <t>本年预算数</t>
  </si>
  <si>
    <t>本年预算数为上年执行数的％</t>
  </si>
  <si>
    <t>税收返还</t>
  </si>
  <si>
    <t>一般性转移支付</t>
  </si>
  <si>
    <t>专项转移支付</t>
  </si>
  <si>
    <t>市(县)</t>
  </si>
  <si>
    <t>合       计</t>
  </si>
  <si>
    <t>2026年政府性基金预算收入表</t>
  </si>
  <si>
    <t>一、农网还贷资金收入</t>
  </si>
  <si>
    <t>二、海南省高等级公路车辆通行附加费收入</t>
  </si>
  <si>
    <t>三、国家电影事业发展专项资金收入</t>
  </si>
  <si>
    <t>四、国有土地收益基金收入</t>
  </si>
  <si>
    <t>五、农业土地开发资金收入</t>
  </si>
  <si>
    <t>六、国有土地使用权出让收入</t>
  </si>
  <si>
    <t xml:space="preserve">  土地出让价款收入</t>
  </si>
  <si>
    <t xml:space="preserve">  补缴的土地价款</t>
  </si>
  <si>
    <t xml:space="preserve">  划拨土地收入</t>
  </si>
  <si>
    <t xml:space="preserve">  缴纳新增建设用地土地有偿使用费</t>
  </si>
  <si>
    <t xml:space="preserve">  其他土地出让收入</t>
  </si>
  <si>
    <t>七、大中型水库库区基金收入</t>
  </si>
  <si>
    <t>八、彩票公益金收入</t>
  </si>
  <si>
    <t xml:space="preserve">  福利彩票公益金收入</t>
  </si>
  <si>
    <t xml:space="preserve">  体育彩票公益金收入</t>
  </si>
  <si>
    <t>九、城市基础设施配套费收入</t>
  </si>
  <si>
    <t>十、小型水库移民扶助基金收入</t>
  </si>
  <si>
    <t>十一、国家重大水利工程建设基金收入</t>
  </si>
  <si>
    <t>十二、车辆通行费</t>
  </si>
  <si>
    <t>十三、污水处理费收入</t>
  </si>
  <si>
    <t>十四、彩票发行机构和彩票销售机构的业务费用</t>
  </si>
  <si>
    <t xml:space="preserve">  福利彩票销售机构的业务费用</t>
  </si>
  <si>
    <t xml:space="preserve">  体育彩票销售机构的业务费用</t>
  </si>
  <si>
    <t xml:space="preserve">  彩票兑奖周转金</t>
  </si>
  <si>
    <t xml:space="preserve">  彩票发行销售风险基金</t>
  </si>
  <si>
    <t xml:space="preserve">  彩票市场调控资金收入</t>
  </si>
  <si>
    <t>十五、其他政府性基金收入</t>
  </si>
  <si>
    <t>十六、专项债券对应项目专项收入</t>
  </si>
  <si>
    <t>收入合计</t>
  </si>
  <si>
    <t xml:space="preserve">  政府性基金补助收入</t>
  </si>
  <si>
    <t xml:space="preserve">  政府性基金上解收入</t>
  </si>
  <si>
    <t xml:space="preserve">    其中：地方政府性基金调入专项收入</t>
  </si>
  <si>
    <t xml:space="preserve">  地方政府专项债务收入</t>
  </si>
  <si>
    <t xml:space="preserve">  地方政府专项债务转贷收入</t>
  </si>
  <si>
    <t>表九</t>
  </si>
  <si>
    <t>2026年政府性基金预算支出表</t>
  </si>
  <si>
    <t>支出</t>
  </si>
  <si>
    <t>一、文化旅游体育与传媒支出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</si>
  <si>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</si>
  <si>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</si>
  <si>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</si>
  <si>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</si>
  <si>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</si>
  <si>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</si>
  <si>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</si>
  <si>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</si>
  <si>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</si>
  <si>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</si>
  <si>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</si>
  <si>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 </t>
  </si>
  <si>
    <t xml:space="preserve">   国家电影事业发展专项资金对应专项债务收入安排的支出</t>
  </si>
  <si>
    <t xml:space="preserve">      资助城市影院</t>
  </si>
  <si>
    <t xml:space="preserve">      其他国家电影事业发展专项资金对应专项债务收入支出</t>
  </si>
  <si>
    <t>二、社会保障和就业支出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</si>
  <si>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</si>
  <si>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</si>
  <si>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</si>
  <si>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</si>
  <si>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</si>
  <si>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</si>
  <si>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</si>
  <si>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</si>
  <si>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三、节能环保支出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</si>
  <si>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</si>
  <si>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</si>
  <si>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</si>
  <si>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</si>
  <si>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</si>
  <si>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</si>
  <si>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</si>
  <si>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</si>
  <si>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</si>
  <si>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</si>
  <si>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四、城乡社区支出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</si>
  <si>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</si>
  <si>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</si>
  <si>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</si>
  <si>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</si>
  <si>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</si>
  <si>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</si>
  <si>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</si>
  <si>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</si>
  <si>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</si>
  <si>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</si>
  <si>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</si>
  <si>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保障性住房租金补贴</t>
  </si>
  <si>
    <t xml:space="preserve">      其他国有土地使用权出让收入安排的支出</t>
  </si>
  <si>
    <t>农业生产发展支出</t>
  </si>
  <si>
    <t>农村社会事业支出</t>
  </si>
  <si>
    <t>农业农村生态环境支出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</si>
  <si>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</si>
  <si>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</si>
  <si>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</si>
  <si>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</si>
  <si>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</si>
  <si>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</si>
  <si>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</si>
  <si>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</si>
  <si>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</si>
  <si>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污水处理费收入安排的支出</t>
  </si>
  <si>
    <t xml:space="preserve">      污水处理设施建设和运营</t>
  </si>
  <si>
    <t xml:space="preserve">      代征手续费</t>
  </si>
  <si>
    <t xml:space="preserve">      其他污水处理费安排的支出</t>
  </si>
  <si>
    <t xml:space="preserve">    土地储备专项债券收入安排的支出</t>
  </si>
  <si>
    <t xml:space="preserve">      其他土地储备专项债券收入安排的支出</t>
  </si>
  <si>
    <t xml:space="preserve">    棚户区改造专项债券收入安排的支出</t>
  </si>
  <si>
    <t xml:space="preserve">      其他棚户区改造专项债券收入安排的支出</t>
  </si>
  <si>
    <t xml:space="preserve">    城市基础设施配套费对应专项债务收入安排的支出</t>
  </si>
  <si>
    <t xml:space="preserve">      其他城市基础设施配套费对应专项债务收入安排的支出</t>
  </si>
  <si>
    <t xml:space="preserve">    污水处理费对应专项债务收入安排的支出</t>
  </si>
  <si>
    <t xml:space="preserve">      其他污水处理费对应专项债务收入安排的支出</t>
  </si>
  <si>
    <t xml:space="preserve">    国有土地使用权出让收入对应专项债务收入安排的支出</t>
  </si>
  <si>
    <t xml:space="preserve">      其他国有土地使用权出让收入对应专项债务收入安排的支出</t>
  </si>
  <si>
    <t>五、农林水支出</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</si>
  <si>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</si>
  <si>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</si>
  <si>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</si>
  <si>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</si>
  <si>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</si>
  <si>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</si>
  <si>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</si>
  <si>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</si>
  <si>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南水北调工程建设</t>
  </si>
  <si>
    <t xml:space="preserve">      三峡后续工作</t>
  </si>
  <si>
    <t xml:space="preserve">      地方重大水利工程建设</t>
  </si>
  <si>
    <t xml:space="preserve">      其他重大水利工程建设基金支出</t>
  </si>
  <si>
    <t>六、交通运输支出</t>
  </si>
  <si>
    <t xml:space="preserve">    海南省高等级公路车辆通行附加费安排的支出</t>
  </si>
  <si>
    <t xml:space="preserve">      公路建设</t>
  </si>
  <si>
    <t xml:space="preserve">      公路养护</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</si>
  <si>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</si>
  <si>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</si>
  <si>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</si>
  <si>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</si>
  <si>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</si>
  <si>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</si>
  <si>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</si>
  <si>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</si>
  <si>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</si>
  <si>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</si>
  <si>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</si>
  <si>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</si>
  <si>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</si>
  <si>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</si>
  <si>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</si>
  <si>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</si>
  <si>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</si>
  <si>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</si>
  <si>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</si>
  <si>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</si>
  <si>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</si>
  <si>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</si>
  <si>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</si>
  <si>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</si>
  <si>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空管系统建设</t>
  </si>
  <si>
    <t xml:space="preserve">      民航安全</t>
  </si>
  <si>
    <t xml:space="preserve">      航线和机场补贴</t>
  </si>
  <si>
    <t xml:space="preserve">      民航节能减排</t>
  </si>
  <si>
    <t xml:space="preserve">      通用航空发展</t>
  </si>
  <si>
    <t xml:space="preserve">      征管经费</t>
  </si>
  <si>
    <t xml:space="preserve">      其他民航发展基金支出</t>
  </si>
  <si>
    <t xml:space="preserve">    海南省高等级公路车辆通行附加费对应专项债务收入安排的支出</t>
  </si>
  <si>
    <t xml:space="preserve">      其他海南省高等级公路车辆通行附加费对应专项债务收入安排的支出</t>
  </si>
  <si>
    <t xml:space="preserve">    政府收费公路专项债券收入安排的支出</t>
  </si>
  <si>
    <t xml:space="preserve">      其他政府收费公路专项债券收入安排的支出</t>
  </si>
  <si>
    <t xml:space="preserve">    车辆通行费对应专项债务收入安排的支出</t>
  </si>
  <si>
    <t>七、资源勘探工业信息等支出</t>
  </si>
  <si>
    <t xml:space="preserve">    农网还贷资金支出</t>
  </si>
  <si>
    <t xml:space="preserve">      地方农网还贷资金支出</t>
  </si>
  <si>
    <t xml:space="preserve">      其他农网还贷资金支出</t>
  </si>
  <si>
    <t>八、其他支出</t>
  </si>
  <si>
    <t xml:space="preserve">    其他政府性基金及对应专项债务收入安排的支出</t>
  </si>
  <si>
    <t xml:space="preserve">      其他政府性基金安排的支出</t>
  </si>
  <si>
    <t xml:space="preserve">      其他地方自行试点项目收益专项债券收入安排的支出</t>
  </si>
  <si>
    <t xml:space="preserve">      其他政府性基金债务收入安排的支出</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</si>
  <si>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</si>
  <si>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</si>
  <si>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</si>
  <si>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</si>
  <si>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</si>
  <si>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</si>
  <si>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</si>
  <si>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</si>
  <si>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</si>
  <si>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彩票公益金安排的支出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</si>
  <si>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</si>
  <si>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</si>
  <si>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</si>
  <si>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</si>
  <si>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</si>
  <si>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</si>
  <si>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用于巩固脱贫衔接乡村振兴的彩票公益金支出</t>
  </si>
  <si>
    <t xml:space="preserve">      用于法律援助的彩票公益金支出</t>
  </si>
  <si>
    <t xml:space="preserve">      用于城乡医疗救助的的彩票公益金支出</t>
  </si>
  <si>
    <t xml:space="preserve">      用于其他社会公益事业的彩票公益金支出</t>
  </si>
  <si>
    <t>九、债务付息支出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</si>
  <si>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</si>
  <si>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</si>
  <si>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</si>
  <si>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</si>
  <si>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</si>
  <si>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</si>
  <si>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</si>
  <si>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</si>
  <si>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</si>
  <si>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</si>
  <si>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</si>
  <si>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</si>
  <si>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</si>
  <si>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</si>
  <si>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</si>
  <si>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十、债务发行费用支出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</si>
  <si>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</si>
  <si>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</si>
  <si>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</si>
  <si>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</si>
  <si>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</si>
  <si>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</si>
  <si>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</si>
  <si>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</si>
  <si>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</si>
  <si>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</si>
  <si>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</si>
  <si>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</si>
  <si>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</si>
  <si>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其他地方自行试点项目收益专项债务发行费用支出</t>
  </si>
  <si>
    <t xml:space="preserve">      其他政府性基金债务发行费用支出</t>
  </si>
  <si>
    <t>十一、抗疫特别国债安排的支出</t>
  </si>
  <si>
    <t xml:space="preserve">    基础设施建设</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</si>
  <si>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</si>
  <si>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</si>
  <si>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</si>
  <si>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</si>
  <si>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</si>
  <si>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</si>
  <si>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</si>
  <si>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</si>
  <si>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</si>
  <si>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</si>
  <si>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</si>
  <si>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</si>
  <si>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</si>
  <si>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减免房租补贴</t>
  </si>
  <si>
    <t xml:space="preserve">      重点企业贷款贴息</t>
  </si>
  <si>
    <t xml:space="preserve">      创业担保贷款贴息</t>
  </si>
  <si>
    <t xml:space="preserve">      援企稳岗补贴</t>
  </si>
  <si>
    <t xml:space="preserve">      困难群众基本生活补助</t>
  </si>
  <si>
    <t xml:space="preserve">      其他抗疫相关支出</t>
  </si>
  <si>
    <t>支出合计</t>
  </si>
  <si>
    <t>转移性支出</t>
  </si>
  <si>
    <t xml:space="preserve">  政府性基金补助支出</t>
  </si>
  <si>
    <t xml:space="preserve">  政府性基金上解支出</t>
  </si>
  <si>
    <t xml:space="preserve">  调出资金</t>
  </si>
  <si>
    <t xml:space="preserve">  年终结余（转）</t>
  </si>
  <si>
    <t xml:space="preserve">  地方政府专项债务还本支出</t>
  </si>
  <si>
    <t xml:space="preserve">  地方政府专项债务转贷支出</t>
  </si>
  <si>
    <t>支出总计</t>
  </si>
  <si>
    <t>2026年政府性基金本级支出预算表</t>
  </si>
  <si>
    <t xml:space="preserve">                                                                      单位：万元</t>
  </si>
  <si>
    <t>本级支出合计</t>
  </si>
  <si>
    <t>2026年政府性基金转移支付预算分项目表</t>
  </si>
  <si>
    <t>项        目</t>
  </si>
  <si>
    <t>预算数为上年执行数的％</t>
  </si>
  <si>
    <t>国家电影事业发展专项资金相关支出</t>
  </si>
  <si>
    <t>大中型水库移民后期扶持基金支出</t>
  </si>
  <si>
    <t>小型水库移民扶助基金对应专项债务收入安排的支出</t>
  </si>
  <si>
    <t>国有土地使用权出让相关支出</t>
  </si>
  <si>
    <t>城市基础设施配套费相关支出</t>
  </si>
  <si>
    <t>污水处理费相关支出</t>
  </si>
  <si>
    <t>彩票公益金安排的支出</t>
  </si>
  <si>
    <t>其他政府性基金相关支出</t>
  </si>
  <si>
    <t>债务付息支出</t>
  </si>
  <si>
    <t xml:space="preserve">    支出总计</t>
  </si>
  <si>
    <t>2026年政府性基金转移支付预算分地区表</t>
  </si>
  <si>
    <t>**市（县）</t>
  </si>
  <si>
    <t>……</t>
  </si>
  <si>
    <t>2026年国有资本经营预算收入表</t>
  </si>
  <si>
    <t>收          入</t>
  </si>
  <si>
    <t>行次</t>
  </si>
  <si>
    <t>执行数</t>
  </si>
  <si>
    <t>省本级</t>
  </si>
  <si>
    <t>地市级及以下</t>
  </si>
  <si>
    <t>栏次</t>
  </si>
  <si>
    <t>1</t>
  </si>
  <si>
    <t>2</t>
  </si>
  <si>
    <t>3</t>
  </si>
  <si>
    <t>4</t>
  </si>
  <si>
    <t>一、利润收入</t>
  </si>
  <si>
    <t>二、股利、股息收入</t>
  </si>
  <si>
    <t>三、产权转让收入</t>
  </si>
  <si>
    <t>四、清算收入</t>
  </si>
  <si>
    <t>五、其他国有资本经营预算收入</t>
  </si>
  <si>
    <t>5</t>
  </si>
  <si>
    <t>本年收入合计</t>
  </si>
  <si>
    <t>6</t>
  </si>
  <si>
    <t>国有资本经营预算转移支付收入</t>
  </si>
  <si>
    <t>7</t>
  </si>
  <si>
    <t>国有资本经营预算上解收入</t>
  </si>
  <si>
    <t>8</t>
  </si>
  <si>
    <t>国有资本经营预算上年结余收入</t>
  </si>
  <si>
    <t>9</t>
  </si>
  <si>
    <t>收 入 总 计</t>
  </si>
  <si>
    <t>10</t>
  </si>
  <si>
    <t>2026年国有资本经营预算支出表</t>
  </si>
  <si>
    <t>支          出</t>
  </si>
  <si>
    <t>一、解决历史遗留问题及改革成本支出</t>
  </si>
  <si>
    <t>11</t>
  </si>
  <si>
    <t>二、国有企业资本金注入</t>
  </si>
  <si>
    <t>12</t>
  </si>
  <si>
    <t>三、国有企业政策性补贴</t>
  </si>
  <si>
    <t>13</t>
  </si>
  <si>
    <t>四、其他国有资本经营预算支出</t>
  </si>
  <si>
    <t>14</t>
  </si>
  <si>
    <t>本年支出合计</t>
  </si>
  <si>
    <t>15</t>
  </si>
  <si>
    <t>国有资本经营预算转移支付支出</t>
  </si>
  <si>
    <t>16</t>
  </si>
  <si>
    <t>国有资本经营预算上解支出</t>
  </si>
  <si>
    <t>17</t>
  </si>
  <si>
    <t>国有资本经营预算调出资金</t>
  </si>
  <si>
    <t>18</t>
  </si>
  <si>
    <t>国有资本经营预算年终结余</t>
  </si>
  <si>
    <t>19</t>
  </si>
  <si>
    <t>支 出 总 计</t>
  </si>
  <si>
    <t>20</t>
  </si>
  <si>
    <t>2026年国有资本经营预算本级支出表</t>
  </si>
  <si>
    <t>本年本级支出合计</t>
  </si>
  <si>
    <t>2026年江永县国有资本经营预算对下转移支付预算表</t>
  </si>
  <si>
    <t>说明：我县无对下转移的国有资本经营预算，该表为空表。</t>
  </si>
  <si>
    <t>2026年江永县社会保险基金收入预算表</t>
  </si>
  <si>
    <t>项    目</t>
  </si>
  <si>
    <t>2026年收入预算数</t>
  </si>
  <si>
    <t>机关事业基本养老保险基金</t>
  </si>
  <si>
    <t>城乡居民基本养老保险基金</t>
  </si>
  <si>
    <t>城镇职工基本医疗保险基金</t>
  </si>
  <si>
    <t>城乡居民基本医疗保险基金</t>
  </si>
  <si>
    <t>失业保险基金</t>
  </si>
  <si>
    <t>生育保险基金</t>
  </si>
  <si>
    <t>上级补助收入</t>
  </si>
  <si>
    <t>下级上解收入</t>
  </si>
  <si>
    <t>上年结余</t>
  </si>
  <si>
    <t>表十一</t>
  </si>
  <si>
    <t>2026年江永县社会保险基金支出预算表</t>
  </si>
  <si>
    <t>2022年收入预算数</t>
  </si>
  <si>
    <t>2026年支出预算数</t>
  </si>
  <si>
    <t>2022年结余</t>
  </si>
  <si>
    <t>年终累计结余</t>
  </si>
  <si>
    <t>本年结余</t>
  </si>
  <si>
    <t>补助下级支出</t>
  </si>
  <si>
    <t>上解上级支出</t>
  </si>
  <si>
    <t>年终结余</t>
  </si>
  <si>
    <t xml:space="preserve">  其中：本年收支结余</t>
  </si>
  <si>
    <t>2026年江永县政府一般债务限额和余额情况表</t>
  </si>
  <si>
    <t>单位：亿元</t>
  </si>
  <si>
    <t>限    额</t>
  </si>
  <si>
    <t>余    额</t>
  </si>
  <si>
    <t>县本级</t>
  </si>
  <si>
    <t>2026年江永县政府专项债务限额和余额情况表</t>
  </si>
  <si>
    <t>2026年江永县“三公”经费预算表</t>
  </si>
  <si>
    <t>备注</t>
  </si>
  <si>
    <t>1、因公出国（境）费用</t>
  </si>
  <si>
    <t>2、公务接待费</t>
  </si>
  <si>
    <t>3、公务用车费</t>
  </si>
  <si>
    <t>其中：（1）公务用车运行维护费</t>
  </si>
  <si>
    <t xml:space="preserve">      （2）公务用车购置</t>
  </si>
</sst>
</file>

<file path=xl/styles.xml><?xml version="1.0" encoding="utf-8"?>
<styleSheet xmlns="http://schemas.openxmlformats.org/spreadsheetml/2006/main" xmlns:mc="http://schemas.openxmlformats.org/markup-compatibility/2006" xmlns:xr9="http://schemas.microsoft.com/office/spreadsheetml/2016/revision9" mc:Ignorable="xr9">
  <numFmts count="86">
    <numFmt numFmtId="24" formatCode="\$#,##0_);[Red]\(\$#,##0\)"/>
    <numFmt numFmtId="25" formatCode="\$#,##0.00_);\(\$#,##0.0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 #,##0.00_-;_-* &quot;-&quot;??_-;_-@_-"/>
    <numFmt numFmtId="177" formatCode="_-* #,##0_-;\-* #,##0_-;_-* &quot;-&quot;_-;_-@_-"/>
    <numFmt numFmtId="178" formatCode="&quot;$&quot;#,##0_);\(&quot;$&quot;#,##0\)"/>
    <numFmt numFmtId="179" formatCode="0.0"/>
    <numFmt numFmtId="180" formatCode="_-* #,##0.00_$_-;\-* #,##0.00_$_-;_-* &quot;-&quot;??_$_-;_-@_-"/>
    <numFmt numFmtId="181" formatCode="\$#,##0;\(\$#,##0\)"/>
    <numFmt numFmtId="182" formatCode="0.00_)"/>
    <numFmt numFmtId="183" formatCode="&quot;\&quot;#,##0.00;[Red]&quot;\&quot;\-#,##0.00"/>
    <numFmt numFmtId="184" formatCode="&quot;$&quot;#,##0;[Red]&quot;$&quot;&quot;$&quot;&quot;$&quot;&quot;$&quot;&quot;$&quot;&quot;$&quot;&quot;$&quot;\-#,##0"/>
    <numFmt numFmtId="185" formatCode="0.00_);[Red]\(0.00\)"/>
    <numFmt numFmtId="186" formatCode="0_ "/>
    <numFmt numFmtId="187" formatCode="_-&quot;￥&quot;* #,##0_-;\-&quot;￥&quot;* #,##0_-;_-&quot;￥&quot;* &quot;-&quot;_-;_-@_-"/>
    <numFmt numFmtId="188" formatCode="_-#,###,_-;\(#,###,\);_-\ \ &quot;-&quot;_-;_-@_-"/>
    <numFmt numFmtId="189" formatCode="_-&quot;$&quot;* #,##0_-;\-&quot;$&quot;* #,##0_-;_-&quot;$&quot;* &quot;-&quot;_-;_-@_-"/>
    <numFmt numFmtId="190" formatCode="#,##0.000000"/>
    <numFmt numFmtId="191" formatCode="[Red]0.0%;[Red]\(0.0%\)"/>
    <numFmt numFmtId="192" formatCode="\(#,##0\)\ "/>
    <numFmt numFmtId="193" formatCode="\$#,##0.00;\(\$#,##0.00\)"/>
    <numFmt numFmtId="194" formatCode="#,##0.00&quot;￥&quot;;\-#,##0.00&quot;￥&quot;"/>
    <numFmt numFmtId="195" formatCode="_-#,##0_-;\(#,##0\);_-\ \ &quot;-&quot;_-;_-@_-"/>
    <numFmt numFmtId="196" formatCode="_-#,##0.00_-;\(#,##0.00\);_-\ \ &quot;-&quot;_-;_-@_-"/>
    <numFmt numFmtId="197" formatCode="mmm/dd/yyyy;_-\ &quot;N/A&quot;_-;_-\ &quot;-&quot;_-"/>
    <numFmt numFmtId="198" formatCode="mmm/yyyy;_-\ &quot;N/A&quot;_-;_-\ &quot;-&quot;_-"/>
    <numFmt numFmtId="199" formatCode="_-#,##0%_-;\(#,##0%\);_-\ &quot;-&quot;_-"/>
    <numFmt numFmtId="200" formatCode="_-#,###.00,_-;\(#,###.00,\);_-\ \ &quot;-&quot;_-;_-@_-"/>
    <numFmt numFmtId="201" formatCode="_-#0&quot;.&quot;0,_-;\(#0&quot;.&quot;0,\);_-\ \ &quot;-&quot;_-;_-@_-"/>
    <numFmt numFmtId="202" formatCode="_-#0&quot;.&quot;0000_-;\(#0&quot;.&quot;0000\);_-\ \ &quot;-&quot;_-;_-@_-"/>
    <numFmt numFmtId="203" formatCode="_-* #,##0.0000000000_-;\-* #,##0.0000000000_-;_-* &quot;-&quot;??_-;_-@_-"/>
    <numFmt numFmtId="204" formatCode="0.0%"/>
    <numFmt numFmtId="205" formatCode="[Blue]#,##0_);[Blue]\(#,##0\)"/>
    <numFmt numFmtId="206" formatCode="_-* #,##0.00&quot;$&quot;_-;\-* #,##0.00&quot;$&quot;_-;_-* &quot;-&quot;??&quot;$&quot;_-;_-@_-"/>
    <numFmt numFmtId="207" formatCode="#,##0;\-#,##0;&quot;-&quot;"/>
    <numFmt numFmtId="208" formatCode="_-* #,##0.00&quot;￥&quot;_-;\-* #,##0.00&quot;￥&quot;_-;_-* &quot;-&quot;??&quot;￥&quot;_-;_-@_-"/>
    <numFmt numFmtId="209" formatCode="#,##0_);[Blue]\(#,##0\)"/>
    <numFmt numFmtId="210" formatCode="_-* #,##0_$_-;\-* #,##0_$_-;_-* &quot;-&quot;_$_-;_-@_-"/>
    <numFmt numFmtId="211" formatCode="_-&quot;$&quot;* #,##0.00_-;\-&quot;$&quot;* #,##0.00_-;_-&quot;$&quot;* &quot;-&quot;??_-;_-@_-"/>
    <numFmt numFmtId="212" formatCode="#,##0.0_);\(#,##0.0\)"/>
    <numFmt numFmtId="213" formatCode="_(* #,##0.0,_);_(* \(#,##0.0,\);_(* &quot;-&quot;_);_(@_)"/>
    <numFmt numFmtId="214" formatCode="#,##0;\(#,##0\)"/>
    <numFmt numFmtId="215" formatCode="[Blue]0.0%;[Blue]\(0.0%\)"/>
    <numFmt numFmtId="216" formatCode="0.0%;\(0.0%\)"/>
    <numFmt numFmtId="217" formatCode="_(&quot;$&quot;* #,##0_);_(&quot;$&quot;* \(#,##0\);_(&quot;$&quot;* &quot;-&quot;_);_(@_)"/>
    <numFmt numFmtId="218" formatCode="_-* #,##0\ _k_r_-;\-* #,##0\ _k_r_-;_-* &quot;-&quot;\ _k_r_-;_-@_-"/>
    <numFmt numFmtId="219" formatCode="_(&quot;$&quot;* #,##0.00_);_(&quot;$&quot;* \(#,##0.00\);_(&quot;$&quot;* &quot;-&quot;??_);_(@_)"/>
    <numFmt numFmtId="220" formatCode="&quot;$&quot;#,##0.00_);\(&quot;$&quot;#,##0.00\)"/>
    <numFmt numFmtId="221" formatCode="#,##0;[Red]\(#,##0\)"/>
    <numFmt numFmtId="222" formatCode="\$#,##0_);[Red]&quot;($&quot;#,##0\)"/>
    <numFmt numFmtId="223" formatCode="&quot;\&quot;#,##0;&quot;\&quot;\-#,##0"/>
    <numFmt numFmtId="224" formatCode="_([$€-2]* #,##0.00_);_([$€-2]* \(#,##0.00\);_([$€-2]* &quot;-&quot;??_)"/>
    <numFmt numFmtId="225" formatCode="0.000%"/>
    <numFmt numFmtId="226" formatCode="&quot;$&quot;#,##0_);[Red]\(&quot;$&quot;#,##0\)"/>
    <numFmt numFmtId="227" formatCode="&quot;$&quot;#,##0.00_);[Red]\(&quot;$&quot;#,##0.00\)"/>
    <numFmt numFmtId="228" formatCode="_-* #,##0&quot;￥&quot;_-;\-* #,##0&quot;￥&quot;_-;_-* &quot;-&quot;&quot;￥&quot;_-;_-@_-"/>
    <numFmt numFmtId="229" formatCode="&quot;$&quot;\ #,##0.00_-;[Red]&quot;$&quot;\ #,##0.00\-"/>
    <numFmt numFmtId="230" formatCode="_-&quot;$&quot;\ * #,##0_-;_-&quot;$&quot;\ * #,##0\-;_-&quot;$&quot;\ * &quot;-&quot;_-;_-@_-"/>
    <numFmt numFmtId="231" formatCode="&quot;?\t#,##0_);[Red]\(&quot;&quot;?&quot;\t#,##0\)"/>
    <numFmt numFmtId="232" formatCode="0%;\(0%\)"/>
    <numFmt numFmtId="233" formatCode="#\ ??/??"/>
    <numFmt numFmtId="234" formatCode="&quot;$&quot;#,##0;\-&quot;$&quot;#,##0"/>
    <numFmt numFmtId="235" formatCode="\ \ @"/>
    <numFmt numFmtId="236" formatCode="#,##0_);\(#,##0_)"/>
    <numFmt numFmtId="237" formatCode="_-* #,##0.00\ _k_r_-;\-* #,##0.00\ _k_r_-;_-* &quot;-&quot;??\ _k_r_-;_-@_-"/>
    <numFmt numFmtId="238" formatCode="&quot;綅&quot;\t#,##0_);[Red]\(&quot;綅&quot;\t#,##0\)"/>
    <numFmt numFmtId="239" formatCode="0.00_ "/>
    <numFmt numFmtId="240" formatCode="_ \¥* #,##0.00_ ;_ \¥* \-#,##0.00_ ;_ \¥* &quot;-&quot;??_ ;_ @_ "/>
    <numFmt numFmtId="241" formatCode="0;_琀"/>
    <numFmt numFmtId="242" formatCode="_-* #,##0&quot;$&quot;_-;\-* #,##0&quot;$&quot;_-;_-* &quot;-&quot;&quot;$&quot;_-;_-@_-"/>
    <numFmt numFmtId="243" formatCode="yyyy&quot;年&quot;m&quot;月&quot;d&quot;日&quot;;@"/>
    <numFmt numFmtId="244" formatCode="* #,##0;* \-#,##0;* &quot;-&quot;;@"/>
    <numFmt numFmtId="245" formatCode="* #,##0.00;* \-#,##0.00;* &quot;-&quot;??;@"/>
    <numFmt numFmtId="246" formatCode="yy\.mm\.dd"/>
    <numFmt numFmtId="247" formatCode="&quot;$&quot;#,##0.00_);[Red]&quot;\&quot;&quot;\&quot;&quot;\&quot;&quot;\&quot;&quot;\&quot;&quot;\&quot;&quot;\&quot;&quot;\&quot;&quot;\&quot;&quot;\&quot;&quot;\&quot;&quot;\&quot;&quot;\&quot;&quot;\&quot;&quot;\&quot;&quot;\&quot;&quot;\&quot;&quot;\&quot;&quot;\&quot;&quot;\&quot;&quot;\&quot;&quot;\&quot;&quot;\&quot;\(&quot;$&quot;#,##0.00&quot;\&quot;&quot;\&quot;&quot;\&quot;&quot;\&quot;&quot;\&quot;&quot;\&quot;&quot;\&quot;&quot;\&quot;&quot;\&quot;&quot;\&quot;&quot;\&quot;&quot;\&quot;&quot;\&quot;&quot;\&quot;&quot;\&quot;&quot;\&quot;&quot;\&quot;&quot;\&quot;&quot;\&quot;&quot;\&quot;&quot;\&quot;&quot;\&quot;&quot;\&quot;\)"/>
    <numFmt numFmtId="248" formatCode="_ &quot;\&quot;* #,##0.00_ ;_ &quot;\&quot;* \-#,##0.00_ ;_ &quot;\&quot;* &quot;-&quot;??_ ;_ @_ "/>
    <numFmt numFmtId="249" formatCode="_ &quot;\&quot;* #,##0_ ;_ &quot;\&quot;* \-#,##0_ ;_ &quot;\&quot;* &quot;-&quot;_ ;_ @_ "/>
    <numFmt numFmtId="250" formatCode="#,##0.00_ "/>
    <numFmt numFmtId="251" formatCode="0_);[Red]\(0\)"/>
    <numFmt numFmtId="252" formatCode="0_ ;[Red]\-0\ ;"/>
    <numFmt numFmtId="253" formatCode="0.0%_ ;[Red]\-0.0%\ ;"/>
    <numFmt numFmtId="254" formatCode="0.0_ "/>
    <numFmt numFmtId="255" formatCode="#,##0.0"/>
  </numFmts>
  <fonts count="170">
    <font>
      <sz val="9"/>
      <name val="宋体"/>
      <charset val="134"/>
    </font>
    <font>
      <sz val="12"/>
      <name val="宋体"/>
      <charset val="134"/>
    </font>
    <font>
      <b/>
      <sz val="18"/>
      <name val="黑体"/>
      <charset val="134"/>
    </font>
    <font>
      <sz val="12"/>
      <name val="楷体_GB2312"/>
      <charset val="134"/>
    </font>
    <font>
      <b/>
      <sz val="12"/>
      <name val="宋体"/>
      <charset val="134"/>
    </font>
    <font>
      <sz val="11"/>
      <name val="宋体"/>
      <charset val="134"/>
    </font>
    <font>
      <sz val="12"/>
      <name val="黑体"/>
      <charset val="134"/>
    </font>
    <font>
      <sz val="16"/>
      <color indexed="8"/>
      <name val="黑体"/>
      <charset val="134"/>
    </font>
    <font>
      <sz val="11"/>
      <color indexed="8"/>
      <name val="宋体"/>
      <charset val="134"/>
    </font>
    <font>
      <sz val="12"/>
      <color indexed="8"/>
      <name val="宋体"/>
      <charset val="134"/>
    </font>
    <font>
      <sz val="12"/>
      <color indexed="8"/>
      <name val="Times New Roman"/>
      <charset val="134"/>
    </font>
    <font>
      <b/>
      <sz val="13"/>
      <name val="宋体"/>
      <charset val="134"/>
    </font>
    <font>
      <sz val="20"/>
      <name val="黑体"/>
      <charset val="134"/>
    </font>
    <font>
      <b/>
      <sz val="18"/>
      <name val="宋体"/>
      <charset val="134"/>
    </font>
    <font>
      <b/>
      <sz val="10"/>
      <name val="宋体"/>
      <charset val="134"/>
    </font>
    <font>
      <sz val="10"/>
      <name val="宋体"/>
      <charset val="134"/>
    </font>
    <font>
      <sz val="11"/>
      <name val="宋体"/>
      <charset val="134"/>
      <scheme val="minor"/>
    </font>
    <font>
      <sz val="11"/>
      <name val="宋体"/>
      <charset val="0"/>
      <scheme val="minor"/>
    </font>
    <font>
      <sz val="11"/>
      <color indexed="8"/>
      <name val="宋体"/>
      <charset val="134"/>
      <scheme val="minor"/>
    </font>
    <font>
      <sz val="11"/>
      <name val="Times New Roman"/>
      <charset val="134"/>
    </font>
    <font>
      <sz val="16"/>
      <name val="方正小标宋_GBK"/>
      <charset val="134"/>
    </font>
    <font>
      <b/>
      <sz val="11"/>
      <name val="宋体"/>
      <charset val="134"/>
    </font>
    <font>
      <sz val="11"/>
      <name val="黑体"/>
      <charset val="134"/>
    </font>
    <font>
      <b/>
      <sz val="11"/>
      <name val="宋体"/>
      <charset val="134"/>
      <scheme val="minor"/>
    </font>
    <font>
      <sz val="11"/>
      <color theme="1"/>
      <name val="宋体"/>
      <charset val="134"/>
      <scheme val="minor"/>
    </font>
    <font>
      <sz val="14"/>
      <name val="黑体"/>
      <charset val="134"/>
    </font>
    <font>
      <sz val="11"/>
      <color indexed="8"/>
      <name val="宋体"/>
      <charset val="1"/>
      <scheme val="minor"/>
    </font>
    <font>
      <b/>
      <sz val="9"/>
      <name val="SimSun"/>
      <charset val="134"/>
    </font>
    <font>
      <sz val="9"/>
      <name val="SimSun"/>
      <charset val="134"/>
    </font>
    <font>
      <b/>
      <sz val="12"/>
      <name val="Times New Roman"/>
      <charset val="134"/>
    </font>
    <font>
      <sz val="12"/>
      <name val="Times New Roman"/>
      <charset val="134"/>
    </font>
    <font>
      <sz val="18"/>
      <name val="Times New Roman"/>
      <charset val="134"/>
    </font>
    <font>
      <sz val="14"/>
      <color rgb="FFFF0000"/>
      <name val="方正小标宋简体"/>
      <charset val="134"/>
    </font>
    <font>
      <sz val="11"/>
      <name val="仿宋_GB2312"/>
      <charset val="134"/>
    </font>
    <font>
      <sz val="11"/>
      <color theme="1"/>
      <name val="Times New Roman"/>
      <charset val="134"/>
    </font>
    <font>
      <b/>
      <sz val="11"/>
      <name val="Times New Roman"/>
      <charset val="134"/>
    </font>
    <font>
      <sz val="18"/>
      <name val="黑体"/>
      <charset val="134"/>
    </font>
    <font>
      <b/>
      <sz val="12"/>
      <name val="黑体"/>
      <charset val="134"/>
    </font>
    <font>
      <sz val="16"/>
      <name val="仿宋_GB2312"/>
      <charset val="134"/>
    </font>
    <font>
      <sz val="16"/>
      <name val="Times New Roman"/>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sz val="12"/>
      <color indexed="20"/>
      <name val="宋体"/>
      <charset val="134"/>
    </font>
    <font>
      <sz val="11"/>
      <color indexed="17"/>
      <name val="宋体"/>
      <charset val="134"/>
    </font>
    <font>
      <sz val="11"/>
      <color indexed="62"/>
      <name val="宋体"/>
      <charset val="134"/>
    </font>
    <font>
      <sz val="12"/>
      <color indexed="9"/>
      <name val="宋体"/>
      <charset val="134"/>
    </font>
    <font>
      <b/>
      <sz val="21"/>
      <name val="楷体_GB2312"/>
      <charset val="134"/>
    </font>
    <font>
      <b/>
      <sz val="11"/>
      <color indexed="63"/>
      <name val="宋体"/>
      <charset val="134"/>
    </font>
    <font>
      <sz val="11"/>
      <color indexed="20"/>
      <name val="宋体"/>
      <charset val="134"/>
    </font>
    <font>
      <b/>
      <i/>
      <sz val="16"/>
      <name val="Helv"/>
      <charset val="134"/>
    </font>
    <font>
      <b/>
      <sz val="11"/>
      <color indexed="52"/>
      <name val="宋体"/>
      <charset val="134"/>
    </font>
    <font>
      <sz val="10"/>
      <name val="Arial"/>
      <charset val="134"/>
    </font>
    <font>
      <sz val="11"/>
      <color indexed="42"/>
      <name val="宋体"/>
      <charset val="134"/>
    </font>
    <font>
      <sz val="8"/>
      <name val="Arial"/>
      <charset val="134"/>
    </font>
    <font>
      <sz val="12"/>
      <color indexed="16"/>
      <name val="宋体"/>
      <charset val="134"/>
    </font>
    <font>
      <sz val="12"/>
      <name val="????"/>
      <charset val="134"/>
    </font>
    <font>
      <sz val="11"/>
      <color indexed="9"/>
      <name val="宋体"/>
      <charset val="134"/>
    </font>
    <font>
      <sz val="12"/>
      <color indexed="62"/>
      <name val="宋体"/>
      <charset val="134"/>
    </font>
    <font>
      <b/>
      <sz val="10"/>
      <name val="MS Sans Serif"/>
      <charset val="134"/>
    </font>
    <font>
      <b/>
      <sz val="11"/>
      <color indexed="8"/>
      <name val="宋体"/>
      <charset val="134"/>
    </font>
    <font>
      <b/>
      <sz val="11"/>
      <color indexed="9"/>
      <name val="宋体"/>
      <charset val="134"/>
    </font>
    <font>
      <b/>
      <sz val="12"/>
      <color indexed="52"/>
      <name val="宋体"/>
      <charset val="134"/>
    </font>
    <font>
      <sz val="10"/>
      <color indexed="8"/>
      <name val="Arial"/>
      <charset val="134"/>
    </font>
    <font>
      <sz val="11"/>
      <color indexed="10"/>
      <name val="宋体"/>
      <charset val="134"/>
    </font>
    <font>
      <sz val="10"/>
      <name val="Helv"/>
      <charset val="134"/>
    </font>
    <font>
      <sz val="10.5"/>
      <color indexed="20"/>
      <name val="宋体"/>
      <charset val="134"/>
    </font>
    <font>
      <sz val="10"/>
      <name val="Times New Roman"/>
      <charset val="134"/>
    </font>
    <font>
      <sz val="7"/>
      <name val="Small Fonts"/>
      <charset val="134"/>
    </font>
    <font>
      <sz val="11"/>
      <color indexed="60"/>
      <name val="宋体"/>
      <charset val="134"/>
    </font>
    <font>
      <b/>
      <sz val="12"/>
      <name val="Arial"/>
      <charset val="134"/>
    </font>
    <font>
      <sz val="11"/>
      <color indexed="52"/>
      <name val="宋体"/>
      <charset val="134"/>
    </font>
    <font>
      <sz val="10"/>
      <name val="Geneva"/>
      <charset val="134"/>
    </font>
    <font>
      <u/>
      <sz val="10"/>
      <color indexed="36"/>
      <name val="Arial"/>
      <charset val="134"/>
    </font>
    <font>
      <b/>
      <sz val="11"/>
      <color indexed="56"/>
      <name val="宋体"/>
      <charset val="134"/>
    </font>
    <font>
      <i/>
      <sz val="11"/>
      <color indexed="23"/>
      <name val="宋体"/>
      <charset val="134"/>
    </font>
    <font>
      <sz val="12"/>
      <color indexed="20"/>
      <name val="楷体_GB2312"/>
      <charset val="134"/>
    </font>
    <font>
      <sz val="12"/>
      <color indexed="17"/>
      <name val="宋体"/>
      <charset val="134"/>
    </font>
    <font>
      <b/>
      <sz val="12"/>
      <color indexed="63"/>
      <name val="宋体"/>
      <charset val="134"/>
    </font>
    <font>
      <sz val="12"/>
      <name val="Arial"/>
      <charset val="134"/>
    </font>
    <font>
      <u/>
      <sz val="12"/>
      <color indexed="36"/>
      <name val="宋体"/>
      <charset val="134"/>
    </font>
    <font>
      <sz val="11"/>
      <color indexed="16"/>
      <name val="宋体"/>
      <charset val="134"/>
    </font>
    <font>
      <sz val="10"/>
      <color indexed="20"/>
      <name val="宋体"/>
      <charset val="134"/>
    </font>
    <font>
      <b/>
      <sz val="15"/>
      <color indexed="56"/>
      <name val="宋体"/>
      <charset val="134"/>
    </font>
    <font>
      <b/>
      <sz val="13"/>
      <color indexed="56"/>
      <name val="宋体"/>
      <charset val="134"/>
    </font>
    <font>
      <sz val="10"/>
      <color indexed="17"/>
      <name val="宋体"/>
      <charset val="134"/>
    </font>
    <font>
      <b/>
      <sz val="16"/>
      <name val="宋体"/>
      <charset val="134"/>
    </font>
    <font>
      <sz val="11"/>
      <color indexed="20"/>
      <name val="Tahoma"/>
      <charset val="134"/>
    </font>
    <font>
      <sz val="12"/>
      <color indexed="17"/>
      <name val="楷体_GB2312"/>
      <charset val="134"/>
    </font>
    <font>
      <sz val="11"/>
      <color indexed="8"/>
      <name val="Tahoma"/>
      <charset val="134"/>
    </font>
    <font>
      <b/>
      <sz val="18"/>
      <color indexed="56"/>
      <name val="宋体"/>
      <charset val="134"/>
    </font>
    <font>
      <b/>
      <sz val="11"/>
      <color indexed="42"/>
      <name val="宋体"/>
      <charset val="134"/>
    </font>
    <font>
      <b/>
      <sz val="20"/>
      <color indexed="8"/>
      <name val="黑体"/>
      <charset val="134"/>
    </font>
    <font>
      <u val="singleAccounting"/>
      <vertAlign val="subscript"/>
      <sz val="10"/>
      <name val="Times New Roman"/>
      <charset val="134"/>
    </font>
    <font>
      <i/>
      <sz val="9"/>
      <name val="Times New Roman"/>
      <charset val="134"/>
    </font>
    <font>
      <b/>
      <sz val="12"/>
      <name val="Helv"/>
      <charset val="134"/>
    </font>
    <font>
      <b/>
      <sz val="8"/>
      <color indexed="8"/>
      <name val="Helv"/>
      <charset val="134"/>
    </font>
    <font>
      <b/>
      <sz val="12"/>
      <name val="MS Sans Serif"/>
      <charset val="134"/>
    </font>
    <font>
      <b/>
      <sz val="10"/>
      <name val="Tms Rmn"/>
      <charset val="134"/>
    </font>
    <font>
      <sz val="11"/>
      <color indexed="8"/>
      <name val="Times New Roman"/>
      <charset val="134"/>
    </font>
    <font>
      <b/>
      <sz val="12"/>
      <color indexed="8"/>
      <name val="宋体"/>
      <charset val="134"/>
    </font>
    <font>
      <sz val="8"/>
      <name val="Times New Roman"/>
      <charset val="134"/>
    </font>
    <font>
      <sz val="10.5"/>
      <color indexed="17"/>
      <name val="宋体"/>
      <charset val="134"/>
    </font>
    <font>
      <sz val="12"/>
      <name val="Courier"/>
      <charset val="134"/>
    </font>
    <font>
      <sz val="11"/>
      <color indexed="17"/>
      <name val="Tahoma"/>
      <charset val="134"/>
    </font>
    <font>
      <u/>
      <sz val="12"/>
      <color indexed="12"/>
      <name val="宋体"/>
      <charset val="134"/>
    </font>
    <font>
      <sz val="11"/>
      <color indexed="8"/>
      <name val="Calibri"/>
      <charset val="134"/>
    </font>
    <font>
      <sz val="12"/>
      <color indexed="9"/>
      <name val="Helv"/>
      <charset val="134"/>
    </font>
    <font>
      <b/>
      <sz val="14"/>
      <name val="楷体"/>
      <charset val="134"/>
    </font>
    <font>
      <sz val="10"/>
      <color indexed="8"/>
      <name val="宋体"/>
      <charset val="134"/>
    </font>
    <font>
      <sz val="11"/>
      <color indexed="0"/>
      <name val="Calibri"/>
      <charset val="134"/>
    </font>
    <font>
      <sz val="10"/>
      <name val="Courier"/>
      <charset val="134"/>
    </font>
    <font>
      <sz val="12"/>
      <color indexed="14"/>
      <name val="宋体"/>
      <charset val="134"/>
    </font>
    <font>
      <sz val="7"/>
      <name val="Helv"/>
      <charset val="134"/>
    </font>
    <font>
      <sz val="9"/>
      <color indexed="8"/>
      <name val="宋体"/>
      <charset val="134"/>
    </font>
    <font>
      <b/>
      <sz val="10"/>
      <name val="Helv"/>
      <charset val="134"/>
    </font>
    <font>
      <b/>
      <sz val="13"/>
      <name val="Tms Rmn"/>
      <charset val="134"/>
    </font>
    <font>
      <b/>
      <sz val="10"/>
      <name val="Arial"/>
      <charset val="134"/>
    </font>
    <font>
      <b/>
      <sz val="8"/>
      <name val="Arial"/>
      <charset val="134"/>
    </font>
    <font>
      <sz val="10"/>
      <name val="MS Serif"/>
      <charset val="134"/>
    </font>
    <font>
      <sz val="10"/>
      <name val="MS Sans Serif"/>
      <charset val="134"/>
    </font>
    <font>
      <sz val="10"/>
      <color indexed="16"/>
      <name val="MS Serif"/>
      <charset val="134"/>
    </font>
    <font>
      <sz val="9"/>
      <name val="Times New Roman"/>
      <charset val="134"/>
    </font>
    <font>
      <b/>
      <sz val="18"/>
      <name val="Arial"/>
      <charset val="134"/>
    </font>
    <font>
      <u/>
      <sz val="10"/>
      <color indexed="12"/>
      <name val="Arial"/>
      <charset val="134"/>
    </font>
    <font>
      <sz val="11"/>
      <name val="돋움"/>
      <charset val="134"/>
    </font>
    <font>
      <b/>
      <i/>
      <sz val="12"/>
      <name val="Times New Roman"/>
      <charset val="134"/>
    </font>
    <font>
      <sz val="12"/>
      <name val="Helv"/>
      <charset val="134"/>
    </font>
    <font>
      <sz val="10"/>
      <color indexed="20"/>
      <name val="Arial"/>
      <charset val="134"/>
    </font>
    <font>
      <b/>
      <sz val="13"/>
      <name val="Times New Roman"/>
      <charset val="134"/>
    </font>
    <font>
      <i/>
      <sz val="12"/>
      <name val="Times New Roman"/>
      <charset val="134"/>
    </font>
    <font>
      <b/>
      <sz val="11"/>
      <name val="Helv"/>
      <charset val="134"/>
    </font>
    <font>
      <sz val="10"/>
      <color indexed="8"/>
      <name val="MS Sans Serif"/>
      <charset val="134"/>
    </font>
    <font>
      <b/>
      <sz val="11"/>
      <color indexed="16"/>
      <name val="Times New Roman"/>
      <charset val="134"/>
    </font>
    <font>
      <sz val="10"/>
      <name val="Tms Rmn"/>
      <charset val="134"/>
    </font>
    <font>
      <sz val="7"/>
      <color indexed="10"/>
      <name val="Helv"/>
      <charset val="134"/>
    </font>
    <font>
      <sz val="8"/>
      <color indexed="16"/>
      <name val="Century Schoolbook"/>
      <charset val="134"/>
    </font>
    <font>
      <b/>
      <sz val="10"/>
      <color indexed="8"/>
      <name val="黑体"/>
      <charset val="134"/>
    </font>
    <font>
      <b/>
      <i/>
      <sz val="10"/>
      <name val="Times New Roman"/>
      <charset val="134"/>
    </font>
    <font>
      <sz val="12"/>
      <name val="MS Sans Serif"/>
      <charset val="134"/>
    </font>
    <font>
      <b/>
      <sz val="9"/>
      <name val="Times New Roman"/>
      <charset val="134"/>
    </font>
    <font>
      <sz val="11"/>
      <color indexed="12"/>
      <name val="Times New Roman"/>
      <charset val="134"/>
    </font>
    <font>
      <sz val="12"/>
      <color indexed="60"/>
      <name val="宋体"/>
      <charset val="134"/>
    </font>
    <font>
      <sz val="10"/>
      <name val="楷体"/>
      <charset val="134"/>
    </font>
    <font>
      <u/>
      <sz val="10"/>
      <color indexed="14"/>
      <name val="MS Sans Serif"/>
      <charset val="134"/>
    </font>
    <font>
      <u/>
      <sz val="10"/>
      <color indexed="12"/>
      <name val="MS Sans Serif"/>
      <charset val="134"/>
    </font>
    <font>
      <b/>
      <sz val="9"/>
      <name val="Arial"/>
      <charset val="134"/>
    </font>
    <font>
      <sz val="10"/>
      <color indexed="17"/>
      <name val="Arial"/>
      <charset val="134"/>
    </font>
    <font>
      <sz val="12"/>
      <name val="Times New Roman"/>
      <charset val="0"/>
    </font>
    <font>
      <b/>
      <sz val="12"/>
      <color indexed="9"/>
      <name val="宋体"/>
      <charset val="134"/>
    </font>
    <font>
      <sz val="12"/>
      <color indexed="10"/>
      <name val="宋体"/>
      <charset val="134"/>
    </font>
    <font>
      <sz val="12"/>
      <color indexed="52"/>
      <name val="宋体"/>
      <charset val="134"/>
    </font>
    <font>
      <sz val="12"/>
      <name val="官帕眉"/>
      <charset val="134"/>
    </font>
    <font>
      <i/>
      <sz val="12"/>
      <color indexed="23"/>
      <name val="宋体"/>
      <charset val="134"/>
    </font>
    <font>
      <sz val="18"/>
      <name val="仿宋_GB2312"/>
      <charset val="134"/>
    </font>
  </fonts>
  <fills count="6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rgb="FFFFFFFF"/>
      </patternFill>
    </fill>
    <fill>
      <patternFill patternType="solid">
        <fgColor rgb="FFFFFFCC"/>
        <bgColor indexed="64"/>
      </patternFill>
    </fill>
    <fill>
      <patternFill patternType="gray0625"/>
    </fill>
    <fill>
      <patternFill patternType="solid">
        <fgColor theme="5" tint="0.799981688894314"/>
        <bgColor indexed="64"/>
      </patternFill>
    </fill>
    <fill>
      <patternFill patternType="solid">
        <fgColor theme="0" tint="-0.0499893185216834"/>
        <bgColor indexed="64"/>
      </patternFill>
    </fill>
    <fill>
      <patternFill patternType="solid">
        <fgColor theme="0" tint="-0.14996795556505"/>
        <bgColor indexed="64"/>
      </patternFill>
    </fill>
    <fill>
      <patternFill patternType="solid">
        <fgColor theme="0" tint="-0.149998474074526"/>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57"/>
        <bgColor indexed="64"/>
      </patternFill>
    </fill>
    <fill>
      <patternFill patternType="solid">
        <fgColor indexed="25"/>
        <bgColor indexed="64"/>
      </patternFill>
    </fill>
    <fill>
      <patternFill patternType="solid">
        <fgColor indexed="46"/>
        <bgColor indexed="64"/>
      </patternFill>
    </fill>
    <fill>
      <patternFill patternType="solid">
        <fgColor indexed="27"/>
        <bgColor indexed="64"/>
      </patternFill>
    </fill>
    <fill>
      <patternFill patternType="solid">
        <fgColor indexed="53"/>
        <bgColor indexed="64"/>
      </patternFill>
    </fill>
    <fill>
      <patternFill patternType="solid">
        <fgColor indexed="45"/>
        <bgColor indexed="64"/>
      </patternFill>
    </fill>
    <fill>
      <patternFill patternType="solid">
        <fgColor indexed="22"/>
        <bgColor indexed="64"/>
      </patternFill>
    </fill>
    <fill>
      <patternFill patternType="solid">
        <fgColor indexed="22"/>
        <bgColor indexed="22"/>
      </patternFill>
    </fill>
    <fill>
      <patternFill patternType="solid">
        <fgColor indexed="11"/>
        <bgColor indexed="64"/>
      </patternFill>
    </fill>
    <fill>
      <patternFill patternType="solid">
        <fgColor indexed="45"/>
        <bgColor indexed="45"/>
      </patternFill>
    </fill>
    <fill>
      <patternFill patternType="solid">
        <fgColor indexed="51"/>
        <bgColor indexed="64"/>
      </patternFill>
    </fill>
    <fill>
      <patternFill patternType="solid">
        <fgColor indexed="36"/>
        <bgColor indexed="64"/>
      </patternFill>
    </fill>
    <fill>
      <patternFill patternType="solid">
        <fgColor indexed="20"/>
        <bgColor indexed="64"/>
      </patternFill>
    </fill>
    <fill>
      <patternFill patternType="solid">
        <fgColor indexed="52"/>
        <bgColor indexed="64"/>
      </patternFill>
    </fill>
    <fill>
      <patternFill patternType="solid">
        <fgColor indexed="30"/>
        <bgColor indexed="30"/>
      </patternFill>
    </fill>
    <fill>
      <patternFill patternType="solid">
        <fgColor indexed="54"/>
        <bgColor indexed="64"/>
      </patternFill>
    </fill>
    <fill>
      <patternFill patternType="solid">
        <fgColor indexed="27"/>
        <bgColor indexed="27"/>
      </patternFill>
    </fill>
    <fill>
      <patternFill patternType="solid">
        <fgColor indexed="54"/>
        <bgColor indexed="54"/>
      </patternFill>
    </fill>
    <fill>
      <patternFill patternType="solid">
        <fgColor indexed="13"/>
        <bgColor indexed="64"/>
      </patternFill>
    </fill>
    <fill>
      <patternFill patternType="solid">
        <fgColor indexed="30"/>
        <bgColor indexed="64"/>
      </patternFill>
    </fill>
    <fill>
      <patternFill patternType="solid">
        <fgColor indexed="42"/>
        <bgColor indexed="42"/>
      </patternFill>
    </fill>
    <fill>
      <patternFill patternType="solid">
        <fgColor indexed="62"/>
        <bgColor indexed="64"/>
      </patternFill>
    </fill>
    <fill>
      <patternFill patternType="solid">
        <fgColor indexed="29"/>
        <bgColor indexed="29"/>
      </patternFill>
    </fill>
    <fill>
      <patternFill patternType="solid">
        <fgColor indexed="15"/>
        <bgColor indexed="64"/>
      </patternFill>
    </fill>
    <fill>
      <patternFill patternType="solid">
        <fgColor indexed="49"/>
        <bgColor indexed="49"/>
      </patternFill>
    </fill>
    <fill>
      <patternFill patternType="solid">
        <fgColor indexed="47"/>
        <bgColor indexed="47"/>
      </patternFill>
    </fill>
    <fill>
      <patternFill patternType="solid">
        <fgColor indexed="55"/>
        <bgColor indexed="55"/>
      </patternFill>
    </fill>
    <fill>
      <patternFill patternType="solid">
        <fgColor indexed="41"/>
        <bgColor indexed="64"/>
      </patternFill>
    </fill>
    <fill>
      <patternFill patternType="solid">
        <fgColor indexed="26"/>
        <bgColor indexed="26"/>
      </patternFill>
    </fill>
    <fill>
      <patternFill patternType="solid">
        <fgColor indexed="44"/>
        <bgColor indexed="44"/>
      </patternFill>
    </fill>
    <fill>
      <patternFill patternType="solid">
        <fgColor indexed="52"/>
        <bgColor indexed="52"/>
      </patternFill>
    </fill>
    <fill>
      <patternFill patternType="solid">
        <fgColor indexed="25"/>
        <bgColor indexed="25"/>
      </patternFill>
    </fill>
    <fill>
      <patternFill patternType="solid">
        <fgColor indexed="51"/>
        <bgColor indexed="51"/>
      </patternFill>
    </fill>
    <fill>
      <patternFill patternType="solid">
        <fgColor indexed="53"/>
        <bgColor indexed="53"/>
      </patternFill>
    </fill>
    <fill>
      <patternFill patternType="solid">
        <fgColor indexed="31"/>
        <bgColor indexed="31"/>
      </patternFill>
    </fill>
    <fill>
      <patternFill patternType="solid">
        <fgColor indexed="12"/>
        <bgColor indexed="64"/>
      </patternFill>
    </fill>
    <fill>
      <patternFill patternType="solid">
        <fgColor indexed="43"/>
        <bgColor indexed="43"/>
      </patternFill>
    </fill>
    <fill>
      <patternFill patternType="mediumGray">
        <fgColor indexed="22"/>
      </patternFill>
    </fill>
    <fill>
      <patternFill patternType="lightUp">
        <fgColor indexed="9"/>
        <bgColor indexed="22"/>
      </patternFill>
    </fill>
    <fill>
      <patternFill patternType="solid">
        <fgColor indexed="19"/>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53"/>
      </patternFill>
    </fill>
  </fills>
  <borders count="3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bottom style="thin">
        <color auto="1"/>
      </bottom>
      <diagonal/>
    </border>
    <border>
      <left/>
      <right/>
      <top style="thin">
        <color auto="1"/>
      </top>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
      <left/>
      <right/>
      <top style="thin">
        <color indexed="62"/>
      </top>
      <bottom style="double">
        <color indexed="62"/>
      </bottom>
      <diagonal/>
    </border>
    <border>
      <left/>
      <right/>
      <top/>
      <bottom style="thick">
        <color indexed="62"/>
      </bottom>
      <diagonal/>
    </border>
    <border>
      <left/>
      <right/>
      <top/>
      <bottom style="thick">
        <color indexed="44"/>
      </bottom>
      <diagonal/>
    </border>
    <border>
      <left/>
      <right/>
      <top/>
      <bottom style="thick">
        <color indexed="49"/>
      </bottom>
      <diagonal/>
    </border>
    <border>
      <left/>
      <right/>
      <top/>
      <bottom style="medium">
        <color indexed="30"/>
      </bottom>
      <diagonal/>
    </border>
    <border>
      <left/>
      <right/>
      <top style="thin">
        <color auto="1"/>
      </top>
      <bottom style="double">
        <color auto="1"/>
      </bottom>
      <diagonal/>
    </border>
    <border>
      <left/>
      <right/>
      <top/>
      <bottom style="thick">
        <color indexed="22"/>
      </bottom>
      <diagonal/>
    </border>
    <border>
      <left style="thin">
        <color auto="1"/>
      </left>
      <right style="thin">
        <color auto="1"/>
      </right>
      <top/>
      <bottom/>
      <diagonal/>
    </border>
    <border>
      <left/>
      <right/>
      <top/>
      <bottom style="medium">
        <color auto="1"/>
      </bottom>
      <diagonal/>
    </border>
    <border>
      <left/>
      <right/>
      <top style="medium">
        <color auto="1"/>
      </top>
      <bottom style="medium">
        <color auto="1"/>
      </bottom>
      <diagonal/>
    </border>
    <border>
      <left style="thin">
        <color indexed="8"/>
      </left>
      <right style="thin">
        <color indexed="8"/>
      </right>
      <top style="thin">
        <color indexed="8"/>
      </top>
      <bottom style="thin">
        <color indexed="8"/>
      </bottom>
      <diagonal/>
    </border>
    <border>
      <left/>
      <right style="thin">
        <color auto="1"/>
      </right>
      <top/>
      <bottom/>
      <diagonal/>
    </border>
    <border>
      <left style="hair">
        <color auto="1"/>
      </left>
      <right style="hair">
        <color auto="1"/>
      </right>
      <top style="hair">
        <color auto="1"/>
      </top>
      <bottom style="hair">
        <color auto="1"/>
      </bottom>
      <diagonal/>
    </border>
  </borders>
  <cellStyleXfs count="656">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37" fontId="0" fillId="0" borderId="0" applyFont="0" applyFill="0" applyBorder="0" applyAlignment="0" applyProtection="0">
      <alignment vertical="center"/>
    </xf>
    <xf numFmtId="42" fontId="0" fillId="0" borderId="0" applyFon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0" fillId="11" borderId="12" applyNumberFormat="0" applyFont="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13" applyNumberFormat="0" applyFill="0" applyAlignment="0" applyProtection="0">
      <alignment vertical="center"/>
    </xf>
    <xf numFmtId="0" fontId="46" fillId="0" borderId="13" applyNumberFormat="0" applyFill="0" applyAlignment="0" applyProtection="0">
      <alignment vertical="center"/>
    </xf>
    <xf numFmtId="0" fontId="47" fillId="0" borderId="14" applyNumberFormat="0" applyFill="0" applyAlignment="0" applyProtection="0">
      <alignment vertical="center"/>
    </xf>
    <xf numFmtId="0" fontId="47" fillId="0" borderId="0" applyNumberFormat="0" applyFill="0" applyBorder="0" applyAlignment="0" applyProtection="0">
      <alignment vertical="center"/>
    </xf>
    <xf numFmtId="0" fontId="48" fillId="12" borderId="15" applyNumberFormat="0" applyAlignment="0" applyProtection="0">
      <alignment vertical="center"/>
    </xf>
    <xf numFmtId="0" fontId="49" fillId="13" borderId="16" applyNumberFormat="0" applyAlignment="0" applyProtection="0">
      <alignment vertical="center"/>
    </xf>
    <xf numFmtId="0" fontId="50" fillId="13" borderId="15" applyNumberFormat="0" applyAlignment="0" applyProtection="0">
      <alignment vertical="center"/>
    </xf>
    <xf numFmtId="0" fontId="51" fillId="14" borderId="17" applyNumberFormat="0" applyAlignment="0" applyProtection="0">
      <alignment vertical="center"/>
    </xf>
    <xf numFmtId="0" fontId="52" fillId="0" borderId="18" applyNumberFormat="0" applyFill="0" applyAlignment="0" applyProtection="0">
      <alignment vertical="center"/>
    </xf>
    <xf numFmtId="0" fontId="53" fillId="0" borderId="19" applyNumberFormat="0" applyFill="0" applyAlignment="0" applyProtection="0">
      <alignment vertical="center"/>
    </xf>
    <xf numFmtId="0" fontId="54" fillId="15" borderId="0" applyNumberFormat="0" applyBorder="0" applyAlignment="0" applyProtection="0">
      <alignment vertical="center"/>
    </xf>
    <xf numFmtId="0" fontId="55" fillId="16" borderId="0" applyNumberFormat="0" applyBorder="0" applyAlignment="0" applyProtection="0">
      <alignment vertical="center"/>
    </xf>
    <xf numFmtId="0" fontId="55" fillId="17" borderId="0" applyNumberFormat="0" applyBorder="0" applyAlignment="0" applyProtection="0">
      <alignment vertical="center"/>
    </xf>
    <xf numFmtId="0" fontId="56" fillId="18" borderId="0" applyNumberFormat="0" applyBorder="0" applyAlignment="0" applyProtection="0">
      <alignment vertical="center"/>
    </xf>
    <xf numFmtId="0" fontId="57" fillId="19" borderId="0" applyNumberFormat="0" applyBorder="0" applyAlignment="0" applyProtection="0">
      <alignment vertical="center"/>
    </xf>
    <xf numFmtId="0" fontId="57" fillId="20" borderId="0" applyNumberFormat="0" applyBorder="0" applyAlignment="0" applyProtection="0">
      <alignment vertical="center"/>
    </xf>
    <xf numFmtId="0" fontId="56" fillId="20" borderId="0" applyNumberFormat="0" applyBorder="0" applyAlignment="0" applyProtection="0">
      <alignment vertical="center"/>
    </xf>
    <xf numFmtId="0" fontId="56" fillId="21" borderId="0" applyNumberFormat="0" applyBorder="0" applyAlignment="0" applyProtection="0">
      <alignment vertical="center"/>
    </xf>
    <xf numFmtId="0" fontId="57" fillId="16" borderId="0" applyNumberFormat="0" applyBorder="0" applyAlignment="0" applyProtection="0">
      <alignment vertical="center"/>
    </xf>
    <xf numFmtId="0" fontId="57" fillId="16" borderId="0" applyNumberFormat="0" applyBorder="0" applyAlignment="0" applyProtection="0">
      <alignment vertical="center"/>
    </xf>
    <xf numFmtId="0" fontId="56" fillId="16" borderId="0" applyNumberFormat="0" applyBorder="0" applyAlignment="0" applyProtection="0">
      <alignment vertical="center"/>
    </xf>
    <xf numFmtId="0" fontId="56" fillId="22" borderId="0" applyNumberFormat="0" applyBorder="0" applyAlignment="0" applyProtection="0">
      <alignment vertical="center"/>
    </xf>
    <xf numFmtId="0" fontId="57" fillId="15" borderId="0" applyNumberFormat="0" applyBorder="0" applyAlignment="0" applyProtection="0">
      <alignment vertical="center"/>
    </xf>
    <xf numFmtId="0" fontId="57" fillId="15" borderId="0" applyNumberFormat="0" applyBorder="0" applyAlignment="0" applyProtection="0">
      <alignment vertical="center"/>
    </xf>
    <xf numFmtId="0" fontId="56" fillId="15" borderId="0" applyNumberFormat="0" applyBorder="0" applyAlignment="0" applyProtection="0">
      <alignment vertical="center"/>
    </xf>
    <xf numFmtId="0" fontId="56" fillId="23" borderId="0" applyNumberFormat="0" applyBorder="0" applyAlignment="0" applyProtection="0">
      <alignment vertical="center"/>
    </xf>
    <xf numFmtId="0" fontId="57" fillId="24" borderId="0" applyNumberFormat="0" applyBorder="0" applyAlignment="0" applyProtection="0">
      <alignment vertical="center"/>
    </xf>
    <xf numFmtId="0" fontId="57" fillId="24" borderId="0" applyNumberFormat="0" applyBorder="0" applyAlignment="0" applyProtection="0">
      <alignment vertical="center"/>
    </xf>
    <xf numFmtId="0" fontId="56" fillId="24" borderId="0" applyNumberFormat="0" applyBorder="0" applyAlignment="0" applyProtection="0">
      <alignment vertical="center"/>
    </xf>
    <xf numFmtId="0" fontId="56" fillId="18" borderId="0" applyNumberFormat="0" applyBorder="0" applyAlignment="0" applyProtection="0">
      <alignment vertical="center"/>
    </xf>
    <xf numFmtId="0" fontId="57" fillId="25" borderId="0" applyNumberFormat="0" applyBorder="0" applyAlignment="0" applyProtection="0">
      <alignment vertical="center"/>
    </xf>
    <xf numFmtId="0" fontId="57" fillId="20" borderId="0" applyNumberFormat="0" applyBorder="0" applyAlignment="0" applyProtection="0">
      <alignment vertical="center"/>
    </xf>
    <xf numFmtId="0" fontId="56" fillId="20" borderId="0" applyNumberFormat="0" applyBorder="0" applyAlignment="0" applyProtection="0">
      <alignment vertical="center"/>
    </xf>
    <xf numFmtId="0" fontId="56" fillId="26" borderId="0" applyNumberFormat="0" applyBorder="0" applyAlignment="0" applyProtection="0">
      <alignment vertical="center"/>
    </xf>
    <xf numFmtId="0" fontId="57" fillId="12" borderId="0" applyNumberFormat="0" applyBorder="0" applyAlignment="0" applyProtection="0">
      <alignment vertical="center"/>
    </xf>
    <xf numFmtId="0" fontId="57" fillId="12" borderId="0" applyNumberFormat="0" applyBorder="0" applyAlignment="0" applyProtection="0">
      <alignment vertical="center"/>
    </xf>
    <xf numFmtId="0" fontId="56" fillId="12" borderId="0" applyNumberFormat="0" applyBorder="0" applyAlignment="0" applyProtection="0">
      <alignment vertical="center"/>
    </xf>
    <xf numFmtId="0" fontId="58" fillId="27" borderId="0" applyNumberFormat="0" applyBorder="0" applyAlignment="0" applyProtection="0">
      <alignment vertical="center"/>
    </xf>
    <xf numFmtId="176" fontId="0" fillId="0" borderId="0" applyFont="0" applyFill="0" applyBorder="0" applyAlignment="0" applyProtection="0">
      <alignment vertical="center"/>
    </xf>
    <xf numFmtId="0" fontId="8" fillId="16" borderId="0" applyNumberFormat="0" applyBorder="0" applyAlignment="0" applyProtection="0">
      <alignment vertical="center"/>
    </xf>
    <xf numFmtId="0" fontId="1" fillId="28" borderId="16" applyNumberFormat="0" applyAlignment="0" applyProtection="0">
      <alignment vertical="center"/>
    </xf>
    <xf numFmtId="0" fontId="1" fillId="0" borderId="20" applyNumberFormat="0" applyFill="0" applyAlignment="0" applyProtection="0">
      <alignment vertical="center"/>
    </xf>
    <xf numFmtId="0" fontId="8" fillId="12" borderId="0" applyNumberFormat="0" applyBorder="0" applyAlignment="0" applyProtection="0">
      <alignment vertical="center"/>
    </xf>
    <xf numFmtId="0" fontId="59" fillId="15" borderId="0" applyProtection="0">
      <alignment vertical="center"/>
    </xf>
    <xf numFmtId="0" fontId="60" fillId="12" borderId="15" applyNumberFormat="0" applyAlignment="0" applyProtection="0">
      <alignment vertical="center"/>
    </xf>
    <xf numFmtId="0" fontId="61" fillId="18" borderId="0" applyProtection="0">
      <alignment vertical="center"/>
    </xf>
    <xf numFmtId="0" fontId="62" fillId="0" borderId="0">
      <alignment horizontal="centerContinuous" vertical="center"/>
    </xf>
    <xf numFmtId="0" fontId="1" fillId="27" borderId="0" applyNumberFormat="0" applyBorder="0" applyAlignment="0" applyProtection="0">
      <alignment vertical="center"/>
    </xf>
    <xf numFmtId="0" fontId="1" fillId="28" borderId="15" applyNumberFormat="0" applyAlignment="0" applyProtection="0">
      <alignment vertical="center"/>
    </xf>
    <xf numFmtId="0" fontId="63" fillId="13" borderId="16" applyNumberFormat="0" applyAlignment="0" applyProtection="0">
      <alignment vertical="center"/>
    </xf>
    <xf numFmtId="0" fontId="8" fillId="28" borderId="0" applyNumberFormat="0" applyBorder="0" applyAlignment="0" applyProtection="0">
      <alignment vertical="center"/>
    </xf>
    <xf numFmtId="0" fontId="1" fillId="12" borderId="15" applyNumberFormat="0" applyAlignment="0" applyProtection="0">
      <alignment vertical="center"/>
    </xf>
    <xf numFmtId="0" fontId="8" fillId="27" borderId="0" applyNumberFormat="0" applyBorder="0" applyAlignment="0" applyProtection="0">
      <alignment vertical="center"/>
    </xf>
    <xf numFmtId="0" fontId="64" fillId="27" borderId="0">
      <alignment vertical="center"/>
    </xf>
    <xf numFmtId="0" fontId="65" fillId="0" borderId="0">
      <alignment vertical="center"/>
    </xf>
    <xf numFmtId="0" fontId="59" fillId="15" borderId="0" applyNumberFormat="0" applyBorder="0" applyAlignment="0" applyProtection="0">
      <alignment vertical="center"/>
    </xf>
    <xf numFmtId="0" fontId="9" fillId="29" borderId="0" applyNumberFormat="0" applyBorder="0" applyAlignment="0" applyProtection="0">
      <alignment vertical="center"/>
    </xf>
    <xf numFmtId="0" fontId="8" fillId="19" borderId="0" applyNumberFormat="0" applyBorder="0" applyAlignment="0" applyProtection="0">
      <alignment vertical="center"/>
    </xf>
    <xf numFmtId="0" fontId="9" fillId="28" borderId="0" applyNumberFormat="0" applyBorder="0" applyAlignment="0" applyProtection="0">
      <alignment vertical="center"/>
    </xf>
    <xf numFmtId="0" fontId="1" fillId="0" borderId="0" applyProtection="0">
      <alignment vertical="center"/>
    </xf>
    <xf numFmtId="0" fontId="8" fillId="30" borderId="0" applyNumberFormat="0" applyBorder="0" applyAlignment="0" applyProtection="0">
      <alignment vertical="center"/>
    </xf>
    <xf numFmtId="0" fontId="66" fillId="28" borderId="15" applyNumberFormat="0" applyAlignment="0" applyProtection="0">
      <alignment vertical="center"/>
    </xf>
    <xf numFmtId="0" fontId="64" fillId="24" borderId="0" applyNumberFormat="0" applyBorder="0" applyAlignment="0" applyProtection="0">
      <alignment vertical="center"/>
    </xf>
    <xf numFmtId="0" fontId="9" fillId="24" borderId="0" applyNumberFormat="0" applyBorder="0" applyAlignment="0" applyProtection="0">
      <alignment vertical="center"/>
    </xf>
    <xf numFmtId="177" fontId="0" fillId="0" borderId="0" applyFont="0" applyFill="0" applyBorder="0" applyAlignment="0" applyProtection="0">
      <alignment vertical="center"/>
    </xf>
    <xf numFmtId="0" fontId="8" fillId="24" borderId="0" applyNumberFormat="0" applyBorder="0" applyAlignment="0" applyProtection="0">
      <alignment vertical="center"/>
    </xf>
    <xf numFmtId="0" fontId="67" fillId="0" borderId="0">
      <alignment vertical="center"/>
    </xf>
    <xf numFmtId="0" fontId="8" fillId="13" borderId="0" applyNumberFormat="0" applyBorder="0" applyAlignment="0" applyProtection="0">
      <alignment vertical="center"/>
    </xf>
    <xf numFmtId="0" fontId="1" fillId="15" borderId="0" applyNumberFormat="0" applyBorder="0" applyAlignment="0" applyProtection="0">
      <alignment vertical="center"/>
    </xf>
    <xf numFmtId="0" fontId="68" fillId="22" borderId="0" applyNumberFormat="0" applyBorder="0" applyAlignment="0" applyProtection="0">
      <alignment vertical="center"/>
    </xf>
    <xf numFmtId="0" fontId="69" fillId="13" borderId="1" applyNumberFormat="0" applyBorder="0" applyAlignment="0" applyProtection="0">
      <alignment vertical="center"/>
    </xf>
    <xf numFmtId="0" fontId="8" fillId="11" borderId="0" applyNumberFormat="0" applyBorder="0" applyAlignment="0" applyProtection="0">
      <alignment vertical="center"/>
    </xf>
    <xf numFmtId="0" fontId="70" fillId="11" borderId="0" applyProtection="0">
      <alignment vertical="center"/>
    </xf>
    <xf numFmtId="0" fontId="71" fillId="0" borderId="0">
      <alignment vertical="center"/>
    </xf>
    <xf numFmtId="0" fontId="72" fillId="22" borderId="0" applyNumberFormat="0" applyBorder="0" applyAlignment="0" applyProtection="0">
      <alignment vertical="center"/>
    </xf>
    <xf numFmtId="0" fontId="9" fillId="28" borderId="0" applyProtection="0">
      <alignment vertical="center"/>
    </xf>
    <xf numFmtId="0" fontId="58" fillId="24" borderId="0" applyProtection="0">
      <alignment vertical="center"/>
    </xf>
    <xf numFmtId="0" fontId="8" fillId="17" borderId="0" applyNumberFormat="0" applyBorder="0" applyAlignment="0" applyProtection="0">
      <alignment vertical="center"/>
    </xf>
    <xf numFmtId="0" fontId="68" fillId="21" borderId="0" applyNumberFormat="0" applyBorder="0" applyAlignment="0" applyProtection="0">
      <alignment vertical="center"/>
    </xf>
    <xf numFmtId="0" fontId="73" fillId="12" borderId="15" applyNumberFormat="0" applyAlignment="0" applyProtection="0">
      <alignment vertical="center"/>
    </xf>
    <xf numFmtId="0" fontId="8" fillId="15" borderId="0" applyNumberFormat="0" applyBorder="0" applyAlignment="0" applyProtection="0">
      <alignment vertical="center"/>
    </xf>
    <xf numFmtId="178" fontId="74" fillId="0" borderId="11" applyAlignment="0" applyProtection="0">
      <alignment vertical="center"/>
    </xf>
    <xf numFmtId="0" fontId="8" fillId="12" borderId="0">
      <alignment vertical="center"/>
    </xf>
    <xf numFmtId="0" fontId="30" fillId="0" borderId="0">
      <alignment vertical="center"/>
    </xf>
    <xf numFmtId="0" fontId="72" fillId="20" borderId="0" applyNumberFormat="0" applyBorder="0" applyAlignment="0" applyProtection="0">
      <alignment vertical="center"/>
    </xf>
    <xf numFmtId="0" fontId="75" fillId="0" borderId="19" applyNumberFormat="0" applyFill="0" applyAlignment="0" applyProtection="0">
      <alignment vertical="center"/>
    </xf>
    <xf numFmtId="0" fontId="72" fillId="21" borderId="0" applyNumberFormat="0" applyBorder="0" applyAlignment="0" applyProtection="0">
      <alignment vertical="center"/>
    </xf>
    <xf numFmtId="0" fontId="68" fillId="17" borderId="0" applyNumberFormat="0" applyBorder="0" applyAlignment="0" applyProtection="0">
      <alignment vertical="center"/>
    </xf>
    <xf numFmtId="0" fontId="63" fillId="28" borderId="16" applyNumberFormat="0" applyAlignment="0" applyProtection="0">
      <alignment vertical="center"/>
    </xf>
    <xf numFmtId="0" fontId="8" fillId="20" borderId="0" applyNumberFormat="0" applyBorder="0" applyAlignment="0" applyProtection="0">
      <alignment vertical="center"/>
    </xf>
    <xf numFmtId="0" fontId="68" fillId="26" borderId="0" applyNumberFormat="0" applyBorder="0" applyAlignment="0" applyProtection="0">
      <alignment vertical="center"/>
    </xf>
    <xf numFmtId="0" fontId="76" fillId="14" borderId="17" applyNumberFormat="0" applyAlignment="0" applyProtection="0">
      <alignment vertical="center"/>
    </xf>
    <xf numFmtId="0" fontId="5" fillId="0" borderId="1">
      <alignment horizontal="distributed" vertical="center" wrapText="1"/>
    </xf>
    <xf numFmtId="0" fontId="1" fillId="25" borderId="0" applyNumberFormat="0" applyBorder="0" applyAlignment="0" applyProtection="0">
      <alignment vertical="center"/>
    </xf>
    <xf numFmtId="0" fontId="77" fillId="28" borderId="15" applyNumberFormat="0" applyAlignment="0" applyProtection="0">
      <alignment vertical="center"/>
    </xf>
    <xf numFmtId="0" fontId="8" fillId="25" borderId="0" applyNumberFormat="0" applyBorder="0" applyAlignment="0" applyProtection="0">
      <alignment vertical="center"/>
    </xf>
    <xf numFmtId="0" fontId="1" fillId="24" borderId="0" applyNumberFormat="0" applyBorder="0" applyAlignment="0" applyProtection="0">
      <alignment vertical="center"/>
    </xf>
    <xf numFmtId="179" fontId="5" fillId="0" borderId="1">
      <alignment vertical="center"/>
      <protection locked="0"/>
    </xf>
    <xf numFmtId="0" fontId="64" fillId="27" borderId="0" applyNumberFormat="0" applyBorder="0" applyAlignment="0" applyProtection="0">
      <alignment vertical="center"/>
    </xf>
    <xf numFmtId="0" fontId="75" fillId="0" borderId="20" applyNumberFormat="0" applyFill="0" applyAlignment="0" applyProtection="0">
      <alignment vertical="center"/>
    </xf>
    <xf numFmtId="0" fontId="59" fillId="25" borderId="0" applyNumberFormat="0" applyBorder="0" applyAlignment="0" applyProtection="0">
      <alignment vertical="center"/>
    </xf>
    <xf numFmtId="0" fontId="72" fillId="16" borderId="0" applyNumberFormat="0" applyBorder="0" applyAlignment="0" applyProtection="0">
      <alignment vertical="center"/>
    </xf>
    <xf numFmtId="0" fontId="66" fillId="13" borderId="15" applyNumberFormat="0" applyAlignment="0" applyProtection="0">
      <alignment vertical="center"/>
    </xf>
    <xf numFmtId="0" fontId="1" fillId="0" borderId="21" applyNumberFormat="0" applyFill="0" applyAlignment="0" applyProtection="0">
      <alignment vertical="center"/>
    </xf>
    <xf numFmtId="0" fontId="75" fillId="0" borderId="20" applyNumberFormat="0" applyAlignment="0" applyProtection="0">
      <alignment vertical="center"/>
    </xf>
    <xf numFmtId="0" fontId="9" fillId="12" borderId="0" applyProtection="0">
      <alignment vertical="center"/>
    </xf>
    <xf numFmtId="0" fontId="78" fillId="0" borderId="0">
      <alignment vertical="top"/>
    </xf>
    <xf numFmtId="180" fontId="1" fillId="0" borderId="0">
      <alignment vertical="center"/>
    </xf>
    <xf numFmtId="0" fontId="64" fillId="27" borderId="0" applyProtection="0">
      <alignment vertical="center"/>
    </xf>
    <xf numFmtId="0" fontId="1" fillId="28" borderId="0" applyNumberFormat="0" applyBorder="0" applyAlignment="0" applyProtection="0">
      <alignment vertical="center"/>
    </xf>
    <xf numFmtId="0" fontId="67" fillId="0" borderId="0">
      <alignment vertical="center"/>
      <protection locked="0"/>
    </xf>
    <xf numFmtId="0" fontId="79" fillId="0" borderId="0" applyNumberFormat="0" applyFill="0" applyBorder="0" applyAlignment="0" applyProtection="0">
      <alignment vertical="center"/>
    </xf>
    <xf numFmtId="0" fontId="70" fillId="31" borderId="0" applyNumberFormat="0" applyBorder="0" applyAlignment="0" applyProtection="0">
      <alignment vertical="center"/>
    </xf>
    <xf numFmtId="0" fontId="68" fillId="28" borderId="0" applyNumberFormat="0" applyBorder="0" applyAlignment="0" applyProtection="0">
      <alignment vertical="center"/>
    </xf>
    <xf numFmtId="0" fontId="80" fillId="0" borderId="0">
      <alignment vertical="center"/>
    </xf>
    <xf numFmtId="0" fontId="69" fillId="28" borderId="0" applyNumberFormat="0" applyBorder="0" applyAlignment="0" applyProtection="0">
      <alignment vertical="center"/>
    </xf>
    <xf numFmtId="0" fontId="81" fillId="24" borderId="0" applyNumberFormat="0" applyBorder="0" applyAlignment="0" applyProtection="0">
      <alignment vertical="center"/>
    </xf>
    <xf numFmtId="181" fontId="82" fillId="0" borderId="0" applyProtection="0">
      <alignment vertical="center"/>
    </xf>
    <xf numFmtId="0" fontId="8" fillId="32" borderId="0" applyNumberFormat="0" applyBorder="0" applyAlignment="0" applyProtection="0">
      <alignment vertical="center"/>
    </xf>
    <xf numFmtId="0" fontId="69" fillId="28" borderId="1">
      <alignment vertical="center"/>
    </xf>
    <xf numFmtId="37" fontId="83" fillId="0" borderId="0">
      <alignment vertical="center"/>
    </xf>
    <xf numFmtId="0" fontId="46" fillId="0" borderId="22" applyNumberFormat="0" applyFill="0" applyAlignment="0" applyProtection="0">
      <alignment vertical="center"/>
    </xf>
    <xf numFmtId="49" fontId="0" fillId="0" borderId="0" applyFont="0" applyFill="0" applyBorder="0" applyAlignment="0" applyProtection="0">
      <alignment vertical="center"/>
    </xf>
    <xf numFmtId="0" fontId="67" fillId="0" borderId="0" applyProtection="0">
      <alignment vertical="center"/>
    </xf>
    <xf numFmtId="0" fontId="8" fillId="0" borderId="0">
      <alignment vertical="center"/>
    </xf>
    <xf numFmtId="0" fontId="9" fillId="27" borderId="0" applyNumberFormat="0" applyBorder="0" applyAlignment="0" applyProtection="0">
      <alignment vertical="center"/>
    </xf>
    <xf numFmtId="0" fontId="9" fillId="15" borderId="0" applyNumberFormat="0" applyBorder="0" applyAlignment="0" applyProtection="0">
      <alignment vertical="center"/>
    </xf>
    <xf numFmtId="0" fontId="72" fillId="33" borderId="0" applyNumberFormat="0" applyBorder="0" applyAlignment="0" applyProtection="0">
      <alignment vertical="center"/>
    </xf>
    <xf numFmtId="0" fontId="8" fillId="24" borderId="0" applyProtection="0">
      <alignment vertical="center"/>
    </xf>
    <xf numFmtId="1" fontId="5" fillId="0" borderId="1">
      <alignment vertical="center"/>
      <protection locked="0"/>
    </xf>
    <xf numFmtId="0" fontId="9" fillId="13" borderId="0" applyNumberFormat="0" applyBorder="0" applyAlignment="0" applyProtection="0">
      <alignment vertical="center"/>
    </xf>
    <xf numFmtId="0" fontId="72" fillId="26" borderId="0" applyNumberFormat="0" applyBorder="0" applyAlignment="0" applyProtection="0">
      <alignment vertical="center"/>
    </xf>
    <xf numFmtId="0" fontId="9" fillId="25" borderId="0" applyNumberFormat="0" applyBorder="0" applyAlignment="0" applyProtection="0">
      <alignment vertical="center"/>
    </xf>
    <xf numFmtId="9" fontId="0" fillId="0" borderId="0" applyFont="0" applyBorder="0" applyAlignment="0" applyProtection="0">
      <alignment vertical="center"/>
    </xf>
    <xf numFmtId="0" fontId="9" fillId="12" borderId="0" applyNumberFormat="0" applyBorder="0" applyAlignment="0" applyProtection="0">
      <alignment vertical="center"/>
    </xf>
    <xf numFmtId="0" fontId="84" fillId="17" borderId="0" applyNumberFormat="0" applyBorder="0" applyAlignment="0" applyProtection="0">
      <alignment vertical="center"/>
    </xf>
    <xf numFmtId="0" fontId="64" fillId="24" borderId="0" applyProtection="0">
      <alignment vertical="center"/>
    </xf>
    <xf numFmtId="0" fontId="85" fillId="0" borderId="6">
      <alignment horizontal="left" vertical="center"/>
    </xf>
    <xf numFmtId="0" fontId="0" fillId="0" borderId="0" applyProtection="0">
      <alignment vertical="center"/>
    </xf>
    <xf numFmtId="0" fontId="61" fillId="31" borderId="0" applyNumberFormat="0" applyBorder="0" applyAlignment="0" applyProtection="0">
      <alignment vertical="center"/>
    </xf>
    <xf numFmtId="0" fontId="67" fillId="0" borderId="0" applyNumberFormat="0" applyFill="0" applyBorder="0" applyAlignment="0" applyProtection="0">
      <alignment vertical="center"/>
    </xf>
    <xf numFmtId="0" fontId="72" fillId="34" borderId="0">
      <alignment vertical="center"/>
    </xf>
    <xf numFmtId="0" fontId="1" fillId="19" borderId="0" applyNumberFormat="0" applyBorder="0" applyAlignment="0" applyProtection="0">
      <alignment vertical="center"/>
    </xf>
    <xf numFmtId="0" fontId="72" fillId="18" borderId="0" applyNumberFormat="0" applyBorder="0" applyAlignment="0" applyProtection="0">
      <alignment vertical="center"/>
    </xf>
    <xf numFmtId="0" fontId="86" fillId="0" borderId="18" applyNumberFormat="0" applyFill="0" applyAlignment="0" applyProtection="0">
      <alignment vertical="center"/>
    </xf>
    <xf numFmtId="0" fontId="1" fillId="12" borderId="0" applyNumberFormat="0" applyBorder="0" applyAlignment="0" applyProtection="0">
      <alignment vertical="center"/>
    </xf>
    <xf numFmtId="0" fontId="61" fillId="28" borderId="0" applyProtection="0">
      <alignment vertical="center"/>
    </xf>
    <xf numFmtId="0" fontId="72" fillId="35" borderId="0" applyNumberFormat="0" applyBorder="0" applyAlignment="0" applyProtection="0">
      <alignment vertical="center"/>
    </xf>
    <xf numFmtId="0" fontId="61" fillId="36" borderId="0" applyNumberFormat="0" applyBorder="0" applyAlignment="0" applyProtection="0">
      <alignment vertical="center"/>
    </xf>
    <xf numFmtId="0" fontId="1" fillId="16" borderId="0" applyNumberFormat="0" applyBorder="0" applyAlignment="0" applyProtection="0">
      <alignment vertical="center"/>
    </xf>
    <xf numFmtId="0" fontId="80" fillId="0" borderId="0" applyProtection="0">
      <alignment vertical="center"/>
    </xf>
    <xf numFmtId="0" fontId="68" fillId="18" borderId="0" applyNumberFormat="0" applyBorder="0" applyAlignment="0" applyProtection="0">
      <alignment vertical="center"/>
    </xf>
    <xf numFmtId="182" fontId="65" fillId="0" borderId="0">
      <alignment vertical="center"/>
    </xf>
    <xf numFmtId="0" fontId="72" fillId="24" borderId="0" applyNumberFormat="0" applyBorder="0" applyAlignment="0" applyProtection="0">
      <alignment vertical="center"/>
    </xf>
    <xf numFmtId="0" fontId="58" fillId="27" borderId="0">
      <alignment vertical="center"/>
    </xf>
    <xf numFmtId="183" fontId="0" fillId="0" borderId="0" applyFont="0" applyFill="0" applyBorder="0" applyAlignment="0" applyProtection="0">
      <alignment vertical="center"/>
    </xf>
    <xf numFmtId="0" fontId="0" fillId="0" borderId="0" applyFont="0" applyFill="0" applyBorder="0" applyAlignment="0" applyProtection="0">
      <alignment vertical="center"/>
    </xf>
    <xf numFmtId="0" fontId="68" fillId="12" borderId="0" applyNumberFormat="0" applyBorder="0" applyAlignment="0" applyProtection="0">
      <alignment vertical="center"/>
    </xf>
    <xf numFmtId="184" fontId="67" fillId="0" borderId="0">
      <alignment vertical="center"/>
    </xf>
    <xf numFmtId="0" fontId="1" fillId="18" borderId="0" applyNumberFormat="0" applyBorder="0" applyAlignment="0" applyProtection="0">
      <alignment vertical="center"/>
    </xf>
    <xf numFmtId="0" fontId="70" fillId="27" borderId="0" applyNumberFormat="0" applyBorder="0" applyAlignment="0" applyProtection="0">
      <alignment vertical="center"/>
    </xf>
    <xf numFmtId="40" fontId="0" fillId="0" borderId="0" applyFont="0" applyFill="0" applyBorder="0" applyAlignment="0" applyProtection="0">
      <alignment vertical="center"/>
    </xf>
    <xf numFmtId="38" fontId="0" fillId="0" borderId="0" applyFont="0" applyFill="0" applyBorder="0" applyAlignment="0" applyProtection="0">
      <alignment vertical="center"/>
    </xf>
    <xf numFmtId="0" fontId="1" fillId="0" borderId="0">
      <alignment vertical="center"/>
      <protection locked="0"/>
    </xf>
    <xf numFmtId="0" fontId="68" fillId="37" borderId="0" applyNumberFormat="0" applyBorder="0" applyAlignment="0" applyProtection="0">
      <alignment vertical="center"/>
    </xf>
    <xf numFmtId="0" fontId="45" fillId="0" borderId="23" applyNumberFormat="0" applyFill="0" applyAlignment="0" applyProtection="0">
      <alignment vertical="center"/>
    </xf>
    <xf numFmtId="49" fontId="82" fillId="0" borderId="0" applyProtection="0">
      <alignment horizontal="left" vertical="center"/>
    </xf>
    <xf numFmtId="0" fontId="87" fillId="0" borderId="0">
      <alignment vertical="center"/>
    </xf>
    <xf numFmtId="0" fontId="88" fillId="0" borderId="0" applyNumberFormat="0" applyFill="0" applyBorder="0" applyAlignment="0" applyProtection="0">
      <alignment vertical="top"/>
      <protection locked="0"/>
    </xf>
    <xf numFmtId="0" fontId="61" fillId="14" borderId="0" applyProtection="0">
      <alignment vertical="center"/>
    </xf>
    <xf numFmtId="0" fontId="89" fillId="0" borderId="24" applyNumberFormat="0" applyFill="0" applyAlignment="0" applyProtection="0">
      <alignment vertical="center"/>
    </xf>
    <xf numFmtId="0" fontId="30" fillId="0" borderId="0" applyProtection="0">
      <alignment vertical="center"/>
    </xf>
    <xf numFmtId="0" fontId="61" fillId="38" borderId="0" applyNumberFormat="0" applyBorder="0" applyAlignment="0" applyProtection="0">
      <alignment vertical="center"/>
    </xf>
    <xf numFmtId="0" fontId="1" fillId="0" borderId="0" applyNumberFormat="0" applyFill="0" applyBorder="0" applyAlignment="0" applyProtection="0">
      <alignment vertical="center"/>
    </xf>
    <xf numFmtId="0" fontId="90" fillId="0" borderId="0" applyProtection="0">
      <alignment vertical="center"/>
    </xf>
    <xf numFmtId="0" fontId="61" fillId="39" borderId="0" applyNumberFormat="0" applyBorder="0" applyAlignment="0" applyProtection="0">
      <alignment vertical="center"/>
    </xf>
    <xf numFmtId="0" fontId="91" fillId="27" borderId="0" applyNumberFormat="0" applyBorder="0" applyAlignment="0" applyProtection="0">
      <alignment vertical="center"/>
    </xf>
    <xf numFmtId="0" fontId="92" fillId="15" borderId="0" applyNumberFormat="0" applyBorder="0" applyAlignment="0" applyProtection="0">
      <alignment vertical="center"/>
    </xf>
    <xf numFmtId="0" fontId="93" fillId="28" borderId="16" applyNumberFormat="0" applyAlignment="0" applyProtection="0">
      <alignment vertical="center"/>
    </xf>
    <xf numFmtId="0" fontId="1" fillId="32" borderId="0" applyNumberFormat="0" applyBorder="0" applyAlignment="0" applyProtection="0">
      <alignment vertical="center"/>
    </xf>
    <xf numFmtId="185" fontId="1" fillId="0" borderId="0">
      <alignment vertical="center"/>
    </xf>
    <xf numFmtId="0" fontId="69" fillId="40" borderId="1">
      <alignment vertical="center"/>
    </xf>
    <xf numFmtId="0" fontId="92" fillId="15" borderId="0" applyProtection="0">
      <alignment vertical="center"/>
    </xf>
    <xf numFmtId="0" fontId="64" fillId="24" borderId="0">
      <alignment vertical="center"/>
    </xf>
    <xf numFmtId="0" fontId="1" fillId="20" borderId="0" applyNumberFormat="0" applyBorder="0" applyAlignment="0" applyProtection="0">
      <alignment vertical="center"/>
    </xf>
    <xf numFmtId="0" fontId="94" fillId="0" borderId="25" applyProtection="0">
      <alignment vertical="center"/>
    </xf>
    <xf numFmtId="186" fontId="1" fillId="0" borderId="0">
      <alignment vertical="center"/>
    </xf>
    <xf numFmtId="0" fontId="78" fillId="0" borderId="0">
      <alignment vertical="center"/>
    </xf>
    <xf numFmtId="181" fontId="1" fillId="0" borderId="0">
      <alignment vertical="center"/>
    </xf>
    <xf numFmtId="0" fontId="72" fillId="23" borderId="0" applyNumberFormat="0" applyBorder="0" applyAlignment="0" applyProtection="0">
      <alignment vertical="center"/>
    </xf>
    <xf numFmtId="0" fontId="9" fillId="20" borderId="0" applyNumberFormat="0" applyBorder="0" applyAlignment="0" applyProtection="0">
      <alignment vertical="center"/>
    </xf>
    <xf numFmtId="0" fontId="90" fillId="0" borderId="0" applyNumberFormat="0" applyFill="0" applyBorder="0" applyAlignment="0" applyProtection="0">
      <alignment vertical="center"/>
    </xf>
    <xf numFmtId="0" fontId="8" fillId="12" borderId="0" applyProtection="0">
      <alignment vertical="center"/>
    </xf>
    <xf numFmtId="0" fontId="61" fillId="41" borderId="0" applyProtection="0">
      <alignment vertical="center"/>
    </xf>
    <xf numFmtId="0" fontId="1" fillId="11" borderId="0" applyNumberFormat="0" applyBorder="0" applyAlignment="0" applyProtection="0">
      <alignment vertical="center"/>
    </xf>
    <xf numFmtId="0" fontId="8" fillId="30" borderId="0" applyProtection="0">
      <alignment vertical="center"/>
    </xf>
    <xf numFmtId="187" fontId="0" fillId="0" borderId="0" applyFont="0" applyFill="0" applyBorder="0" applyAlignment="0" applyProtection="0">
      <alignment vertical="center"/>
    </xf>
    <xf numFmtId="0" fontId="85" fillId="19" borderId="0" applyNumberFormat="0" applyBorder="0" applyAlignment="0" applyProtection="0">
      <alignment vertical="center"/>
    </xf>
    <xf numFmtId="0" fontId="95" fillId="0" borderId="0" applyNumberFormat="0" applyBorder="0" applyAlignment="0" applyProtection="0">
      <alignment vertical="top"/>
      <protection locked="0"/>
    </xf>
    <xf numFmtId="188" fontId="82" fillId="0" borderId="0" applyFill="0" applyBorder="0" applyProtection="0">
      <alignment horizontal="right" vertical="center"/>
    </xf>
    <xf numFmtId="0" fontId="72" fillId="15" borderId="0" applyNumberFormat="0" applyBorder="0" applyAlignment="0" applyProtection="0">
      <alignment vertical="center"/>
    </xf>
    <xf numFmtId="0" fontId="59" fillId="25" borderId="0" applyProtection="0">
      <alignment vertical="center"/>
    </xf>
    <xf numFmtId="0" fontId="5" fillId="0" borderId="1" applyProtection="0">
      <alignment horizontal="distributed" vertical="center" wrapText="1"/>
    </xf>
    <xf numFmtId="0" fontId="61" fillId="16" borderId="0">
      <alignment vertical="center"/>
    </xf>
    <xf numFmtId="0" fontId="76" fillId="14" borderId="17" applyProtection="0">
      <alignment vertical="center"/>
    </xf>
    <xf numFmtId="0" fontId="61" fillId="25" borderId="0" applyNumberFormat="0" applyBorder="0" applyAlignment="0" applyProtection="0">
      <alignment vertical="center"/>
    </xf>
    <xf numFmtId="0" fontId="96" fillId="27" borderId="0" applyNumberFormat="0" applyBorder="0" applyAlignment="0" applyProtection="0">
      <alignment vertical="center"/>
    </xf>
    <xf numFmtId="0" fontId="85" fillId="12" borderId="0" applyNumberFormat="0" applyBorder="0" applyAlignment="0" applyProtection="0">
      <alignment vertical="center"/>
    </xf>
    <xf numFmtId="0" fontId="5" fillId="0" borderId="0">
      <alignment vertical="center"/>
    </xf>
    <xf numFmtId="0" fontId="97" fillId="24" borderId="0" applyNumberFormat="0" applyBorder="0" applyAlignment="0" applyProtection="0">
      <alignment vertical="center"/>
    </xf>
    <xf numFmtId="189" fontId="1" fillId="0" borderId="0" applyProtection="0">
      <alignment vertical="center"/>
    </xf>
    <xf numFmtId="0" fontId="68" fillId="16" borderId="0" applyNumberFormat="0" applyBorder="0" applyAlignment="0" applyProtection="0">
      <alignment vertical="center"/>
    </xf>
    <xf numFmtId="0" fontId="98" fillId="0" borderId="21" applyProtection="0">
      <alignment vertical="center"/>
    </xf>
    <xf numFmtId="0" fontId="1" fillId="0" borderId="0">
      <alignment vertical="top"/>
    </xf>
    <xf numFmtId="0" fontId="99" fillId="0" borderId="26" applyProtection="0">
      <alignment vertical="center"/>
    </xf>
    <xf numFmtId="0" fontId="8" fillId="32" borderId="0" applyProtection="0">
      <alignment vertical="center"/>
    </xf>
    <xf numFmtId="0" fontId="99" fillId="0" borderId="26" applyNumberFormat="0" applyFill="0" applyAlignment="0" applyProtection="0">
      <alignment vertical="center"/>
    </xf>
    <xf numFmtId="0" fontId="72" fillId="18" borderId="0" applyProtection="0">
      <alignment vertical="center"/>
    </xf>
    <xf numFmtId="0" fontId="64" fillId="22" borderId="0" applyProtection="0">
      <alignment vertical="center"/>
    </xf>
    <xf numFmtId="0" fontId="85" fillId="20" borderId="0" applyNumberFormat="0" applyBorder="0" applyAlignment="0" applyProtection="0">
      <alignment vertical="center"/>
    </xf>
    <xf numFmtId="0" fontId="61" fillId="18" borderId="0" applyNumberFormat="0" applyBorder="0" applyAlignment="0" applyProtection="0">
      <alignment vertical="center"/>
    </xf>
    <xf numFmtId="0" fontId="92" fillId="42" borderId="0" applyNumberFormat="0" applyBorder="0" applyAlignment="0" applyProtection="0">
      <alignment vertical="center"/>
    </xf>
    <xf numFmtId="190" fontId="67" fillId="0" borderId="0">
      <alignment vertical="center"/>
      <protection locked="0"/>
    </xf>
    <xf numFmtId="191" fontId="67" fillId="0" borderId="0" applyFill="0" applyBorder="0" applyAlignment="0">
      <alignment vertical="center"/>
    </xf>
    <xf numFmtId="0" fontId="72" fillId="43" borderId="0" applyNumberFormat="0" applyBorder="0" applyAlignment="0" applyProtection="0">
      <alignment vertical="center"/>
    </xf>
    <xf numFmtId="0" fontId="9" fillId="12" borderId="0">
      <alignment vertical="center"/>
    </xf>
    <xf numFmtId="192" fontId="67" fillId="0" borderId="0" applyFill="0" applyBorder="0" applyAlignment="0">
      <alignment vertical="center"/>
    </xf>
    <xf numFmtId="0" fontId="47" fillId="0" borderId="13" applyNumberFormat="0" applyFill="0" applyAlignment="0" applyProtection="0">
      <alignment vertical="center"/>
    </xf>
    <xf numFmtId="0" fontId="72" fillId="35" borderId="0" applyProtection="0">
      <alignment vertical="center"/>
    </xf>
    <xf numFmtId="0" fontId="8" fillId="25" borderId="0" applyProtection="0">
      <alignment vertical="center"/>
    </xf>
    <xf numFmtId="0" fontId="100" fillId="25" borderId="0" applyNumberFormat="0" applyBorder="0" applyAlignment="0" applyProtection="0">
      <alignment vertical="center"/>
    </xf>
    <xf numFmtId="41" fontId="0" fillId="0" borderId="0" applyFont="0" applyFill="0" applyBorder="0" applyAlignment="0" applyProtection="0">
      <alignment vertical="center"/>
    </xf>
    <xf numFmtId="0" fontId="61" fillId="44" borderId="0" applyNumberFormat="0" applyBorder="0" applyAlignment="0" applyProtection="0">
      <alignment vertical="center"/>
    </xf>
    <xf numFmtId="0" fontId="15" fillId="0" borderId="26" applyNumberFormat="0" applyFill="0" applyAlignment="0" applyProtection="0">
      <alignment vertical="center"/>
    </xf>
    <xf numFmtId="0" fontId="98" fillId="0" borderId="21" applyNumberFormat="0" applyFill="0" applyAlignment="0" applyProtection="0">
      <alignment vertical="center"/>
    </xf>
    <xf numFmtId="0" fontId="61" fillId="32" borderId="0" applyProtection="0">
      <alignment vertical="center"/>
    </xf>
    <xf numFmtId="0" fontId="0" fillId="0" borderId="0" applyNumberFormat="0" applyFont="0" applyFill="0" applyBorder="0" applyProtection="0">
      <alignment horizontal="center" vertical="center" wrapText="1"/>
    </xf>
    <xf numFmtId="193" fontId="101" fillId="0" borderId="0">
      <alignment vertical="center"/>
    </xf>
    <xf numFmtId="0" fontId="84" fillId="17" borderId="0" applyProtection="0">
      <alignment vertical="center"/>
    </xf>
    <xf numFmtId="0" fontId="9" fillId="11" borderId="0">
      <alignment vertical="center"/>
    </xf>
    <xf numFmtId="0" fontId="65" fillId="0" borderId="0" applyProtection="0">
      <alignment vertical="center"/>
    </xf>
    <xf numFmtId="9" fontId="1" fillId="0" borderId="0" applyProtection="0">
      <alignment vertical="center"/>
    </xf>
    <xf numFmtId="0" fontId="72" fillId="30" borderId="0" applyNumberFormat="0" applyBorder="0" applyAlignment="0" applyProtection="0">
      <alignment vertical="center"/>
    </xf>
    <xf numFmtId="0" fontId="72" fillId="12" borderId="0" applyNumberFormat="0" applyBorder="0" applyAlignment="0" applyProtection="0">
      <alignment vertical="center"/>
    </xf>
    <xf numFmtId="194" fontId="1" fillId="45" borderId="0">
      <alignment vertical="center"/>
    </xf>
    <xf numFmtId="0" fontId="61" fillId="46" borderId="0" applyNumberFormat="0" applyBorder="0" applyAlignment="0" applyProtection="0">
      <alignment vertical="center"/>
    </xf>
    <xf numFmtId="0" fontId="9" fillId="32" borderId="0" applyNumberFormat="0" applyBorder="0" applyAlignment="0" applyProtection="0">
      <alignment vertical="center"/>
    </xf>
    <xf numFmtId="0" fontId="58" fillId="27" borderId="0" applyProtection="0">
      <alignment vertical="center"/>
    </xf>
    <xf numFmtId="0" fontId="61" fillId="16" borderId="0" applyProtection="0">
      <alignment vertical="center"/>
    </xf>
    <xf numFmtId="0" fontId="9" fillId="28" borderId="0">
      <alignment vertical="center"/>
    </xf>
    <xf numFmtId="0" fontId="91" fillId="27" borderId="0" applyProtection="0">
      <alignment vertical="center"/>
    </xf>
    <xf numFmtId="0" fontId="61" fillId="29" borderId="0" applyNumberFormat="0" applyBorder="0" applyAlignment="0" applyProtection="0">
      <alignment vertical="center"/>
    </xf>
    <xf numFmtId="0" fontId="102" fillId="27" borderId="0" applyNumberFormat="0" applyBorder="0" applyAlignment="0" applyProtection="0">
      <alignment vertical="center"/>
    </xf>
    <xf numFmtId="0" fontId="103" fillId="15" borderId="0" applyNumberFormat="0" applyBorder="0" applyAlignment="0" applyProtection="0">
      <alignment vertical="center"/>
    </xf>
    <xf numFmtId="44" fontId="0" fillId="0" borderId="0" applyFont="0" applyFill="0" applyBorder="0" applyAlignment="0" applyProtection="0">
      <alignment vertical="center"/>
    </xf>
    <xf numFmtId="0" fontId="9" fillId="47" borderId="0" applyNumberFormat="0" applyBorder="0" applyAlignment="0" applyProtection="0">
      <alignment vertical="center"/>
    </xf>
    <xf numFmtId="0" fontId="104" fillId="0" borderId="0">
      <alignment vertical="center"/>
    </xf>
    <xf numFmtId="0" fontId="1" fillId="13" borderId="0" applyNumberFormat="0" applyBorder="0" applyAlignment="0" applyProtection="0">
      <alignment vertical="center"/>
    </xf>
    <xf numFmtId="0" fontId="61" fillId="48" borderId="0" applyNumberFormat="0" applyBorder="0" applyAlignment="0" applyProtection="0">
      <alignment vertical="center"/>
    </xf>
    <xf numFmtId="0" fontId="92" fillId="25" borderId="0" applyNumberFormat="0" applyBorder="0" applyAlignment="0" applyProtection="0">
      <alignment vertical="center"/>
    </xf>
    <xf numFmtId="0" fontId="105" fillId="0" borderId="0" applyNumberFormat="0" applyFill="0" applyBorder="0" applyAlignment="0" applyProtection="0">
      <alignment vertical="center"/>
    </xf>
    <xf numFmtId="0" fontId="97" fillId="27" borderId="0" applyNumberFormat="0" applyBorder="0" applyAlignment="0" applyProtection="0">
      <alignment vertical="center"/>
    </xf>
    <xf numFmtId="0" fontId="72" fillId="30" borderId="0" applyProtection="0">
      <alignment vertical="center"/>
    </xf>
    <xf numFmtId="0" fontId="8" fillId="30" borderId="0">
      <alignment vertical="center"/>
    </xf>
    <xf numFmtId="0" fontId="9" fillId="20" borderId="0" applyProtection="0">
      <alignment vertical="center"/>
    </xf>
    <xf numFmtId="0" fontId="81" fillId="24" borderId="0" applyProtection="0">
      <alignment vertical="center"/>
    </xf>
    <xf numFmtId="25" fontId="0" fillId="0" borderId="0" applyFont="0" applyFill="0" applyBorder="0" applyAlignment="0" applyProtection="0">
      <alignment vertical="center"/>
    </xf>
    <xf numFmtId="0" fontId="61" fillId="28" borderId="0">
      <alignment vertical="center"/>
    </xf>
    <xf numFmtId="0" fontId="106" fillId="14" borderId="17" applyNumberFormat="0" applyAlignment="0" applyProtection="0">
      <alignment vertical="center"/>
    </xf>
    <xf numFmtId="0" fontId="91" fillId="27" borderId="0">
      <alignment vertical="center"/>
    </xf>
    <xf numFmtId="49" fontId="107" fillId="13" borderId="0">
      <alignment horizontal="center" vertical="center"/>
    </xf>
    <xf numFmtId="0" fontId="67" fillId="0" borderId="1" applyNumberFormat="0">
      <alignment vertical="center"/>
    </xf>
    <xf numFmtId="0" fontId="72" fillId="41" borderId="0" applyNumberFormat="0" applyBorder="0" applyAlignment="0" applyProtection="0">
      <alignment vertical="center"/>
    </xf>
    <xf numFmtId="0" fontId="72" fillId="41" borderId="0" applyProtection="0">
      <alignment vertical="center"/>
    </xf>
    <xf numFmtId="0" fontId="61" fillId="37" borderId="0" applyProtection="0">
      <alignment vertical="center"/>
    </xf>
    <xf numFmtId="0" fontId="92" fillId="25" borderId="0" applyProtection="0">
      <alignment vertical="center"/>
    </xf>
    <xf numFmtId="0" fontId="8" fillId="20" borderId="0">
      <alignment vertical="center"/>
    </xf>
    <xf numFmtId="0" fontId="8" fillId="20" borderId="0" applyProtection="0">
      <alignment vertical="center"/>
    </xf>
    <xf numFmtId="0" fontId="8" fillId="25" borderId="0">
      <alignment vertical="center"/>
    </xf>
    <xf numFmtId="0" fontId="85" fillId="30" borderId="0" applyNumberFormat="0" applyBorder="0" applyAlignment="0" applyProtection="0">
      <alignment vertical="center"/>
    </xf>
    <xf numFmtId="195" fontId="82" fillId="0" borderId="0" applyFill="0" applyBorder="0" applyProtection="0">
      <alignment horizontal="right" vertical="center"/>
    </xf>
    <xf numFmtId="0" fontId="81" fillId="27" borderId="0">
      <alignment vertical="center"/>
    </xf>
    <xf numFmtId="196" fontId="82" fillId="0" borderId="0" applyFill="0" applyBorder="0" applyProtection="0">
      <alignment horizontal="right" vertical="center"/>
    </xf>
    <xf numFmtId="197" fontId="108" fillId="0" borderId="0" applyFill="0" applyBorder="0" applyProtection="0">
      <alignment horizontal="center" vertical="center"/>
    </xf>
    <xf numFmtId="198" fontId="108" fillId="0" borderId="0" applyFill="0" applyBorder="0" applyProtection="0">
      <alignment horizontal="center" vertical="center"/>
    </xf>
    <xf numFmtId="199" fontId="109" fillId="0" borderId="0" applyFill="0" applyBorder="0" applyProtection="0">
      <alignment horizontal="right" vertical="center"/>
    </xf>
    <xf numFmtId="2" fontId="94" fillId="0" borderId="0" applyProtection="0">
      <alignment vertical="center"/>
    </xf>
    <xf numFmtId="200" fontId="82" fillId="0" borderId="0" applyFill="0" applyBorder="0" applyProtection="0">
      <alignment horizontal="right" vertical="center"/>
    </xf>
    <xf numFmtId="201" fontId="82" fillId="0" borderId="0" applyFill="0" applyBorder="0" applyProtection="0">
      <alignment horizontal="right" vertical="center"/>
    </xf>
    <xf numFmtId="202" fontId="82" fillId="0" borderId="0" applyFill="0" applyBorder="0" applyProtection="0">
      <alignment horizontal="right" vertical="center"/>
    </xf>
    <xf numFmtId="203" fontId="0" fillId="0" borderId="0" applyFont="0" applyFill="0" applyBorder="0" applyAlignment="0" applyProtection="0">
      <alignment vertical="center"/>
    </xf>
    <xf numFmtId="0" fontId="9" fillId="38" borderId="0" applyNumberFormat="0" applyBorder="0" applyAlignment="0" applyProtection="0">
      <alignment vertical="center"/>
    </xf>
    <xf numFmtId="204" fontId="0" fillId="0" borderId="0" applyFont="0" applyFill="0" applyBorder="0" applyAlignment="0" applyProtection="0">
      <alignment vertical="center"/>
    </xf>
    <xf numFmtId="10" fontId="1" fillId="0" borderId="0" applyProtection="0">
      <alignment vertical="center"/>
    </xf>
    <xf numFmtId="10" fontId="0" fillId="0" borderId="0" applyFont="0" applyFill="0" applyBorder="0" applyAlignment="0" applyProtection="0">
      <alignment vertical="center"/>
    </xf>
    <xf numFmtId="0" fontId="0" fillId="0" borderId="0" applyNumberFormat="0" applyFont="0" applyFill="0" applyBorder="0" applyAlignment="0">
      <alignment horizontal="center" vertical="center"/>
    </xf>
    <xf numFmtId="0" fontId="9" fillId="19" borderId="0" applyNumberFormat="0" applyBorder="0" applyAlignment="0" applyProtection="0">
      <alignment vertical="center"/>
    </xf>
    <xf numFmtId="0" fontId="1" fillId="0" borderId="0" applyFill="0" applyBorder="0" applyAlignment="0">
      <alignment vertical="center"/>
    </xf>
    <xf numFmtId="0" fontId="72" fillId="34" borderId="0" applyProtection="0">
      <alignment vertical="center"/>
    </xf>
    <xf numFmtId="0" fontId="1" fillId="30" borderId="0" applyNumberFormat="0" applyBorder="0" applyAlignment="0" applyProtection="0">
      <alignment vertical="center"/>
    </xf>
    <xf numFmtId="0" fontId="61" fillId="27" borderId="0" applyProtection="0">
      <alignment vertical="center"/>
    </xf>
    <xf numFmtId="0" fontId="8" fillId="16" borderId="0" applyProtection="0">
      <alignment vertical="center"/>
    </xf>
    <xf numFmtId="0" fontId="1" fillId="17" borderId="0" applyNumberFormat="0" applyBorder="0" applyAlignment="0" applyProtection="0">
      <alignment vertical="center"/>
    </xf>
    <xf numFmtId="0" fontId="8" fillId="15" borderId="0">
      <alignment vertical="center"/>
    </xf>
    <xf numFmtId="0" fontId="8" fillId="15" borderId="0" applyProtection="0">
      <alignment vertical="center"/>
    </xf>
    <xf numFmtId="0" fontId="8" fillId="24" borderId="0">
      <alignment vertical="center"/>
    </xf>
    <xf numFmtId="0" fontId="59" fillId="15" borderId="0">
      <alignment vertical="center"/>
    </xf>
    <xf numFmtId="0" fontId="103" fillId="15" borderId="0" applyProtection="0">
      <alignment vertical="center"/>
    </xf>
    <xf numFmtId="0" fontId="9" fillId="49" borderId="0" applyNumberFormat="0" applyBorder="0" applyAlignment="0" applyProtection="0">
      <alignment vertical="center"/>
    </xf>
    <xf numFmtId="0" fontId="8" fillId="0" borderId="0" applyProtection="0">
      <alignment vertical="center"/>
    </xf>
    <xf numFmtId="0" fontId="70" fillId="50" borderId="0" applyNumberFormat="0" applyBorder="0" applyAlignment="0" applyProtection="0">
      <alignment vertical="center"/>
    </xf>
    <xf numFmtId="0" fontId="89" fillId="0" borderId="0" applyNumberFormat="0" applyFill="0" applyBorder="0" applyAlignment="0" applyProtection="0">
      <alignment vertical="center"/>
    </xf>
    <xf numFmtId="0" fontId="61" fillId="37" borderId="0" applyNumberFormat="0" applyBorder="0" applyAlignment="0" applyProtection="0">
      <alignment vertical="center"/>
    </xf>
    <xf numFmtId="0" fontId="1" fillId="42" borderId="0" applyNumberFormat="0" applyBorder="0" applyAlignment="0" applyProtection="0">
      <alignment vertical="center"/>
    </xf>
    <xf numFmtId="0" fontId="9" fillId="11" borderId="0" applyProtection="0">
      <alignment vertical="center"/>
    </xf>
    <xf numFmtId="0" fontId="9" fillId="50" borderId="0" applyNumberFormat="0" applyBorder="0" applyAlignment="0" applyProtection="0">
      <alignment vertical="center"/>
    </xf>
    <xf numFmtId="0" fontId="110" fillId="0" borderId="0">
      <alignment horizontal="left" vertical="center"/>
    </xf>
    <xf numFmtId="40" fontId="111" fillId="0" borderId="0" applyBorder="0">
      <alignment horizontal="right" vertical="center"/>
    </xf>
    <xf numFmtId="0" fontId="9" fillId="51" borderId="0" applyNumberFormat="0" applyBorder="0" applyAlignment="0" applyProtection="0">
      <alignment vertical="center"/>
    </xf>
    <xf numFmtId="0" fontId="61" fillId="30" borderId="0" applyNumberFormat="0" applyBorder="0" applyAlignment="0" applyProtection="0">
      <alignment vertical="center"/>
    </xf>
    <xf numFmtId="0" fontId="61" fillId="33" borderId="0" applyNumberFormat="0" applyBorder="0" applyAlignment="0" applyProtection="0">
      <alignment vertical="center"/>
    </xf>
    <xf numFmtId="0" fontId="112" fillId="0" borderId="1">
      <alignment horizontal="center" vertical="center"/>
    </xf>
    <xf numFmtId="0" fontId="113" fillId="6" borderId="27">
      <alignment vertical="center"/>
      <protection locked="0"/>
    </xf>
    <xf numFmtId="0" fontId="61" fillId="52" borderId="0" applyNumberFormat="0" applyBorder="0" applyAlignment="0" applyProtection="0">
      <alignment vertical="center"/>
    </xf>
    <xf numFmtId="0" fontId="58" fillId="24" borderId="0">
      <alignment vertical="center"/>
    </xf>
    <xf numFmtId="40" fontId="114" fillId="13" borderId="0">
      <alignment horizontal="right" vertical="center"/>
    </xf>
    <xf numFmtId="0" fontId="85" fillId="13" borderId="0" applyNumberFormat="0" applyBorder="0" applyAlignment="0" applyProtection="0">
      <alignment vertical="center"/>
    </xf>
    <xf numFmtId="0" fontId="61" fillId="53" borderId="0" applyNumberFormat="0" applyBorder="0" applyAlignment="0" applyProtection="0">
      <alignment vertical="center"/>
    </xf>
    <xf numFmtId="0" fontId="61" fillId="35" borderId="0" applyNumberFormat="0" applyBorder="0" applyAlignment="0" applyProtection="0">
      <alignment vertical="center"/>
    </xf>
    <xf numFmtId="0" fontId="58" fillId="24" borderId="0" applyNumberFormat="0" applyBorder="0" applyAlignment="0" applyProtection="0">
      <alignment vertical="center"/>
    </xf>
    <xf numFmtId="0" fontId="85" fillId="27" borderId="0" applyNumberFormat="0" applyBorder="0" applyAlignment="0" applyProtection="0">
      <alignment vertical="center"/>
    </xf>
    <xf numFmtId="0" fontId="94" fillId="0" borderId="0" applyProtection="0">
      <alignment vertical="center"/>
    </xf>
    <xf numFmtId="0" fontId="8" fillId="32" borderId="0">
      <alignment vertical="center"/>
    </xf>
    <xf numFmtId="0" fontId="84" fillId="16" borderId="0" applyNumberFormat="0" applyBorder="0" applyAlignment="0" applyProtection="0">
      <alignment vertical="center"/>
    </xf>
    <xf numFmtId="0" fontId="61" fillId="16" borderId="0" applyNumberFormat="0" applyBorder="0" applyAlignment="0" applyProtection="0">
      <alignment vertical="center"/>
    </xf>
    <xf numFmtId="205" fontId="0" fillId="0" borderId="0" applyFont="0" applyFill="0" applyBorder="0" applyAlignment="0" applyProtection="0">
      <alignment vertical="center"/>
    </xf>
    <xf numFmtId="0" fontId="85" fillId="24" borderId="0" applyNumberFormat="0" applyBorder="0" applyAlignment="0" applyProtection="0">
      <alignment vertical="center"/>
    </xf>
    <xf numFmtId="206" fontId="1" fillId="0" borderId="0">
      <alignment vertical="center"/>
    </xf>
    <xf numFmtId="0" fontId="115" fillId="0" borderId="20" applyNumberFormat="0" applyFill="0" applyAlignment="0" applyProtection="0">
      <alignment vertical="center"/>
    </xf>
    <xf numFmtId="189" fontId="1" fillId="0" borderId="0">
      <alignment vertical="center"/>
    </xf>
    <xf numFmtId="0" fontId="86" fillId="0" borderId="18" applyProtection="0">
      <alignment vertical="center"/>
    </xf>
    <xf numFmtId="0" fontId="61" fillId="41" borderId="0">
      <alignment vertical="center"/>
    </xf>
    <xf numFmtId="0" fontId="1" fillId="0" borderId="24" applyNumberFormat="0" applyFill="0" applyAlignment="0" applyProtection="0">
      <alignment vertical="center"/>
    </xf>
    <xf numFmtId="189" fontId="0" fillId="0" borderId="0" applyFont="0" applyFill="0" applyBorder="0" applyAlignment="0" applyProtection="0">
      <alignment vertical="center"/>
    </xf>
    <xf numFmtId="0" fontId="83" fillId="30" borderId="0" applyNumberFormat="0" applyBorder="0" applyAlignment="0" applyProtection="0">
      <alignment vertical="center"/>
    </xf>
    <xf numFmtId="207" fontId="78" fillId="0" borderId="0" applyProtection="0">
      <alignment vertical="center"/>
    </xf>
    <xf numFmtId="0" fontId="81" fillId="27" borderId="0" applyNumberFormat="0" applyBorder="0" applyAlignment="0" applyProtection="0">
      <alignment vertical="center"/>
    </xf>
    <xf numFmtId="0" fontId="85" fillId="16" borderId="0" applyNumberFormat="0" applyBorder="0" applyAlignment="0" applyProtection="0">
      <alignment vertical="center"/>
    </xf>
    <xf numFmtId="208" fontId="0" fillId="0" borderId="0" applyFont="0" applyFill="0" applyBorder="0" applyAlignment="0" applyProtection="0">
      <alignment vertical="center"/>
    </xf>
    <xf numFmtId="0" fontId="116" fillId="0" borderId="0">
      <alignment horizontal="center" vertical="center" wrapText="1"/>
      <protection locked="0"/>
    </xf>
    <xf numFmtId="0" fontId="74" fillId="0" borderId="28">
      <alignment horizontal="center" vertical="center"/>
    </xf>
    <xf numFmtId="0" fontId="70" fillId="11" borderId="0" applyNumberFormat="0" applyBorder="0" applyAlignment="0" applyProtection="0">
      <alignment vertical="center"/>
    </xf>
    <xf numFmtId="192" fontId="0" fillId="0" borderId="0" applyFont="0" applyFill="0" applyBorder="0" applyAlignment="0" applyProtection="0">
      <alignment vertical="center"/>
    </xf>
    <xf numFmtId="0" fontId="85" fillId="11" borderId="0" applyNumberFormat="0" applyBorder="0" applyAlignment="0" applyProtection="0">
      <alignment vertical="center"/>
    </xf>
    <xf numFmtId="0" fontId="85" fillId="15" borderId="0" applyNumberFormat="0" applyBorder="0" applyAlignment="0" applyProtection="0">
      <alignment vertical="center"/>
    </xf>
    <xf numFmtId="0" fontId="89" fillId="0" borderId="24" applyProtection="0">
      <alignment vertical="center"/>
    </xf>
    <xf numFmtId="0" fontId="117" fillId="25" borderId="0" applyNumberFormat="0" applyBorder="0" applyAlignment="0" applyProtection="0">
      <alignment vertical="center"/>
    </xf>
    <xf numFmtId="0" fontId="1" fillId="33" borderId="0" applyNumberFormat="0" applyBorder="0" applyAlignment="0" applyProtection="0">
      <alignment vertical="center"/>
    </xf>
    <xf numFmtId="10" fontId="1" fillId="0" borderId="0">
      <alignment vertical="center"/>
    </xf>
    <xf numFmtId="0" fontId="61" fillId="54" borderId="0" applyNumberFormat="0" applyBorder="0" applyAlignment="0" applyProtection="0">
      <alignment vertical="center"/>
    </xf>
    <xf numFmtId="0" fontId="85" fillId="28" borderId="0" applyNumberFormat="0" applyBorder="0" applyAlignment="0" applyProtection="0">
      <alignment vertical="center"/>
    </xf>
    <xf numFmtId="0" fontId="61" fillId="26" borderId="0" applyNumberFormat="0" applyBorder="0" applyAlignment="0" applyProtection="0">
      <alignment vertical="center"/>
    </xf>
    <xf numFmtId="0" fontId="61" fillId="55" borderId="0" applyNumberFormat="0" applyBorder="0" applyAlignment="0" applyProtection="0">
      <alignment vertical="center"/>
    </xf>
    <xf numFmtId="0" fontId="61" fillId="26" borderId="0" applyProtection="0">
      <alignment vertical="center"/>
    </xf>
    <xf numFmtId="0" fontId="99" fillId="0" borderId="26">
      <alignment vertical="center"/>
    </xf>
    <xf numFmtId="0" fontId="90" fillId="0" borderId="0">
      <alignment vertical="center"/>
    </xf>
    <xf numFmtId="209" fontId="67" fillId="0" borderId="0" applyFill="0" applyBorder="0" applyAlignment="0">
      <alignment vertical="center"/>
    </xf>
    <xf numFmtId="0" fontId="85" fillId="25" borderId="0" applyNumberFormat="0" applyBorder="0" applyAlignment="0" applyProtection="0">
      <alignment vertical="center"/>
    </xf>
    <xf numFmtId="15" fontId="0" fillId="0" borderId="0" applyFont="0" applyFill="0" applyBorder="0" applyAlignment="0" applyProtection="0">
      <alignment vertical="center"/>
    </xf>
    <xf numFmtId="210" fontId="0" fillId="0" borderId="0" applyFont="0" applyFill="0" applyBorder="0" applyAlignment="0" applyProtection="0">
      <alignment vertical="center"/>
    </xf>
    <xf numFmtId="0" fontId="76" fillId="14" borderId="17">
      <alignment vertical="center"/>
    </xf>
    <xf numFmtId="0" fontId="9" fillId="42" borderId="0" applyNumberFormat="0" applyBorder="0" applyAlignment="0" applyProtection="0">
      <alignment vertical="center"/>
    </xf>
    <xf numFmtId="0" fontId="9" fillId="56" borderId="0" applyNumberFormat="0" applyBorder="0" applyAlignment="0" applyProtection="0">
      <alignment vertical="center"/>
    </xf>
    <xf numFmtId="37" fontId="1" fillId="0" borderId="0">
      <alignment vertical="center"/>
    </xf>
    <xf numFmtId="0" fontId="94" fillId="0" borderId="0">
      <alignment vertical="center"/>
    </xf>
    <xf numFmtId="0" fontId="85" fillId="17" borderId="0" applyNumberFormat="0" applyBorder="0" applyAlignment="0" applyProtection="0">
      <alignment vertical="center"/>
    </xf>
    <xf numFmtId="193" fontId="82" fillId="0" borderId="0">
      <alignment vertical="center"/>
    </xf>
    <xf numFmtId="0" fontId="67" fillId="0" borderId="0" applyBorder="0">
      <alignment vertical="center"/>
    </xf>
    <xf numFmtId="0" fontId="1" fillId="0" borderId="29" applyNumberFormat="0" applyAlignment="0" applyProtection="0">
      <alignment horizontal="left" vertical="center"/>
    </xf>
    <xf numFmtId="0" fontId="61" fillId="14" borderId="0">
      <alignment vertical="center"/>
    </xf>
    <xf numFmtId="0" fontId="0" fillId="0" borderId="23" applyNumberFormat="0" applyFill="0" applyAlignment="0" applyProtection="0">
      <alignment vertical="center"/>
    </xf>
    <xf numFmtId="0" fontId="9" fillId="16" borderId="0" applyNumberFormat="0" applyBorder="0" applyAlignment="0" applyProtection="0">
      <alignment vertical="center"/>
    </xf>
    <xf numFmtId="0" fontId="9" fillId="30" borderId="0" applyNumberFormat="0" applyBorder="0" applyAlignment="0" applyProtection="0">
      <alignment vertical="center"/>
    </xf>
    <xf numFmtId="0" fontId="79" fillId="0" borderId="0" applyProtection="0">
      <alignment vertical="center"/>
    </xf>
    <xf numFmtId="0" fontId="61" fillId="14" borderId="0" applyNumberFormat="0" applyBorder="0" applyAlignment="0" applyProtection="0">
      <alignment vertical="center"/>
    </xf>
    <xf numFmtId="0" fontId="118" fillId="0" borderId="0">
      <alignment vertical="center"/>
    </xf>
    <xf numFmtId="211" fontId="0" fillId="0" borderId="0" applyFont="0" applyFill="0" applyBorder="0" applyAlignment="0" applyProtection="0">
      <alignment vertical="center"/>
    </xf>
    <xf numFmtId="0" fontId="15" fillId="0" borderId="0">
      <alignment vertical="center"/>
    </xf>
    <xf numFmtId="0" fontId="1" fillId="0" borderId="22" applyNumberFormat="0" applyFill="0" applyAlignment="0" applyProtection="0">
      <alignment vertical="center"/>
    </xf>
    <xf numFmtId="0" fontId="69" fillId="11" borderId="1" applyNumberFormat="0" applyBorder="0" applyAlignment="0" applyProtection="0">
      <alignment vertical="center"/>
    </xf>
    <xf numFmtId="24" fontId="0" fillId="0" borderId="0" applyFont="0" applyFill="0" applyBorder="0" applyAlignment="0" applyProtection="0">
      <alignment vertical="center"/>
    </xf>
    <xf numFmtId="9" fontId="1" fillId="0" borderId="0">
      <alignment vertical="center"/>
    </xf>
    <xf numFmtId="0" fontId="119" fillId="15" borderId="0" applyNumberFormat="0" applyBorder="0" applyAlignment="0" applyProtection="0">
      <alignment vertical="center"/>
    </xf>
    <xf numFmtId="0" fontId="1" fillId="21" borderId="0" applyNumberFormat="0" applyBorder="0" applyAlignment="0" applyProtection="0">
      <alignment vertical="center"/>
    </xf>
    <xf numFmtId="212" fontId="0" fillId="0" borderId="0" applyFont="0" applyFill="0" applyBorder="0" applyAlignment="0" applyProtection="0">
      <alignment vertical="center"/>
    </xf>
    <xf numFmtId="205" fontId="67" fillId="0" borderId="0" applyFill="0" applyBorder="0" applyAlignment="0">
      <alignment vertical="center"/>
    </xf>
    <xf numFmtId="39" fontId="0" fillId="0" borderId="0" applyFont="0" applyFill="0" applyBorder="0" applyAlignment="0" applyProtection="0">
      <alignment vertical="center"/>
    </xf>
    <xf numFmtId="0" fontId="120" fillId="0" borderId="0" applyNumberFormat="0" applyFill="0" applyBorder="0" applyAlignment="0" applyProtection="0">
      <alignment vertical="top"/>
      <protection locked="0"/>
    </xf>
    <xf numFmtId="0" fontId="72" fillId="16" borderId="0" applyProtection="0">
      <alignment vertical="center"/>
    </xf>
    <xf numFmtId="0" fontId="61" fillId="27" borderId="0" applyNumberFormat="0" applyBorder="0" applyAlignment="0" applyProtection="0">
      <alignment vertical="center"/>
    </xf>
    <xf numFmtId="0" fontId="105" fillId="0" borderId="0" applyProtection="0">
      <alignment vertical="center"/>
    </xf>
    <xf numFmtId="0" fontId="61" fillId="25" borderId="0" applyProtection="0">
      <alignment vertical="center"/>
    </xf>
    <xf numFmtId="0" fontId="61" fillId="18" borderId="0">
      <alignment vertical="center"/>
    </xf>
    <xf numFmtId="0" fontId="83" fillId="18" borderId="0" applyNumberFormat="0" applyBorder="0" applyAlignment="0" applyProtection="0">
      <alignment vertical="center"/>
    </xf>
    <xf numFmtId="0" fontId="9" fillId="11" borderId="0" applyNumberFormat="0" applyBorder="0" applyAlignment="0" applyProtection="0">
      <alignment vertical="center"/>
    </xf>
    <xf numFmtId="0" fontId="81" fillId="24" borderId="0">
      <alignment vertical="center"/>
    </xf>
    <xf numFmtId="0" fontId="61" fillId="17" borderId="0">
      <alignment vertical="center"/>
    </xf>
    <xf numFmtId="0" fontId="61" fillId="17" borderId="0" applyProtection="0">
      <alignment vertical="center"/>
    </xf>
    <xf numFmtId="213" fontId="0" fillId="0" borderId="0" applyFont="0" applyFill="0" applyBorder="0" applyAlignment="0" applyProtection="0">
      <alignment vertical="center"/>
    </xf>
    <xf numFmtId="0" fontId="46" fillId="0" borderId="26" applyNumberFormat="0" applyFill="0" applyAlignment="0" applyProtection="0">
      <alignment vertical="center"/>
    </xf>
    <xf numFmtId="0" fontId="1" fillId="22" borderId="0" applyNumberFormat="0" applyBorder="0" applyAlignment="0" applyProtection="0">
      <alignment vertical="center"/>
    </xf>
    <xf numFmtId="0" fontId="61" fillId="25" borderId="0">
      <alignment vertical="center"/>
    </xf>
    <xf numFmtId="0" fontId="121" fillId="0" borderId="0">
      <alignment vertical="center"/>
    </xf>
    <xf numFmtId="0" fontId="1" fillId="26" borderId="0" applyNumberFormat="0" applyBorder="0" applyAlignment="0" applyProtection="0">
      <alignment vertical="center"/>
    </xf>
    <xf numFmtId="0" fontId="85" fillId="32" borderId="0" applyNumberFormat="0" applyBorder="0" applyAlignment="0" applyProtection="0">
      <alignment vertical="center"/>
    </xf>
    <xf numFmtId="181" fontId="82" fillId="0" borderId="0">
      <alignment vertical="center"/>
    </xf>
    <xf numFmtId="212" fontId="122" fillId="57" borderId="0">
      <alignment vertical="center"/>
    </xf>
    <xf numFmtId="0" fontId="61" fillId="41" borderId="0" applyNumberFormat="0" applyBorder="0" applyAlignment="0" applyProtection="0">
      <alignment vertical="center"/>
    </xf>
    <xf numFmtId="0" fontId="72" fillId="41" borderId="0">
      <alignment vertical="center"/>
    </xf>
    <xf numFmtId="0" fontId="72" fillId="16" borderId="0">
      <alignment vertical="center"/>
    </xf>
    <xf numFmtId="0" fontId="72" fillId="30" borderId="0">
      <alignment vertical="center"/>
    </xf>
    <xf numFmtId="0" fontId="123" fillId="0" borderId="8" applyNumberFormat="0" applyFill="0" applyProtection="0">
      <alignment horizontal="center" vertical="center"/>
    </xf>
    <xf numFmtId="0" fontId="72" fillId="18" borderId="0">
      <alignment vertical="center"/>
    </xf>
    <xf numFmtId="0" fontId="124" fillId="0" borderId="0">
      <alignment vertical="center"/>
    </xf>
    <xf numFmtId="0" fontId="72" fillId="35" borderId="0">
      <alignment vertical="center"/>
    </xf>
    <xf numFmtId="0" fontId="1" fillId="41" borderId="0" applyNumberFormat="0" applyBorder="0" applyAlignment="0" applyProtection="0">
      <alignment vertical="center"/>
    </xf>
    <xf numFmtId="0" fontId="83" fillId="41" borderId="0" applyNumberFormat="0" applyBorder="0" applyAlignment="0" applyProtection="0">
      <alignment vertical="center"/>
    </xf>
    <xf numFmtId="214" fontId="82" fillId="0" borderId="0">
      <alignment vertical="center"/>
    </xf>
    <xf numFmtId="214" fontId="82" fillId="0" borderId="0" applyProtection="0">
      <alignment vertical="center"/>
    </xf>
    <xf numFmtId="0" fontId="64" fillId="22" borderId="0" applyNumberFormat="0" applyBorder="0" applyAlignment="0" applyProtection="0">
      <alignment vertical="center"/>
    </xf>
    <xf numFmtId="0" fontId="125" fillId="0" borderId="30">
      <alignment vertical="top" wrapText="1"/>
    </xf>
    <xf numFmtId="0" fontId="1" fillId="14" borderId="17" applyNumberFormat="0" applyAlignment="0" applyProtection="0">
      <alignment vertical="center"/>
    </xf>
    <xf numFmtId="0" fontId="83" fillId="16" borderId="0" applyNumberFormat="0" applyBorder="0" applyAlignment="0" applyProtection="0">
      <alignment vertical="center"/>
    </xf>
    <xf numFmtId="14" fontId="78" fillId="0" borderId="0" applyFill="0" applyBorder="0" applyAlignment="0">
      <alignment vertical="center"/>
    </xf>
    <xf numFmtId="0" fontId="126" fillId="0" borderId="0">
      <alignment vertical="center"/>
    </xf>
    <xf numFmtId="0" fontId="61" fillId="19" borderId="0" applyNumberFormat="0" applyBorder="0" applyAlignment="0" applyProtection="0">
      <alignment vertical="center"/>
    </xf>
    <xf numFmtId="0" fontId="61" fillId="27" borderId="0">
      <alignment vertical="center"/>
    </xf>
    <xf numFmtId="2" fontId="94" fillId="0" borderId="0">
      <alignment vertical="center"/>
    </xf>
    <xf numFmtId="0" fontId="83" fillId="33" borderId="0" applyNumberFormat="0" applyBorder="0" applyAlignment="0" applyProtection="0">
      <alignment vertical="center"/>
    </xf>
    <xf numFmtId="0" fontId="61" fillId="28" borderId="0" applyNumberFormat="0" applyBorder="0" applyAlignment="0" applyProtection="0">
      <alignment vertical="center"/>
    </xf>
    <xf numFmtId="0" fontId="1" fillId="0" borderId="13" applyNumberFormat="0" applyFill="0" applyAlignment="0" applyProtection="0">
      <alignment vertical="center"/>
    </xf>
    <xf numFmtId="0" fontId="15" fillId="0" borderId="13" applyNumberFormat="0" applyFill="0" applyAlignment="0" applyProtection="0">
      <alignment vertical="center"/>
    </xf>
    <xf numFmtId="215" fontId="67" fillId="0" borderId="0" applyFill="0" applyBorder="0" applyAlignment="0">
      <alignment vertical="center"/>
    </xf>
    <xf numFmtId="0" fontId="127" fillId="27" borderId="0" applyNumberFormat="0" applyBorder="0" applyAlignment="0" applyProtection="0">
      <alignment vertical="center"/>
    </xf>
    <xf numFmtId="216" fontId="67" fillId="0" borderId="0" applyFill="0" applyBorder="0" applyAlignment="0">
      <alignment vertical="center"/>
    </xf>
    <xf numFmtId="0" fontId="1" fillId="0" borderId="14" applyNumberFormat="0" applyFill="0" applyAlignment="0" applyProtection="0">
      <alignment vertical="center"/>
    </xf>
    <xf numFmtId="0" fontId="1" fillId="35" borderId="0" applyNumberFormat="0" applyBorder="0" applyAlignment="0" applyProtection="0">
      <alignment vertical="center"/>
    </xf>
    <xf numFmtId="0" fontId="1" fillId="11" borderId="12" applyProtection="0">
      <alignment vertical="center"/>
    </xf>
    <xf numFmtId="217" fontId="0" fillId="0" borderId="0" applyFont="0" applyFill="0" applyBorder="0" applyAlignment="0" applyProtection="0">
      <alignment vertical="center"/>
    </xf>
    <xf numFmtId="0" fontId="83" fillId="35" borderId="0" applyNumberFormat="0" applyBorder="0" applyAlignment="0" applyProtection="0">
      <alignment vertical="center"/>
    </xf>
    <xf numFmtId="0" fontId="61" fillId="12" borderId="0" applyNumberFormat="0" applyBorder="0" applyAlignment="0" applyProtection="0">
      <alignment vertical="center"/>
    </xf>
    <xf numFmtId="0" fontId="80" fillId="0" borderId="0">
      <alignment vertical="center"/>
      <protection locked="0"/>
    </xf>
    <xf numFmtId="0" fontId="61" fillId="20" borderId="0" applyNumberFormat="0" applyBorder="0" applyAlignment="0" applyProtection="0">
      <alignment vertical="center"/>
    </xf>
    <xf numFmtId="0" fontId="9" fillId="20" borderId="0">
      <alignment vertical="center"/>
    </xf>
    <xf numFmtId="0" fontId="61" fillId="51" borderId="0" applyNumberFormat="0" applyBorder="0" applyAlignment="0" applyProtection="0">
      <alignment vertical="center"/>
    </xf>
    <xf numFmtId="0" fontId="15" fillId="0" borderId="0" applyFill="0" applyBorder="0" applyAlignment="0">
      <alignment vertical="center"/>
    </xf>
    <xf numFmtId="190" fontId="67" fillId="0" borderId="25">
      <alignment vertical="center"/>
      <protection locked="0"/>
    </xf>
    <xf numFmtId="0" fontId="60" fillId="12" borderId="15" applyProtection="0">
      <alignment vertical="center"/>
    </xf>
    <xf numFmtId="41" fontId="0" fillId="0" borderId="0" applyFont="0" applyBorder="0" applyAlignment="0" applyProtection="0">
      <alignment vertical="center"/>
    </xf>
    <xf numFmtId="0" fontId="61" fillId="23" borderId="0" applyNumberFormat="0" applyBorder="0" applyAlignment="0" applyProtection="0">
      <alignment vertical="center"/>
    </xf>
    <xf numFmtId="0" fontId="15" fillId="0" borderId="0" applyNumberFormat="0" applyFill="0" applyBorder="0" applyAlignment="0" applyProtection="0">
      <alignment vertical="center"/>
    </xf>
    <xf numFmtId="0" fontId="61" fillId="26" borderId="0">
      <alignment vertical="center"/>
    </xf>
    <xf numFmtId="194" fontId="1" fillId="57" borderId="0">
      <alignment vertical="center"/>
    </xf>
    <xf numFmtId="0" fontId="59" fillId="26" borderId="0" applyProtection="0">
      <alignment vertical="center"/>
    </xf>
    <xf numFmtId="0" fontId="19" fillId="0" borderId="0">
      <alignment vertical="center"/>
    </xf>
    <xf numFmtId="0" fontId="61" fillId="32" borderId="0" applyNumberFormat="0" applyBorder="0" applyAlignment="0" applyProtection="0">
      <alignment vertical="center"/>
    </xf>
    <xf numFmtId="0" fontId="61" fillId="32" borderId="0">
      <alignment vertical="center"/>
    </xf>
    <xf numFmtId="0" fontId="61" fillId="17" borderId="0" applyNumberFormat="0" applyBorder="0" applyAlignment="0" applyProtection="0">
      <alignment vertical="center"/>
    </xf>
    <xf numFmtId="0" fontId="0" fillId="0" borderId="0" applyNumberFormat="0" applyFont="0" applyBorder="0" applyAlignment="0" applyProtection="0">
      <alignment vertical="center"/>
    </xf>
    <xf numFmtId="0" fontId="117" fillId="15" borderId="0" applyNumberFormat="0" applyBorder="0" applyAlignment="0" applyProtection="0">
      <alignment vertical="center"/>
    </xf>
    <xf numFmtId="0" fontId="61" fillId="37" borderId="0">
      <alignment vertical="center"/>
    </xf>
    <xf numFmtId="0" fontId="70" fillId="27" borderId="0">
      <alignment vertical="center"/>
    </xf>
    <xf numFmtId="218" fontId="0" fillId="0" borderId="0" applyFont="0" applyFill="0" applyBorder="0" applyAlignment="0" applyProtection="0">
      <alignment vertical="center"/>
    </xf>
    <xf numFmtId="0" fontId="9" fillId="25" borderId="0" applyProtection="0">
      <alignment vertical="center"/>
    </xf>
    <xf numFmtId="0" fontId="9" fillId="25" borderId="0">
      <alignment vertical="center"/>
    </xf>
    <xf numFmtId="3" fontId="0" fillId="0" borderId="0" applyFont="0" applyFill="0" applyBorder="0" applyAlignment="0" applyProtection="0">
      <alignment vertical="center"/>
    </xf>
    <xf numFmtId="0" fontId="61" fillId="47" borderId="0" applyNumberFormat="0" applyBorder="0" applyAlignment="0" applyProtection="0">
      <alignment vertical="center"/>
    </xf>
    <xf numFmtId="0" fontId="61" fillId="58" borderId="0" applyNumberFormat="0" applyBorder="0" applyAlignment="0" applyProtection="0">
      <alignment vertical="center"/>
    </xf>
    <xf numFmtId="219" fontId="1" fillId="0" borderId="0">
      <alignment vertical="center"/>
    </xf>
    <xf numFmtId="0" fontId="61" fillId="43" borderId="0" applyNumberFormat="0" applyBorder="0" applyAlignment="0" applyProtection="0">
      <alignment vertical="center"/>
    </xf>
    <xf numFmtId="0" fontId="61" fillId="21" borderId="0" applyNumberFormat="0" applyBorder="0" applyAlignment="0" applyProtection="0">
      <alignment vertical="center"/>
    </xf>
    <xf numFmtId="0" fontId="85" fillId="0" borderId="29" applyNumberFormat="0" applyAlignment="0" applyProtection="0">
      <alignment horizontal="left" vertical="center"/>
    </xf>
    <xf numFmtId="3" fontId="128" fillId="0" borderId="0">
      <alignment vertical="center"/>
    </xf>
    <xf numFmtId="207" fontId="78" fillId="0" borderId="0" applyFill="0" applyBorder="0" applyAlignment="0">
      <alignment vertical="center"/>
    </xf>
    <xf numFmtId="0" fontId="98" fillId="0" borderId="21">
      <alignment vertical="center"/>
    </xf>
    <xf numFmtId="193" fontId="1" fillId="0" borderId="0">
      <alignment vertical="center"/>
    </xf>
    <xf numFmtId="181" fontId="101" fillId="0" borderId="0">
      <alignment vertical="center"/>
    </xf>
    <xf numFmtId="207" fontId="78" fillId="0" borderId="0">
      <alignment vertical="center"/>
    </xf>
    <xf numFmtId="207" fontId="78" fillId="0" borderId="0" applyBorder="0" applyAlignment="0">
      <alignment vertical="center"/>
    </xf>
    <xf numFmtId="0" fontId="120" fillId="0" borderId="0" applyNumberFormat="0" applyBorder="0" applyAlignment="0" applyProtection="0">
      <alignment vertical="top"/>
      <protection locked="0"/>
    </xf>
    <xf numFmtId="0" fontId="129" fillId="0" borderId="0">
      <alignment vertical="center"/>
    </xf>
    <xf numFmtId="0" fontId="130" fillId="0" borderId="0">
      <alignment vertical="center"/>
    </xf>
    <xf numFmtId="0" fontId="131" fillId="0" borderId="2" applyNumberFormat="0" applyFill="0" applyProtection="0">
      <alignment horizontal="center" vertical="center"/>
    </xf>
    <xf numFmtId="0" fontId="79" fillId="0" borderId="0">
      <alignment vertical="center"/>
    </xf>
    <xf numFmtId="0" fontId="132" fillId="0" borderId="0" applyNumberFormat="0" applyFill="0" applyBorder="0" applyAlignment="0" applyProtection="0">
      <alignment vertical="center"/>
    </xf>
    <xf numFmtId="0" fontId="133" fillId="0" borderId="7">
      <alignment horizontal="center" vertical="center"/>
    </xf>
    <xf numFmtId="38" fontId="1" fillId="0" borderId="0" applyFill="0" applyBorder="0" applyAlignment="0" applyProtection="0">
      <alignment vertical="center"/>
    </xf>
    <xf numFmtId="178" fontId="0" fillId="0" borderId="0" applyFont="0" applyFill="0" applyBorder="0" applyAlignment="0" applyProtection="0">
      <alignment vertical="center"/>
    </xf>
    <xf numFmtId="220" fontId="0" fillId="0" borderId="0" applyFont="0" applyFill="0" applyBorder="0" applyAlignment="0" applyProtection="0">
      <alignment vertical="center"/>
    </xf>
    <xf numFmtId="221" fontId="67" fillId="0" borderId="0">
      <alignment vertical="center"/>
    </xf>
    <xf numFmtId="0" fontId="134" fillId="0" borderId="0" applyNumberFormat="0" applyAlignment="0">
      <alignment horizontal="left" vertical="center"/>
    </xf>
    <xf numFmtId="0" fontId="126" fillId="0" borderId="0" applyNumberFormat="0" applyAlignment="0">
      <alignment vertical="center"/>
    </xf>
    <xf numFmtId="189" fontId="0" fillId="0" borderId="0" applyFont="0" applyBorder="0" applyAlignment="0" applyProtection="0">
      <alignment vertical="center"/>
    </xf>
    <xf numFmtId="222" fontId="1" fillId="0" borderId="0" applyFill="0" applyBorder="0" applyAlignment="0" applyProtection="0">
      <alignment vertical="center"/>
    </xf>
    <xf numFmtId="223" fontId="0" fillId="0" borderId="0" applyFont="0" applyFill="0" applyBorder="0" applyAlignment="0" applyProtection="0">
      <alignment vertical="center"/>
    </xf>
    <xf numFmtId="193" fontId="82" fillId="0" borderId="0" applyProtection="0">
      <alignment vertical="center"/>
    </xf>
    <xf numFmtId="15" fontId="135" fillId="0" borderId="0">
      <alignment vertical="center"/>
    </xf>
    <xf numFmtId="0" fontId="136" fillId="0" borderId="0" applyNumberFormat="0" applyAlignment="0">
      <alignment horizontal="left" vertical="center"/>
    </xf>
    <xf numFmtId="0" fontId="137" fillId="0" borderId="0">
      <alignment horizontal="left" vertical="center"/>
    </xf>
    <xf numFmtId="224" fontId="0" fillId="0" borderId="0" applyFont="0" applyFill="0" applyBorder="0" applyAlignment="0" applyProtection="0">
      <alignment vertical="center"/>
    </xf>
    <xf numFmtId="0" fontId="30" fillId="0" borderId="0" applyNumberFormat="0" applyFill="0" applyBorder="0" applyAlignment="0" applyProtection="0">
      <alignment vertical="center"/>
    </xf>
    <xf numFmtId="2" fontId="1" fillId="0" borderId="0" applyProtection="0">
      <alignment vertical="center"/>
    </xf>
    <xf numFmtId="0" fontId="1" fillId="43" borderId="0" applyNumberFormat="0" applyBorder="0" applyAlignment="0" applyProtection="0">
      <alignment vertical="center"/>
    </xf>
    <xf numFmtId="0" fontId="84" fillId="17" borderId="0">
      <alignment vertical="center"/>
    </xf>
    <xf numFmtId="0" fontId="132" fillId="0" borderId="0" applyNumberFormat="0" applyFill="0">
      <alignment vertical="center"/>
    </xf>
    <xf numFmtId="0" fontId="89" fillId="0" borderId="24">
      <alignment vertical="center"/>
    </xf>
    <xf numFmtId="0" fontId="89" fillId="0" borderId="0" applyProtection="0">
      <alignment vertical="center"/>
    </xf>
    <xf numFmtId="0" fontId="89" fillId="0" borderId="0">
      <alignment vertical="center"/>
    </xf>
    <xf numFmtId="0" fontId="0" fillId="0" borderId="0">
      <alignment vertical="center"/>
    </xf>
    <xf numFmtId="0" fontId="138" fillId="0" borderId="0" applyProtection="0">
      <alignment vertical="center"/>
    </xf>
    <xf numFmtId="0" fontId="138" fillId="0" borderId="0">
      <alignment vertical="center"/>
    </xf>
    <xf numFmtId="0" fontId="85" fillId="0" borderId="0" applyProtection="0">
      <alignment vertical="center"/>
    </xf>
    <xf numFmtId="0" fontId="85" fillId="0" borderId="0">
      <alignment vertical="center"/>
    </xf>
    <xf numFmtId="0" fontId="139" fillId="0" borderId="0" applyNumberFormat="0" applyFill="0" applyBorder="0" applyAlignment="0" applyProtection="0">
      <alignment vertical="top"/>
      <protection locked="0"/>
    </xf>
    <xf numFmtId="0" fontId="140" fillId="0" borderId="0">
      <alignment vertical="center"/>
    </xf>
    <xf numFmtId="0" fontId="1" fillId="0" borderId="23" applyNumberFormat="0" applyFill="0" applyAlignment="0" applyProtection="0">
      <alignment vertical="center"/>
    </xf>
    <xf numFmtId="38" fontId="141" fillId="0" borderId="0">
      <alignment vertical="center"/>
    </xf>
    <xf numFmtId="212" fontId="142" fillId="45" borderId="0">
      <alignment vertical="center"/>
    </xf>
    <xf numFmtId="191" fontId="0" fillId="0" borderId="0" applyFont="0" applyFill="0" applyBorder="0" applyAlignment="0" applyProtection="0">
      <alignment vertical="center"/>
    </xf>
    <xf numFmtId="0" fontId="1" fillId="0" borderId="26" applyNumberFormat="0" applyFill="0" applyAlignment="0" applyProtection="0">
      <alignment vertical="center"/>
    </xf>
    <xf numFmtId="0" fontId="65" fillId="0" borderId="21" applyNumberFormat="0" applyFill="0" applyAlignment="0" applyProtection="0">
      <alignment vertical="center"/>
    </xf>
    <xf numFmtId="0" fontId="1" fillId="0" borderId="0">
      <alignment vertical="center"/>
    </xf>
    <xf numFmtId="0" fontId="59" fillId="15" borderId="0" applyNumberFormat="0" applyBorder="0" applyAlignment="0" applyProtection="0">
      <alignment vertical="top"/>
      <protection locked="0"/>
    </xf>
    <xf numFmtId="0" fontId="143" fillId="27" borderId="0" applyNumberFormat="0" applyBorder="0" applyAlignment="0" applyProtection="0">
      <alignment vertical="center"/>
    </xf>
    <xf numFmtId="38" fontId="31" fillId="0" borderId="0">
      <alignment vertical="center"/>
    </xf>
    <xf numFmtId="38" fontId="144" fillId="0" borderId="0">
      <alignment vertical="center"/>
    </xf>
    <xf numFmtId="38" fontId="145" fillId="0" borderId="0">
      <alignment vertical="center"/>
    </xf>
    <xf numFmtId="0" fontId="0" fillId="0" borderId="0" applyNumberFormat="0" applyFont="0" applyFill="0" applyBorder="0" applyProtection="0">
      <alignment horizontal="left" vertical="center"/>
    </xf>
    <xf numFmtId="0" fontId="86" fillId="0" borderId="18">
      <alignment vertical="center"/>
    </xf>
    <xf numFmtId="225" fontId="0" fillId="0" borderId="0" applyFont="0" applyFill="0" applyBorder="0" applyAlignment="0" applyProtection="0">
      <alignment vertical="center"/>
    </xf>
    <xf numFmtId="0" fontId="146" fillId="0" borderId="28">
      <alignment vertical="center"/>
    </xf>
    <xf numFmtId="226" fontId="0" fillId="0" borderId="0" applyFont="0" applyFill="0" applyBorder="0" applyAlignment="0" applyProtection="0">
      <alignment vertical="center"/>
    </xf>
    <xf numFmtId="227" fontId="0" fillId="0" borderId="0" applyFont="0" applyFill="0" applyBorder="0" applyAlignment="0" applyProtection="0">
      <alignment vertical="center"/>
    </xf>
    <xf numFmtId="228" fontId="0" fillId="0" borderId="0" applyFont="0" applyFill="0" applyBorder="0" applyAlignment="0" applyProtection="0">
      <alignment vertical="center"/>
    </xf>
    <xf numFmtId="229" fontId="0" fillId="0" borderId="0" applyFont="0" applyFill="0" applyBorder="0" applyAlignment="0" applyProtection="0">
      <alignment vertical="center"/>
    </xf>
    <xf numFmtId="230" fontId="0" fillId="0" borderId="0" applyFont="0" applyFill="0" applyBorder="0" applyAlignment="0" applyProtection="0">
      <alignment vertical="center"/>
    </xf>
    <xf numFmtId="0" fontId="82" fillId="0" borderId="0">
      <alignment vertical="center"/>
    </xf>
    <xf numFmtId="0" fontId="142" fillId="0" borderId="0">
      <alignment vertical="center"/>
    </xf>
    <xf numFmtId="0" fontId="8" fillId="0" borderId="0">
      <alignment vertical="center"/>
      <protection locked="0"/>
    </xf>
    <xf numFmtId="0" fontId="147" fillId="0" borderId="0">
      <alignment vertical="center"/>
    </xf>
    <xf numFmtId="0" fontId="70" fillId="27" borderId="0" applyProtection="0">
      <alignment vertical="center"/>
    </xf>
    <xf numFmtId="231" fontId="0" fillId="0" borderId="0" applyFont="0" applyFill="0" applyBorder="0" applyAlignment="0" applyProtection="0">
      <alignment vertical="center"/>
    </xf>
    <xf numFmtId="0" fontId="148" fillId="13" borderId="31">
      <alignment vertical="center"/>
    </xf>
    <xf numFmtId="14" fontId="116" fillId="0" borderId="0">
      <alignment horizontal="center" vertical="center" wrapText="1"/>
      <protection locked="0"/>
    </xf>
    <xf numFmtId="232" fontId="0" fillId="0" borderId="0" applyFont="0" applyFill="0" applyBorder="0" applyAlignment="0" applyProtection="0">
      <alignment vertical="center"/>
    </xf>
    <xf numFmtId="10" fontId="0" fillId="0" borderId="0" applyFont="0" applyBorder="0" applyAlignment="0" applyProtection="0">
      <alignment vertical="center"/>
    </xf>
    <xf numFmtId="233" fontId="0" fillId="0" borderId="0" applyFont="0" applyFill="0" applyProtection="0">
      <alignment vertical="center"/>
    </xf>
    <xf numFmtId="4" fontId="137" fillId="0" borderId="0">
      <alignment horizontal="right" vertical="center"/>
    </xf>
    <xf numFmtId="234" fontId="149" fillId="0" borderId="0">
      <alignment vertical="center"/>
    </xf>
    <xf numFmtId="0" fontId="0" fillId="0" borderId="0" applyNumberFormat="0" applyFont="0" applyFill="0" applyBorder="0" applyAlignment="0" applyProtection="0">
      <alignment horizontal="left" vertical="center"/>
    </xf>
    <xf numFmtId="4" fontId="0" fillId="0" borderId="0" applyFont="0" applyFill="0" applyBorder="0" applyAlignment="0" applyProtection="0">
      <alignment vertical="center"/>
    </xf>
    <xf numFmtId="0" fontId="0" fillId="59" borderId="0" applyNumberFormat="0" applyFont="0" applyBorder="0" applyAlignment="0" applyProtection="0">
      <alignment vertical="center"/>
    </xf>
    <xf numFmtId="3" fontId="150" fillId="0" borderId="0">
      <alignment vertical="center"/>
    </xf>
    <xf numFmtId="4" fontId="151" fillId="0" borderId="0">
      <alignment horizontal="right" vertical="center"/>
    </xf>
    <xf numFmtId="0" fontId="1" fillId="0" borderId="0" applyNumberFormat="0" applyFill="0" applyBorder="0" applyAlignment="0" applyProtection="0">
      <alignment horizontal="left" vertical="center"/>
    </xf>
    <xf numFmtId="49" fontId="124" fillId="13" borderId="0">
      <alignment horizontal="left" vertical="top"/>
    </xf>
    <xf numFmtId="49" fontId="124" fillId="13" borderId="0">
      <alignment horizontal="right" vertical="top"/>
    </xf>
    <xf numFmtId="49" fontId="152" fillId="13" borderId="0">
      <alignment horizontal="center" vertical="center"/>
    </xf>
    <xf numFmtId="49" fontId="124" fillId="13" borderId="0">
      <alignment horizontal="center" vertical="center"/>
    </xf>
    <xf numFmtId="49" fontId="124" fillId="13" borderId="0">
      <alignment horizontal="left" vertical="center"/>
    </xf>
    <xf numFmtId="49" fontId="124" fillId="13" borderId="0">
      <alignment horizontal="right" vertical="center"/>
    </xf>
    <xf numFmtId="0" fontId="124" fillId="13" borderId="0">
      <alignment horizontal="right" vertical="center"/>
    </xf>
    <xf numFmtId="0" fontId="153" fillId="0" borderId="0">
      <alignment horizontal="left" vertical="center"/>
    </xf>
    <xf numFmtId="43" fontId="69" fillId="0" borderId="32">
      <alignment vertical="center"/>
    </xf>
    <xf numFmtId="0" fontId="112" fillId="0" borderId="0">
      <alignment horizontal="center" vertical="center"/>
    </xf>
    <xf numFmtId="0" fontId="154" fillId="0" borderId="0" applyNumberFormat="0" applyFill="0">
      <alignment horizontal="left" vertical="center"/>
    </xf>
    <xf numFmtId="0" fontId="146" fillId="0" borderId="0">
      <alignment vertical="center"/>
    </xf>
    <xf numFmtId="49" fontId="78" fillId="0" borderId="0" applyFill="0" applyBorder="0" applyAlignment="0">
      <alignment vertical="center"/>
    </xf>
    <xf numFmtId="235" fontId="78" fillId="0" borderId="0" applyFill="0" applyBorder="0" applyAlignment="0">
      <alignment vertical="center"/>
    </xf>
    <xf numFmtId="236" fontId="67" fillId="0" borderId="0" applyFill="0" applyBorder="0" applyAlignment="0">
      <alignment vertical="center"/>
    </xf>
    <xf numFmtId="0" fontId="155" fillId="0" borderId="0">
      <alignment horizontal="center" vertical="center"/>
    </xf>
    <xf numFmtId="0" fontId="105" fillId="0" borderId="0">
      <alignment vertical="center"/>
    </xf>
    <xf numFmtId="237" fontId="0" fillId="0" borderId="0" applyFont="0" applyFill="0" applyBorder="0" applyAlignment="0" applyProtection="0">
      <alignment vertical="center"/>
    </xf>
    <xf numFmtId="0" fontId="156" fillId="0" borderId="0" applyNumberFormat="0" applyFill="0" applyBorder="0" applyAlignment="0">
      <alignment vertical="center"/>
      <protection locked="0"/>
    </xf>
    <xf numFmtId="238" fontId="0" fillId="0" borderId="0" applyFont="0" applyFill="0" applyBorder="0" applyAlignment="0" applyProtection="0">
      <alignment vertical="center"/>
    </xf>
    <xf numFmtId="219" fontId="0" fillId="0" borderId="0" applyFont="0" applyFill="0" applyBorder="0" applyAlignment="0" applyProtection="0">
      <alignment vertical="center"/>
    </xf>
    <xf numFmtId="0" fontId="67" fillId="0" borderId="8" applyNumberFormat="0" applyFill="0" applyProtection="0">
      <alignment horizontal="right" vertical="center"/>
    </xf>
    <xf numFmtId="0" fontId="64" fillId="27" borderId="0" applyNumberFormat="0" applyBorder="0" applyAlignment="0" applyProtection="0">
      <alignment vertical="top"/>
      <protection locked="0"/>
    </xf>
    <xf numFmtId="0" fontId="116" fillId="0" borderId="24" applyNumberFormat="0" applyFill="0" applyAlignment="0" applyProtection="0">
      <alignment vertical="center"/>
    </xf>
    <xf numFmtId="0" fontId="116" fillId="0" borderId="0" applyNumberFormat="0" applyFill="0" applyBorder="0" applyAlignment="0" applyProtection="0">
      <alignment vertical="center"/>
    </xf>
    <xf numFmtId="0" fontId="157" fillId="17" borderId="0" applyNumberFormat="0" applyBorder="0" applyAlignment="0" applyProtection="0">
      <alignment vertical="center"/>
    </xf>
    <xf numFmtId="0" fontId="158" fillId="0" borderId="10" applyNumberFormat="0" applyFill="0" applyProtection="0">
      <alignment horizontal="center" vertical="center"/>
    </xf>
    <xf numFmtId="0" fontId="62" fillId="27" borderId="0" applyNumberFormat="0" applyBorder="0" applyAlignment="0" applyProtection="0">
      <alignment vertical="center"/>
    </xf>
    <xf numFmtId="0" fontId="64" fillId="22" borderId="0">
      <alignment vertical="center"/>
    </xf>
    <xf numFmtId="0" fontId="70" fillId="11" borderId="0">
      <alignment vertical="center"/>
    </xf>
    <xf numFmtId="0" fontId="1" fillId="50" borderId="0" applyNumberFormat="0" applyBorder="0" applyAlignment="0" applyProtection="0">
      <alignment vertical="center"/>
    </xf>
    <xf numFmtId="0" fontId="61" fillId="22" borderId="0" applyNumberFormat="0" applyBorder="0" applyAlignment="0" applyProtection="0">
      <alignment vertical="center"/>
    </xf>
    <xf numFmtId="0" fontId="117" fillId="15" borderId="0" applyProtection="0">
      <alignment vertical="center"/>
    </xf>
    <xf numFmtId="0" fontId="1" fillId="31" borderId="0" applyNumberFormat="0" applyBorder="0" applyAlignment="0" applyProtection="0">
      <alignment vertical="center"/>
    </xf>
    <xf numFmtId="239" fontId="1" fillId="0" borderId="0">
      <alignment vertical="center"/>
    </xf>
    <xf numFmtId="0" fontId="159" fillId="0" borderId="0" applyNumberFormat="0" applyFill="0" applyBorder="0" applyAlignment="0" applyProtection="0">
      <alignment vertical="center"/>
    </xf>
    <xf numFmtId="240" fontId="0" fillId="0" borderId="0" applyFont="0" applyFill="0" applyBorder="0" applyAlignment="0" applyProtection="0">
      <alignment vertical="center"/>
    </xf>
    <xf numFmtId="241" fontId="0" fillId="0" borderId="0" applyFont="0" applyFill="0" applyBorder="0" applyAlignment="0" applyProtection="0">
      <alignment vertical="center"/>
    </xf>
    <xf numFmtId="0" fontId="1" fillId="0" borderId="0">
      <alignment horizontal="left" vertical="center" wrapText="1"/>
    </xf>
    <xf numFmtId="0" fontId="1" fillId="0" borderId="0" applyBorder="0">
      <alignment vertical="center"/>
    </xf>
    <xf numFmtId="241" fontId="1" fillId="0" borderId="0">
      <alignment vertical="center"/>
    </xf>
    <xf numFmtId="242" fontId="0" fillId="0" borderId="0" applyFont="0" applyFill="0" applyBorder="0" applyAlignment="0" applyProtection="0">
      <alignment vertical="center"/>
    </xf>
    <xf numFmtId="206" fontId="101" fillId="0" borderId="0">
      <alignment vertical="center"/>
    </xf>
    <xf numFmtId="0" fontId="0" fillId="0" borderId="0">
      <alignment vertical="center"/>
    </xf>
    <xf numFmtId="0" fontId="101" fillId="0" borderId="0">
      <alignment vertical="center"/>
    </xf>
    <xf numFmtId="0" fontId="115" fillId="60" borderId="0" applyNumberFormat="0" applyBorder="0" applyAlignment="0" applyProtection="0">
      <alignment vertical="center"/>
    </xf>
    <xf numFmtId="0" fontId="9" fillId="0" borderId="0" applyNumberFormat="0" applyBorder="0" applyProtection="0">
      <alignment vertical="center"/>
    </xf>
    <xf numFmtId="0" fontId="160" fillId="0" borderId="0" applyNumberFormat="0" applyFill="0" applyBorder="0" applyAlignment="0" applyProtection="0">
      <alignment vertical="center"/>
    </xf>
    <xf numFmtId="0" fontId="161" fillId="0" borderId="0" applyNumberFormat="0" applyFill="0" applyBorder="0" applyAlignment="0" applyProtection="0">
      <alignment vertical="center"/>
    </xf>
    <xf numFmtId="0" fontId="5" fillId="15" borderId="0" applyNumberFormat="0" applyBorder="0" applyAlignment="0" applyProtection="0">
      <alignment vertical="center"/>
    </xf>
    <xf numFmtId="0" fontId="132" fillId="15" borderId="0" applyNumberFormat="0" applyBorder="0" applyAlignment="0" applyProtection="0">
      <alignment vertical="center"/>
    </xf>
    <xf numFmtId="0" fontId="162" fillId="15" borderId="0" applyNumberFormat="0" applyBorder="0" applyAlignment="0" applyProtection="0">
      <alignment vertical="center"/>
    </xf>
    <xf numFmtId="0" fontId="100" fillId="15" borderId="0" applyNumberFormat="0" applyBorder="0" applyAlignment="0" applyProtection="0">
      <alignment vertical="center"/>
    </xf>
    <xf numFmtId="243" fontId="0" fillId="0" borderId="0" applyFont="0" applyFill="0" applyBorder="0" applyAlignment="0" applyProtection="0">
      <alignment vertical="center"/>
    </xf>
    <xf numFmtId="0" fontId="61" fillId="61" borderId="0" applyNumberFormat="0" applyBorder="0" applyAlignment="0" applyProtection="0">
      <alignment vertical="center"/>
    </xf>
    <xf numFmtId="0" fontId="158" fillId="0" borderId="10" applyNumberFormat="0" applyFill="0" applyProtection="0">
      <alignment horizontal="left" vertical="center"/>
    </xf>
    <xf numFmtId="0" fontId="95" fillId="0" borderId="0" applyNumberFormat="0" applyFill="0" applyBorder="0" applyAlignment="0" applyProtection="0">
      <alignment vertical="top"/>
      <protection locked="0"/>
    </xf>
    <xf numFmtId="244" fontId="0" fillId="0" borderId="0" applyFont="0" applyFill="0" applyBorder="0" applyAlignment="0" applyProtection="0">
      <alignment vertical="center"/>
    </xf>
    <xf numFmtId="0" fontId="163" fillId="0" borderId="0">
      <alignment vertical="center"/>
    </xf>
    <xf numFmtId="1" fontId="67" fillId="0" borderId="10" applyFill="0" applyProtection="0">
      <alignment horizontal="center" vertical="center"/>
    </xf>
    <xf numFmtId="180" fontId="0" fillId="0" borderId="0" applyFont="0" applyFill="0" applyBorder="0" applyAlignment="0" applyProtection="0">
      <alignment vertical="center"/>
    </xf>
    <xf numFmtId="0" fontId="164" fillId="14" borderId="17" applyNumberFormat="0" applyAlignment="0" applyProtection="0">
      <alignment vertical="center"/>
    </xf>
    <xf numFmtId="0" fontId="165" fillId="0" borderId="0" applyNumberFormat="0" applyFill="0" applyBorder="0" applyAlignment="0" applyProtection="0">
      <alignment vertical="center"/>
    </xf>
    <xf numFmtId="0" fontId="166" fillId="0" borderId="18" applyNumberFormat="0" applyFill="0" applyAlignment="0" applyProtection="0">
      <alignment vertical="center"/>
    </xf>
    <xf numFmtId="0" fontId="1" fillId="0" borderId="18" applyNumberFormat="0" applyFill="0" applyAlignment="0" applyProtection="0">
      <alignment vertical="center"/>
    </xf>
    <xf numFmtId="206" fontId="0" fillId="0" borderId="0" applyFont="0" applyFill="0" applyBorder="0" applyAlignment="0" applyProtection="0">
      <alignment vertical="center"/>
    </xf>
    <xf numFmtId="245" fontId="0" fillId="0" borderId="0" applyFont="0" applyFill="0" applyBorder="0" applyAlignment="0" applyProtection="0">
      <alignment vertical="center"/>
    </xf>
    <xf numFmtId="0" fontId="167" fillId="0" borderId="0">
      <alignment vertical="center"/>
    </xf>
    <xf numFmtId="0" fontId="115" fillId="62" borderId="0" applyNumberFormat="0" applyBorder="0" applyAlignment="0" applyProtection="0">
      <alignment vertical="center"/>
    </xf>
    <xf numFmtId="0" fontId="115" fillId="63" borderId="0" applyNumberFormat="0" applyBorder="0" applyAlignment="0" applyProtection="0">
      <alignment vertical="center"/>
    </xf>
    <xf numFmtId="0" fontId="115" fillId="64" borderId="0" applyNumberFormat="0" applyBorder="0" applyAlignment="0" applyProtection="0">
      <alignment vertical="center"/>
    </xf>
    <xf numFmtId="246" fontId="67" fillId="0" borderId="10" applyFill="0" applyProtection="0">
      <alignment horizontal="right" vertical="center"/>
    </xf>
    <xf numFmtId="0" fontId="67" fillId="0" borderId="8" applyNumberFormat="0" applyFill="0" applyProtection="0">
      <alignment horizontal="left" vertical="center"/>
    </xf>
    <xf numFmtId="0" fontId="168" fillId="0" borderId="0" applyNumberFormat="0" applyFill="0" applyBorder="0" applyAlignment="0" applyProtection="0">
      <alignment vertical="center"/>
    </xf>
    <xf numFmtId="247" fontId="0" fillId="0" borderId="0" applyFont="0" applyFill="0" applyBorder="0" applyAlignment="0" applyProtection="0">
      <alignment vertical="center"/>
    </xf>
    <xf numFmtId="248" fontId="0" fillId="0" borderId="0" applyFont="0" applyFill="0" applyBorder="0" applyAlignment="0" applyProtection="0">
      <alignment vertical="center"/>
    </xf>
    <xf numFmtId="0" fontId="135" fillId="0" borderId="0">
      <alignment vertical="center"/>
    </xf>
    <xf numFmtId="249" fontId="0" fillId="0" borderId="0" applyFont="0" applyFill="0" applyBorder="0" applyAlignment="0" applyProtection="0">
      <alignment vertical="center"/>
    </xf>
    <xf numFmtId="0" fontId="1" fillId="0" borderId="0"/>
  </cellStyleXfs>
  <cellXfs count="263">
    <xf numFmtId="0" fontId="0" fillId="0" borderId="0" xfId="0" applyAlignment="1"/>
    <xf numFmtId="0" fontId="1" fillId="0" borderId="0" xfId="0" applyFont="1" applyBorder="1" applyAlignment="1"/>
    <xf numFmtId="0" fontId="1" fillId="0" borderId="0" xfId="0" applyFont="1" applyBorder="1" applyAlignment="1">
      <alignment vertical="center"/>
    </xf>
    <xf numFmtId="0" fontId="1" fillId="0" borderId="0" xfId="0" applyFont="1" applyBorder="1" applyAlignment="1">
      <alignment horizontal="center"/>
    </xf>
    <xf numFmtId="0" fontId="2" fillId="0" borderId="0" xfId="0" applyFont="1" applyBorder="1" applyAlignment="1">
      <alignment horizontal="center"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3" fillId="0" borderId="0" xfId="0" applyFont="1" applyBorder="1" applyAlignment="1">
      <alignment horizontal="right"/>
    </xf>
    <xf numFmtId="0" fontId="4" fillId="0" borderId="1" xfId="0" applyFont="1" applyBorder="1" applyAlignment="1">
      <alignment horizontal="center" vertical="center"/>
    </xf>
    <xf numFmtId="186" fontId="1" fillId="0" borderId="1" xfId="0" applyNumberFormat="1" applyFont="1" applyBorder="1" applyAlignment="1">
      <alignment horizontal="center" vertical="center"/>
    </xf>
    <xf numFmtId="0" fontId="1" fillId="0" borderId="1" xfId="0" applyFont="1" applyBorder="1" applyAlignment="1">
      <alignment vertical="center"/>
    </xf>
    <xf numFmtId="0" fontId="4" fillId="0" borderId="1" xfId="0" applyFont="1" applyBorder="1" applyAlignment="1">
      <alignment vertical="center"/>
    </xf>
    <xf numFmtId="0" fontId="4" fillId="0" borderId="1" xfId="0" applyFont="1" applyBorder="1" applyAlignment="1">
      <alignment horizontal="right" vertical="center" wrapText="1"/>
    </xf>
    <xf numFmtId="0" fontId="4" fillId="0" borderId="1" xfId="0" applyFont="1" applyBorder="1" applyAlignment="1">
      <alignment horizontal="left" vertical="center" wrapText="1"/>
    </xf>
    <xf numFmtId="0" fontId="5" fillId="0" borderId="0" xfId="0" applyFont="1" applyBorder="1" applyAlignment="1">
      <alignment horizontal="left" vertical="center" wrapText="1"/>
    </xf>
    <xf numFmtId="239" fontId="6" fillId="0" borderId="0" xfId="0" applyNumberFormat="1" applyFont="1" applyFill="1" applyAlignment="1">
      <alignment vertical="center"/>
    </xf>
    <xf numFmtId="0" fontId="7" fillId="0" borderId="0" xfId="0" applyFont="1" applyFill="1" applyAlignment="1">
      <alignment horizontal="center" vertical="center"/>
    </xf>
    <xf numFmtId="0" fontId="8" fillId="0" borderId="0" xfId="0" applyFont="1" applyFill="1" applyAlignment="1">
      <alignment horizontal="right" vertical="center"/>
    </xf>
    <xf numFmtId="0" fontId="9" fillId="0" borderId="1" xfId="0" applyFont="1" applyFill="1" applyBorder="1" applyAlignment="1">
      <alignment horizontal="center" vertical="center"/>
    </xf>
    <xf numFmtId="250" fontId="9" fillId="0" borderId="1" xfId="0" applyNumberFormat="1" applyFont="1" applyFill="1" applyBorder="1" applyAlignment="1">
      <alignment horizontal="center" vertical="center"/>
    </xf>
    <xf numFmtId="0" fontId="10" fillId="0" borderId="0" xfId="0" applyFont="1" applyFill="1" applyAlignment="1">
      <alignment vertical="center"/>
    </xf>
    <xf numFmtId="0" fontId="11" fillId="0" borderId="0" xfId="655" applyFont="1" applyFill="1" applyAlignment="1">
      <alignment vertical="center"/>
    </xf>
    <xf numFmtId="0" fontId="12" fillId="0" borderId="0" xfId="655" applyNumberFormat="1" applyFont="1" applyFill="1" applyAlignment="1" applyProtection="1">
      <alignment horizontal="center" vertical="center"/>
    </xf>
    <xf numFmtId="0" fontId="4" fillId="0" borderId="0" xfId="655" applyNumberFormat="1" applyFont="1" applyFill="1" applyAlignment="1" applyProtection="1">
      <alignment horizontal="left" vertical="center"/>
    </xf>
    <xf numFmtId="0" fontId="13" fillId="0" borderId="0" xfId="655" applyNumberFormat="1" applyFont="1" applyFill="1" applyAlignment="1" applyProtection="1">
      <alignment horizontal="center" vertical="center"/>
    </xf>
    <xf numFmtId="0" fontId="5" fillId="0" borderId="2" xfId="655" applyNumberFormat="1" applyFont="1" applyFill="1" applyBorder="1" applyAlignment="1" applyProtection="1">
      <alignment horizontal="center" vertical="center"/>
    </xf>
    <xf numFmtId="0" fontId="14" fillId="0" borderId="1" xfId="655" applyNumberFormat="1" applyFont="1" applyFill="1" applyBorder="1" applyAlignment="1" applyProtection="1">
      <alignment horizontal="center" vertical="center" wrapText="1"/>
    </xf>
    <xf numFmtId="0" fontId="14" fillId="0" borderId="3" xfId="655" applyNumberFormat="1" applyFont="1" applyFill="1" applyBorder="1" applyAlignment="1" applyProtection="1">
      <alignment horizontal="center" vertical="center"/>
    </xf>
    <xf numFmtId="0" fontId="14" fillId="0" borderId="4" xfId="655" applyNumberFormat="1" applyFont="1" applyFill="1" applyBorder="1" applyAlignment="1" applyProtection="1">
      <alignment horizontal="center" vertical="center"/>
    </xf>
    <xf numFmtId="0" fontId="14" fillId="0" borderId="1" xfId="655" applyNumberFormat="1" applyFont="1" applyFill="1" applyBorder="1" applyAlignment="1" applyProtection="1">
      <alignment horizontal="center" vertical="center"/>
    </xf>
    <xf numFmtId="0" fontId="15" fillId="0" borderId="1" xfId="655" applyNumberFormat="1" applyFont="1" applyFill="1" applyBorder="1" applyAlignment="1" applyProtection="1">
      <alignment vertical="center"/>
    </xf>
    <xf numFmtId="3" fontId="15" fillId="0" borderId="1" xfId="655" applyNumberFormat="1" applyFont="1" applyFill="1" applyBorder="1" applyAlignment="1" applyProtection="1">
      <alignment horizontal="right" vertical="center"/>
    </xf>
    <xf numFmtId="3" fontId="15" fillId="0" borderId="1" xfId="655" applyNumberFormat="1" applyFont="1" applyFill="1" applyBorder="1" applyAlignment="1" applyProtection="1">
      <alignment horizontal="center" vertical="center"/>
    </xf>
    <xf numFmtId="3" fontId="14" fillId="0" borderId="1" xfId="655" applyNumberFormat="1" applyFont="1" applyFill="1" applyBorder="1" applyAlignment="1" applyProtection="1">
      <alignment horizontal="right" vertical="center"/>
    </xf>
    <xf numFmtId="3" fontId="14" fillId="0" borderId="1" xfId="655" applyNumberFormat="1" applyFont="1" applyFill="1" applyBorder="1" applyAlignment="1" applyProtection="1">
      <alignment horizontal="center" vertical="center"/>
    </xf>
    <xf numFmtId="0" fontId="15" fillId="0" borderId="1" xfId="655" applyNumberFormat="1" applyFont="1" applyFill="1" applyBorder="1" applyAlignment="1" applyProtection="1">
      <alignment horizontal="left" vertical="center"/>
    </xf>
    <xf numFmtId="0" fontId="15" fillId="0" borderId="1" xfId="655" applyFont="1" applyFill="1" applyBorder="1"/>
    <xf numFmtId="3" fontId="15" fillId="0" borderId="1" xfId="655" applyNumberFormat="1" applyFont="1" applyFill="1" applyBorder="1"/>
    <xf numFmtId="0" fontId="14" fillId="0" borderId="1" xfId="655" applyFont="1" applyFill="1" applyBorder="1" applyAlignment="1">
      <alignment horizontal="center" vertical="center"/>
    </xf>
    <xf numFmtId="3" fontId="14" fillId="0" borderId="1" xfId="655" applyNumberFormat="1" applyFont="1" applyFill="1" applyBorder="1" applyAlignment="1">
      <alignment vertical="center"/>
    </xf>
    <xf numFmtId="3" fontId="14" fillId="0" borderId="1" xfId="655" applyNumberFormat="1" applyFont="1" applyFill="1" applyBorder="1" applyAlignment="1">
      <alignment horizontal="center" vertical="center"/>
    </xf>
    <xf numFmtId="0" fontId="1" fillId="0" borderId="0" xfId="655" applyFont="1" applyFill="1"/>
    <xf numFmtId="0" fontId="5" fillId="0" borderId="0" xfId="655" applyNumberFormat="1" applyFont="1" applyFill="1" applyAlignment="1" applyProtection="1">
      <alignment horizontal="center" vertical="center"/>
    </xf>
    <xf numFmtId="0" fontId="6" fillId="2" borderId="0" xfId="0" applyFont="1" applyFill="1" applyBorder="1" applyAlignment="1"/>
    <xf numFmtId="0" fontId="2" fillId="2" borderId="0" xfId="0" applyFont="1" applyFill="1" applyAlignment="1">
      <alignment horizontal="center" vertical="center"/>
    </xf>
    <xf numFmtId="0" fontId="16" fillId="2" borderId="0" xfId="0" applyFont="1" applyFill="1" applyBorder="1" applyAlignment="1">
      <alignment horizontal="right" vertical="center"/>
    </xf>
    <xf numFmtId="0" fontId="17" fillId="2" borderId="0" xfId="0" applyFont="1" applyFill="1" applyBorder="1" applyAlignment="1">
      <alignment horizontal="right" vertical="center"/>
    </xf>
    <xf numFmtId="0" fontId="18" fillId="2" borderId="1" xfId="0" applyFont="1" applyFill="1" applyBorder="1" applyAlignment="1">
      <alignment horizontal="center" vertical="center"/>
    </xf>
    <xf numFmtId="0" fontId="18" fillId="2" borderId="1" xfId="0" applyFont="1" applyFill="1" applyBorder="1" applyAlignment="1">
      <alignment vertical="center"/>
    </xf>
    <xf numFmtId="0" fontId="18" fillId="2" borderId="1" xfId="0" applyFont="1" applyFill="1" applyBorder="1" applyAlignment="1">
      <alignment vertical="center" wrapText="1"/>
    </xf>
    <xf numFmtId="0" fontId="18" fillId="2" borderId="1" xfId="0" applyFont="1" applyFill="1" applyBorder="1" applyAlignment="1">
      <alignment horizontal="center" vertical="center" wrapText="1"/>
    </xf>
    <xf numFmtId="0" fontId="18" fillId="2" borderId="1" xfId="0" applyFont="1" applyFill="1" applyBorder="1" applyAlignment="1">
      <alignment horizontal="left" vertical="center"/>
    </xf>
    <xf numFmtId="250" fontId="18" fillId="2" borderId="1" xfId="0" applyNumberFormat="1" applyFont="1" applyFill="1" applyBorder="1" applyAlignment="1">
      <alignment horizontal="right" vertical="center"/>
    </xf>
    <xf numFmtId="250" fontId="18" fillId="2" borderId="1" xfId="0" applyNumberFormat="1" applyFont="1" applyFill="1" applyBorder="1" applyAlignment="1">
      <alignment horizontal="center" vertical="center"/>
    </xf>
    <xf numFmtId="0" fontId="18" fillId="2" borderId="1" xfId="0" applyFont="1" applyFill="1" applyBorder="1" applyAlignment="1">
      <alignment horizontal="right" vertical="center"/>
    </xf>
    <xf numFmtId="0" fontId="12" fillId="0" borderId="0" xfId="0" applyFont="1" applyAlignment="1"/>
    <xf numFmtId="0" fontId="19" fillId="0" borderId="0" xfId="543" applyNumberFormat="1" applyFont="1" applyFill="1" applyBorder="1" applyAlignment="1" applyProtection="1">
      <alignment horizontal="left" vertical="center"/>
    </xf>
    <xf numFmtId="2" fontId="20" fillId="0" borderId="0" xfId="0" applyNumberFormat="1" applyFont="1" applyFill="1" applyAlignment="1" applyProtection="1">
      <alignment horizontal="center" vertical="center"/>
    </xf>
    <xf numFmtId="0" fontId="1" fillId="0" borderId="0" xfId="0" applyFont="1" applyAlignment="1">
      <alignment horizontal="center" vertical="center"/>
    </xf>
    <xf numFmtId="0" fontId="1" fillId="0" borderId="0" xfId="0" applyFont="1" applyFill="1" applyAlignment="1">
      <alignment horizontal="center" vertical="center"/>
    </xf>
    <xf numFmtId="31" fontId="5" fillId="0" borderId="0" xfId="0" applyNumberFormat="1" applyFont="1" applyAlignment="1" applyProtection="1">
      <alignment horizontal="left"/>
    </xf>
    <xf numFmtId="2" fontId="5" fillId="0" borderId="0" xfId="0" applyNumberFormat="1" applyFont="1" applyAlignment="1"/>
    <xf numFmtId="2" fontId="5" fillId="0" borderId="0" xfId="0" applyNumberFormat="1" applyFont="1" applyAlignment="1" applyProtection="1">
      <alignment horizontal="center" vertical="center"/>
    </xf>
    <xf numFmtId="0" fontId="5" fillId="0" borderId="0" xfId="0" applyFont="1" applyAlignment="1">
      <alignment vertical="center"/>
    </xf>
    <xf numFmtId="0" fontId="5" fillId="0" borderId="0" xfId="0" applyFont="1" applyFill="1" applyAlignment="1">
      <alignment vertical="center"/>
    </xf>
    <xf numFmtId="2" fontId="21" fillId="0" borderId="1" xfId="0" applyNumberFormat="1" applyFont="1" applyBorder="1" applyAlignment="1" applyProtection="1">
      <alignment horizontal="center" vertical="center" wrapText="1"/>
    </xf>
    <xf numFmtId="2" fontId="5" fillId="0" borderId="0" xfId="0" applyNumberFormat="1" applyFont="1" applyAlignment="1">
      <alignment vertical="center"/>
    </xf>
    <xf numFmtId="49" fontId="5" fillId="0" borderId="1" xfId="0" applyNumberFormat="1" applyFont="1" applyFill="1" applyBorder="1" applyAlignment="1" applyProtection="1">
      <alignment horizontal="left" vertical="center" wrapText="1" indent="1"/>
    </xf>
    <xf numFmtId="2" fontId="5" fillId="0" borderId="1" xfId="0" applyNumberFormat="1" applyFont="1" applyFill="1" applyBorder="1" applyAlignment="1" applyProtection="1">
      <alignment vertical="center" wrapText="1"/>
    </xf>
    <xf numFmtId="179" fontId="5" fillId="0" borderId="1" xfId="530" applyNumberFormat="1" applyFont="1" applyFill="1" applyBorder="1" applyAlignment="1" applyProtection="1">
      <alignment vertical="center" wrapText="1"/>
    </xf>
    <xf numFmtId="49" fontId="5" fillId="0" borderId="1" xfId="0" applyNumberFormat="1" applyFont="1" applyFill="1" applyBorder="1" applyAlignment="1" applyProtection="1">
      <alignment horizontal="left" vertical="center" wrapText="1" indent="3"/>
    </xf>
    <xf numFmtId="0" fontId="5" fillId="0" borderId="1" xfId="0" applyFont="1" applyBorder="1" applyAlignment="1"/>
    <xf numFmtId="2" fontId="5" fillId="0" borderId="1" xfId="0" applyNumberFormat="1" applyFont="1" applyBorder="1" applyAlignment="1" applyProtection="1">
      <alignment horizontal="center" vertical="center" wrapText="1"/>
    </xf>
    <xf numFmtId="49" fontId="20" fillId="0" borderId="0" xfId="530" applyNumberFormat="1" applyFont="1" applyFill="1" applyAlignment="1">
      <alignment horizontal="center" vertical="center"/>
    </xf>
    <xf numFmtId="0" fontId="22" fillId="0" borderId="0" xfId="0" applyFont="1" applyAlignment="1">
      <alignment vertical="center"/>
    </xf>
    <xf numFmtId="49" fontId="5" fillId="0" borderId="0" xfId="530" applyNumberFormat="1" applyFont="1" applyFill="1" applyAlignment="1">
      <alignment horizontal="center"/>
    </xf>
    <xf numFmtId="0" fontId="5" fillId="0" borderId="0" xfId="530" applyFont="1" applyFill="1" applyAlignment="1">
      <alignment horizontal="center"/>
    </xf>
    <xf numFmtId="49" fontId="21" fillId="0" borderId="5" xfId="530" applyNumberFormat="1" applyFont="1" applyFill="1" applyBorder="1" applyAlignment="1">
      <alignment horizontal="center" vertical="center"/>
    </xf>
    <xf numFmtId="0" fontId="21" fillId="0" borderId="1" xfId="0" applyFont="1" applyFill="1" applyBorder="1" applyAlignment="1">
      <alignment horizontal="center" vertical="center" wrapText="1"/>
    </xf>
    <xf numFmtId="0" fontId="5" fillId="0" borderId="1" xfId="0" applyNumberFormat="1" applyFont="1" applyFill="1" applyBorder="1" applyAlignment="1" applyProtection="1">
      <alignment horizontal="left" vertical="center"/>
    </xf>
    <xf numFmtId="0" fontId="5" fillId="0" borderId="1" xfId="530" applyNumberFormat="1" applyFont="1" applyFill="1" applyBorder="1" applyAlignment="1">
      <alignment horizontal="center" vertical="center" wrapText="1"/>
    </xf>
    <xf numFmtId="0" fontId="5" fillId="0" borderId="1" xfId="530" applyNumberFormat="1" applyFont="1" applyFill="1" applyBorder="1" applyAlignment="1" applyProtection="1">
      <alignment horizontal="center" vertical="center"/>
    </xf>
    <xf numFmtId="10" fontId="5" fillId="0" borderId="1" xfId="3"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0" fontId="5" fillId="0" borderId="3" xfId="0" applyNumberFormat="1" applyFont="1" applyFill="1" applyBorder="1" applyAlignment="1" applyProtection="1">
      <alignment horizontal="left" vertical="center"/>
    </xf>
    <xf numFmtId="49" fontId="21" fillId="0" borderId="3" xfId="530" applyNumberFormat="1" applyFont="1" applyFill="1" applyBorder="1" applyAlignment="1" applyProtection="1">
      <alignment horizontal="center" vertical="center"/>
    </xf>
    <xf numFmtId="251" fontId="21" fillId="0" borderId="1" xfId="530" applyNumberFormat="1" applyFont="1" applyFill="1" applyBorder="1" applyAlignment="1" applyProtection="1">
      <alignment horizontal="center" vertical="center" wrapText="1"/>
    </xf>
    <xf numFmtId="239" fontId="21" fillId="0" borderId="1" xfId="3" applyNumberFormat="1" applyFont="1" applyFill="1" applyBorder="1" applyAlignment="1">
      <alignment horizontal="center" vertical="center" wrapText="1"/>
    </xf>
    <xf numFmtId="0" fontId="2" fillId="2" borderId="0" xfId="0" applyFont="1" applyFill="1" applyAlignment="1">
      <alignment horizontal="centerContinuous" vertical="center"/>
    </xf>
    <xf numFmtId="0" fontId="2" fillId="2" borderId="0" xfId="0" applyFont="1" applyFill="1" applyAlignment="1">
      <alignment vertical="center"/>
    </xf>
    <xf numFmtId="0" fontId="16" fillId="2" borderId="0" xfId="0" applyFont="1" applyFill="1" applyAlignment="1">
      <alignment horizontal="centerContinuous" vertical="center"/>
    </xf>
    <xf numFmtId="0" fontId="16" fillId="2" borderId="0" xfId="0" applyFont="1" applyFill="1" applyAlignment="1">
      <alignment vertical="center"/>
    </xf>
    <xf numFmtId="0" fontId="23" fillId="0" borderId="1" xfId="0" applyFont="1" applyFill="1" applyBorder="1" applyAlignment="1">
      <alignment horizontal="center" vertical="center" wrapText="1"/>
    </xf>
    <xf numFmtId="0" fontId="21" fillId="0" borderId="1" xfId="530" applyFont="1" applyFill="1" applyBorder="1" applyAlignment="1">
      <alignment horizontal="center" vertical="center" wrapText="1"/>
    </xf>
    <xf numFmtId="3" fontId="16" fillId="0" borderId="1" xfId="0" applyNumberFormat="1" applyFont="1" applyFill="1" applyBorder="1" applyAlignment="1" applyProtection="1">
      <alignment vertical="center"/>
    </xf>
    <xf numFmtId="0" fontId="16" fillId="0" borderId="1" xfId="0" applyFont="1" applyFill="1" applyBorder="1" applyAlignment="1">
      <alignment vertical="center"/>
    </xf>
    <xf numFmtId="3" fontId="16" fillId="0" borderId="1" xfId="0" applyNumberFormat="1" applyFont="1" applyFill="1" applyBorder="1" applyAlignment="1" applyProtection="1">
      <alignment horizontal="left" vertical="center"/>
    </xf>
    <xf numFmtId="0" fontId="16" fillId="0" borderId="1" xfId="530" applyFont="1" applyFill="1" applyBorder="1" applyAlignment="1">
      <alignment vertical="center" wrapText="1"/>
    </xf>
    <xf numFmtId="0" fontId="16" fillId="0" borderId="1" xfId="0" applyFont="1" applyFill="1" applyBorder="1" applyAlignment="1">
      <alignment horizontal="left" vertical="center"/>
    </xf>
    <xf numFmtId="0" fontId="23" fillId="0" borderId="1" xfId="0" applyFont="1" applyFill="1" applyBorder="1" applyAlignment="1">
      <alignment vertical="center"/>
    </xf>
    <xf numFmtId="0" fontId="16" fillId="0" borderId="1" xfId="0" applyFont="1" applyFill="1" applyBorder="1" applyAlignment="1">
      <alignment horizontal="left" vertical="center" indent="3"/>
    </xf>
    <xf numFmtId="0" fontId="23" fillId="0" borderId="1" xfId="0" applyFont="1" applyFill="1" applyBorder="1" applyAlignment="1">
      <alignment horizontal="center" vertical="center"/>
    </xf>
    <xf numFmtId="0" fontId="6" fillId="2" borderId="0" xfId="0" applyFont="1" applyFill="1" applyAlignment="1">
      <alignment vertical="center"/>
    </xf>
    <xf numFmtId="0" fontId="6" fillId="2" borderId="0" xfId="0" applyFont="1" applyFill="1" applyAlignment="1">
      <alignment horizontal="center" vertical="center"/>
    </xf>
    <xf numFmtId="0" fontId="6" fillId="2" borderId="0" xfId="0" applyFont="1" applyFill="1" applyAlignment="1"/>
    <xf numFmtId="0" fontId="16" fillId="2" borderId="0" xfId="0" applyFont="1" applyFill="1" applyAlignment="1">
      <alignment horizontal="center" vertical="center"/>
    </xf>
    <xf numFmtId="0" fontId="16" fillId="2" borderId="0" xfId="0" applyFont="1" applyFill="1" applyAlignment="1">
      <alignment horizontal="right" vertical="center"/>
    </xf>
    <xf numFmtId="0" fontId="23" fillId="2" borderId="1" xfId="0" applyFont="1" applyFill="1" applyBorder="1" applyAlignment="1">
      <alignment horizontal="center" vertical="center"/>
    </xf>
    <xf numFmtId="0" fontId="23" fillId="2" borderId="1" xfId="0" applyFont="1" applyFill="1" applyBorder="1" applyAlignment="1">
      <alignment horizontal="center" vertical="center" wrapText="1"/>
    </xf>
    <xf numFmtId="0" fontId="21" fillId="2" borderId="1" xfId="530" applyFont="1" applyFill="1" applyBorder="1" applyAlignment="1">
      <alignment horizontal="center" vertical="center" wrapText="1"/>
    </xf>
    <xf numFmtId="3" fontId="16" fillId="2" borderId="1" xfId="0" applyNumberFormat="1" applyFont="1" applyFill="1" applyBorder="1" applyAlignment="1" applyProtection="1">
      <alignment vertical="center"/>
    </xf>
    <xf numFmtId="3" fontId="16" fillId="2" borderId="1" xfId="0" applyNumberFormat="1" applyFont="1" applyFill="1" applyBorder="1" applyAlignment="1" applyProtection="1">
      <alignment horizontal="center" vertical="center"/>
    </xf>
    <xf numFmtId="0" fontId="16" fillId="2" borderId="1" xfId="0" applyFont="1" applyFill="1" applyBorder="1" applyAlignment="1">
      <alignment vertical="center"/>
    </xf>
    <xf numFmtId="3" fontId="16" fillId="2" borderId="1" xfId="0" applyNumberFormat="1" applyFont="1" applyFill="1" applyBorder="1" applyAlignment="1" applyProtection="1">
      <alignment horizontal="left" vertical="center"/>
    </xf>
    <xf numFmtId="0" fontId="16" fillId="2" borderId="1" xfId="0" applyFont="1" applyFill="1" applyBorder="1" applyAlignment="1">
      <alignment horizontal="center" vertical="center"/>
    </xf>
    <xf numFmtId="0" fontId="16" fillId="2" borderId="1" xfId="530" applyFont="1" applyFill="1" applyBorder="1" applyAlignment="1">
      <alignment vertical="center" wrapText="1"/>
    </xf>
    <xf numFmtId="0" fontId="16" fillId="2" borderId="1" xfId="0" applyFont="1" applyFill="1" applyBorder="1" applyAlignment="1">
      <alignment horizontal="left" vertical="center"/>
    </xf>
    <xf numFmtId="0" fontId="23" fillId="2" borderId="1" xfId="0" applyFont="1" applyFill="1" applyBorder="1" applyAlignment="1">
      <alignment vertical="center"/>
    </xf>
    <xf numFmtId="0" fontId="16" fillId="2" borderId="1" xfId="0" applyFont="1" applyFill="1" applyBorder="1" applyAlignment="1">
      <alignment horizontal="left" vertical="center" indent="3"/>
    </xf>
    <xf numFmtId="0" fontId="16" fillId="3" borderId="1" xfId="0" applyFont="1" applyFill="1" applyBorder="1" applyAlignment="1">
      <alignment horizontal="left" vertical="center"/>
    </xf>
    <xf numFmtId="0" fontId="23" fillId="2" borderId="1" xfId="0" applyFont="1" applyFill="1" applyBorder="1" applyAlignment="1">
      <alignment horizontal="distributed" vertical="center"/>
    </xf>
    <xf numFmtId="1" fontId="16" fillId="2" borderId="1" xfId="0" applyNumberFormat="1" applyFont="1" applyFill="1" applyBorder="1" applyAlignment="1" applyProtection="1">
      <alignment vertical="center"/>
      <protection locked="0"/>
    </xf>
    <xf numFmtId="1" fontId="16" fillId="2" borderId="1" xfId="0" applyNumberFormat="1" applyFont="1" applyFill="1" applyBorder="1" applyAlignment="1" applyProtection="1">
      <alignment horizontal="center" vertical="center"/>
      <protection locked="0"/>
    </xf>
    <xf numFmtId="2" fontId="21" fillId="0" borderId="3" xfId="0" applyNumberFormat="1" applyFont="1" applyBorder="1" applyAlignment="1" applyProtection="1">
      <alignment horizontal="center" vertical="center" wrapText="1"/>
    </xf>
    <xf numFmtId="2" fontId="21" fillId="0" borderId="6" xfId="0" applyNumberFormat="1" applyFont="1" applyBorder="1" applyAlignment="1" applyProtection="1">
      <alignment horizontal="center" vertical="center" wrapText="1"/>
    </xf>
    <xf numFmtId="2" fontId="21" fillId="0" borderId="4" xfId="0" applyNumberFormat="1" applyFont="1" applyBorder="1" applyAlignment="1" applyProtection="1">
      <alignment horizontal="center" vertical="center" wrapText="1"/>
    </xf>
    <xf numFmtId="0" fontId="6" fillId="2" borderId="0" xfId="0" applyFont="1" applyFill="1" applyAlignment="1" applyProtection="1">
      <alignment vertical="center"/>
      <protection locked="0"/>
    </xf>
    <xf numFmtId="0" fontId="6" fillId="2" borderId="0" xfId="0" applyFont="1" applyFill="1" applyAlignment="1" applyProtection="1">
      <alignment horizontal="center" vertical="center"/>
      <protection locked="0"/>
    </xf>
    <xf numFmtId="0" fontId="16" fillId="2" borderId="0" xfId="0" applyFont="1" applyFill="1" applyAlignment="1" applyProtection="1">
      <alignment vertical="center"/>
      <protection locked="0"/>
    </xf>
    <xf numFmtId="0" fontId="2" fillId="2" borderId="0" xfId="0" applyFont="1" applyFill="1" applyAlignment="1" applyProtection="1">
      <alignment horizontal="center" vertical="center"/>
      <protection locked="0"/>
    </xf>
    <xf numFmtId="0" fontId="16" fillId="2" borderId="0" xfId="0" applyFont="1" applyFill="1" applyAlignment="1" applyProtection="1">
      <alignment horizontal="center" vertical="center"/>
      <protection locked="0"/>
    </xf>
    <xf numFmtId="0" fontId="16" fillId="2" borderId="0" xfId="0" applyFont="1" applyFill="1" applyAlignment="1" applyProtection="1">
      <alignment horizontal="right" vertical="center"/>
      <protection locked="0"/>
    </xf>
    <xf numFmtId="0" fontId="23" fillId="2" borderId="3" xfId="0" applyFont="1" applyFill="1" applyBorder="1" applyAlignment="1" applyProtection="1">
      <alignment horizontal="center" vertical="center"/>
      <protection locked="0"/>
    </xf>
    <xf numFmtId="0" fontId="23" fillId="2" borderId="6" xfId="0" applyFont="1" applyFill="1" applyBorder="1" applyAlignment="1" applyProtection="1">
      <alignment horizontal="center" vertical="center"/>
      <protection locked="0"/>
    </xf>
    <xf numFmtId="0" fontId="23" fillId="2" borderId="4" xfId="0" applyFont="1" applyFill="1" applyBorder="1" applyAlignment="1" applyProtection="1">
      <alignment horizontal="center" vertical="center"/>
      <protection locked="0"/>
    </xf>
    <xf numFmtId="0" fontId="23" fillId="2" borderId="7" xfId="0" applyFont="1" applyFill="1" applyBorder="1" applyAlignment="1" applyProtection="1">
      <alignment horizontal="center" vertical="center"/>
      <protection locked="0"/>
    </xf>
    <xf numFmtId="0" fontId="23" fillId="2" borderId="7" xfId="0" applyFont="1" applyFill="1" applyBorder="1" applyAlignment="1">
      <alignment horizontal="center" vertical="center" wrapText="1"/>
    </xf>
    <xf numFmtId="0" fontId="23" fillId="2" borderId="8" xfId="0" applyFont="1" applyFill="1" applyBorder="1" applyAlignment="1" applyProtection="1">
      <alignment horizontal="center" vertical="center"/>
      <protection locked="0"/>
    </xf>
    <xf numFmtId="0" fontId="23" fillId="2" borderId="8" xfId="0" applyFont="1" applyFill="1" applyBorder="1" applyAlignment="1">
      <alignment horizontal="center" vertical="center" wrapText="1"/>
    </xf>
    <xf numFmtId="0" fontId="23" fillId="2" borderId="1" xfId="0" applyFont="1" applyFill="1" applyBorder="1" applyAlignment="1" applyProtection="1">
      <alignment horizontal="left" vertical="center"/>
      <protection locked="0"/>
    </xf>
    <xf numFmtId="0" fontId="23" fillId="2" borderId="1" xfId="0" applyFont="1" applyFill="1" applyBorder="1" applyAlignment="1" applyProtection="1">
      <alignment horizontal="center" vertical="center"/>
      <protection locked="0"/>
    </xf>
    <xf numFmtId="0" fontId="16" fillId="2" borderId="1" xfId="0" applyFont="1" applyFill="1" applyBorder="1" applyAlignment="1" applyProtection="1">
      <alignment vertical="center"/>
      <protection locked="0"/>
    </xf>
    <xf numFmtId="1" fontId="23" fillId="2" borderId="1" xfId="0" applyNumberFormat="1" applyFont="1" applyFill="1" applyBorder="1" applyAlignment="1" applyProtection="1">
      <alignment vertical="center"/>
      <protection locked="0"/>
    </xf>
    <xf numFmtId="1" fontId="23" fillId="2" borderId="1" xfId="0" applyNumberFormat="1" applyFont="1" applyFill="1" applyBorder="1" applyAlignment="1" applyProtection="1">
      <alignment horizontal="center" vertical="center"/>
      <protection locked="0"/>
    </xf>
    <xf numFmtId="1" fontId="16" fillId="2" borderId="1" xfId="0" applyNumberFormat="1" applyFont="1" applyFill="1" applyBorder="1" applyAlignment="1" applyProtection="1">
      <alignment horizontal="left" vertical="center"/>
      <protection locked="0"/>
    </xf>
    <xf numFmtId="0" fontId="16" fillId="2" borderId="1" xfId="0" applyNumberFormat="1" applyFont="1" applyFill="1" applyBorder="1" applyAlignment="1" applyProtection="1">
      <alignment vertical="center"/>
      <protection locked="0"/>
    </xf>
    <xf numFmtId="0" fontId="16" fillId="2" borderId="1" xfId="0" applyNumberFormat="1" applyFont="1" applyFill="1" applyBorder="1" applyAlignment="1" applyProtection="1">
      <alignment horizontal="center" vertical="center"/>
      <protection locked="0"/>
    </xf>
    <xf numFmtId="3" fontId="16" fillId="2" borderId="1" xfId="0" applyNumberFormat="1" applyFont="1" applyFill="1" applyBorder="1" applyAlignment="1" applyProtection="1">
      <alignment vertical="center"/>
      <protection locked="0"/>
    </xf>
    <xf numFmtId="3" fontId="16" fillId="2" borderId="1" xfId="0" applyNumberFormat="1" applyFont="1" applyFill="1" applyBorder="1" applyAlignment="1" applyProtection="1">
      <alignment horizontal="center" vertical="center"/>
      <protection locked="0"/>
    </xf>
    <xf numFmtId="0" fontId="16" fillId="2" borderId="1" xfId="0" applyFont="1" applyFill="1" applyBorder="1" applyAlignment="1" applyProtection="1">
      <alignment vertical="center" wrapText="1"/>
      <protection locked="0"/>
    </xf>
    <xf numFmtId="0" fontId="16" fillId="2" borderId="1" xfId="0" applyFont="1" applyFill="1" applyBorder="1" applyAlignment="1" applyProtection="1">
      <alignment horizontal="center" vertical="center" wrapText="1"/>
      <protection locked="0"/>
    </xf>
    <xf numFmtId="1" fontId="24" fillId="2" borderId="1" xfId="0" applyNumberFormat="1" applyFont="1" applyFill="1" applyBorder="1" applyAlignment="1" applyProtection="1">
      <alignment vertical="center"/>
      <protection locked="0"/>
    </xf>
    <xf numFmtId="0" fontId="24" fillId="2" borderId="1" xfId="0" applyFont="1" applyFill="1" applyBorder="1" applyAlignment="1" applyProtection="1">
      <alignment vertical="center"/>
      <protection locked="0"/>
    </xf>
    <xf numFmtId="0" fontId="16" fillId="2" borderId="1" xfId="0" applyFont="1" applyFill="1" applyBorder="1" applyAlignment="1" applyProtection="1">
      <alignment horizontal="center" vertical="center"/>
      <protection locked="0"/>
    </xf>
    <xf numFmtId="0" fontId="16" fillId="2" borderId="3" xfId="0" applyFont="1" applyFill="1" applyBorder="1" applyAlignment="1" applyProtection="1">
      <alignment vertical="center"/>
      <protection locked="0"/>
    </xf>
    <xf numFmtId="0" fontId="23" fillId="2" borderId="1" xfId="0" applyFont="1" applyFill="1" applyBorder="1" applyAlignment="1" applyProtection="1">
      <alignment horizontal="distributed" vertical="center"/>
      <protection locked="0"/>
    </xf>
    <xf numFmtId="0" fontId="23" fillId="2" borderId="1" xfId="0" applyFont="1" applyFill="1" applyBorder="1" applyAlignment="1" applyProtection="1">
      <alignment horizontal="distributed" vertical="center" indent="2"/>
      <protection locked="0"/>
    </xf>
    <xf numFmtId="0" fontId="25" fillId="0" borderId="0" xfId="0" applyFont="1" applyAlignment="1">
      <alignment horizontal="center" vertical="center"/>
    </xf>
    <xf numFmtId="0" fontId="26" fillId="0" borderId="0" xfId="0" applyFont="1" applyFill="1" applyAlignment="1">
      <alignment vertical="center"/>
    </xf>
    <xf numFmtId="0" fontId="27" fillId="0" borderId="0" xfId="0" applyFont="1" applyFill="1" applyBorder="1" applyAlignment="1">
      <alignment horizontal="right" vertical="center" wrapText="1"/>
    </xf>
    <xf numFmtId="0" fontId="0" fillId="0" borderId="0" xfId="0" applyAlignment="1">
      <alignment horizontal="right"/>
    </xf>
    <xf numFmtId="0" fontId="27" fillId="0" borderId="9" xfId="0" applyFont="1" applyFill="1" applyBorder="1" applyAlignment="1">
      <alignment horizontal="center" vertical="center" wrapText="1"/>
    </xf>
    <xf numFmtId="4" fontId="27" fillId="0" borderId="9" xfId="0" applyNumberFormat="1" applyFont="1" applyFill="1" applyBorder="1" applyAlignment="1">
      <alignment vertical="center" wrapText="1"/>
    </xf>
    <xf numFmtId="0" fontId="27" fillId="0" borderId="9" xfId="0" applyFont="1" applyFill="1" applyBorder="1" applyAlignment="1">
      <alignment horizontal="left" vertical="center" wrapText="1"/>
    </xf>
    <xf numFmtId="0" fontId="28" fillId="4" borderId="9" xfId="0" applyFont="1" applyFill="1" applyBorder="1" applyAlignment="1">
      <alignment horizontal="left" vertical="center" wrapText="1"/>
    </xf>
    <xf numFmtId="4" fontId="28" fillId="4" borderId="9" xfId="0" applyNumberFormat="1" applyFont="1" applyFill="1" applyBorder="1" applyAlignment="1">
      <alignment vertical="center" wrapText="1"/>
    </xf>
    <xf numFmtId="0" fontId="16" fillId="2" borderId="0" xfId="530" applyFont="1" applyFill="1" applyAlignment="1">
      <alignment vertical="center"/>
    </xf>
    <xf numFmtId="0" fontId="29" fillId="2" borderId="0" xfId="530" applyFont="1" applyFill="1" applyAlignment="1">
      <alignment vertical="center"/>
    </xf>
    <xf numFmtId="0" fontId="30" fillId="2" borderId="0" xfId="530" applyFont="1" applyFill="1" applyAlignment="1">
      <alignment vertical="center"/>
    </xf>
    <xf numFmtId="0" fontId="16" fillId="2" borderId="0" xfId="530" applyFont="1" applyFill="1" applyAlignment="1">
      <alignment horizontal="left" vertical="center"/>
    </xf>
    <xf numFmtId="0" fontId="22" fillId="2" borderId="0" xfId="530" applyFont="1" applyFill="1" applyAlignment="1">
      <alignment horizontal="left" vertical="center"/>
    </xf>
    <xf numFmtId="0" fontId="19" fillId="2" borderId="0" xfId="530" applyFont="1" applyFill="1" applyAlignment="1">
      <alignment vertical="center"/>
    </xf>
    <xf numFmtId="0" fontId="19" fillId="2" borderId="0" xfId="530" applyFont="1" applyFill="1" applyAlignment="1">
      <alignment horizontal="right" vertical="center"/>
    </xf>
    <xf numFmtId="0" fontId="31" fillId="2" borderId="0" xfId="530" applyFont="1" applyFill="1" applyAlignment="1">
      <alignment horizontal="center" vertical="center"/>
    </xf>
    <xf numFmtId="0" fontId="19" fillId="2" borderId="0" xfId="530" applyFont="1" applyFill="1" applyAlignment="1">
      <alignment horizontal="left" vertical="center"/>
    </xf>
    <xf numFmtId="0" fontId="32" fillId="5" borderId="0" xfId="530" applyFont="1" applyFill="1" applyAlignment="1" applyProtection="1">
      <alignment vertical="center"/>
      <protection hidden="1"/>
    </xf>
    <xf numFmtId="0" fontId="5" fillId="2" borderId="0" xfId="530" applyFont="1" applyFill="1" applyAlignment="1">
      <alignment vertical="center"/>
    </xf>
    <xf numFmtId="0" fontId="19" fillId="2" borderId="2" xfId="530" applyFont="1" applyFill="1" applyBorder="1" applyAlignment="1">
      <alignment horizontal="right" vertical="center"/>
    </xf>
    <xf numFmtId="0" fontId="19" fillId="2" borderId="3" xfId="530" applyFont="1" applyFill="1" applyBorder="1" applyAlignment="1">
      <alignment horizontal="center" vertical="center"/>
    </xf>
    <xf numFmtId="0" fontId="19" fillId="2" borderId="4" xfId="530" applyFont="1" applyFill="1" applyBorder="1" applyAlignment="1">
      <alignment horizontal="center" vertical="center"/>
    </xf>
    <xf numFmtId="0" fontId="22" fillId="2" borderId="7" xfId="530" applyFont="1" applyFill="1" applyBorder="1" applyAlignment="1">
      <alignment horizontal="center" vertical="center" wrapText="1"/>
    </xf>
    <xf numFmtId="0" fontId="19" fillId="2" borderId="7" xfId="530" applyFont="1" applyFill="1" applyBorder="1" applyAlignment="1">
      <alignment horizontal="center" vertical="center" wrapText="1"/>
    </xf>
    <xf numFmtId="0" fontId="19" fillId="2" borderId="6" xfId="530" applyFont="1" applyFill="1" applyBorder="1" applyAlignment="1">
      <alignment horizontal="center" vertical="center"/>
    </xf>
    <xf numFmtId="0" fontId="22" fillId="2" borderId="1" xfId="530" applyFont="1" applyFill="1" applyBorder="1" applyAlignment="1">
      <alignment horizontal="center" vertical="center" wrapText="1"/>
    </xf>
    <xf numFmtId="0" fontId="22" fillId="2" borderId="1" xfId="530" applyFont="1" applyFill="1" applyBorder="1" applyAlignment="1">
      <alignment horizontal="center" vertical="center"/>
    </xf>
    <xf numFmtId="0" fontId="19" fillId="2" borderId="8" xfId="530" applyFont="1" applyFill="1" applyBorder="1" applyAlignment="1">
      <alignment horizontal="center" vertical="center" wrapText="1"/>
    </xf>
    <xf numFmtId="0" fontId="19" fillId="2" borderId="1" xfId="530" applyFont="1" applyFill="1" applyBorder="1" applyAlignment="1">
      <alignment horizontal="center" vertical="center"/>
    </xf>
    <xf numFmtId="0" fontId="19" fillId="2" borderId="1" xfId="620" applyFont="1" applyFill="1" applyBorder="1" applyAlignment="1">
      <alignment horizontal="center" vertical="center" wrapText="1"/>
    </xf>
    <xf numFmtId="49" fontId="19" fillId="0" borderId="1" xfId="0" applyNumberFormat="1" applyFont="1" applyFill="1" applyBorder="1" applyAlignment="1">
      <alignment horizontal="left" vertical="center"/>
    </xf>
    <xf numFmtId="186" fontId="33" fillId="0" borderId="4" xfId="530" applyNumberFormat="1" applyFont="1" applyFill="1" applyBorder="1" applyAlignment="1">
      <alignment horizontal="left" vertical="center"/>
    </xf>
    <xf numFmtId="252" fontId="19" fillId="0" borderId="1" xfId="0" applyNumberFormat="1" applyFont="1" applyFill="1" applyBorder="1" applyAlignment="1">
      <alignment vertical="center" shrinkToFit="1"/>
    </xf>
    <xf numFmtId="252" fontId="34" fillId="0" borderId="1" xfId="530" applyNumberFormat="1" applyFont="1" applyFill="1" applyBorder="1" applyAlignment="1">
      <alignment vertical="center" shrinkToFit="1"/>
    </xf>
    <xf numFmtId="253" fontId="35" fillId="0" borderId="1" xfId="530" applyNumberFormat="1" applyFont="1" applyFill="1" applyBorder="1" applyAlignment="1">
      <alignment vertical="center" shrinkToFit="1"/>
    </xf>
    <xf numFmtId="0" fontId="24" fillId="6" borderId="1" xfId="0" applyFont="1" applyFill="1" applyBorder="1" applyAlignment="1">
      <alignment vertical="center"/>
    </xf>
    <xf numFmtId="0" fontId="24" fillId="6" borderId="1" xfId="0" applyFont="1" applyFill="1" applyBorder="1" applyAlignment="1" applyProtection="1">
      <alignment vertical="center"/>
      <protection hidden="1"/>
    </xf>
    <xf numFmtId="252" fontId="19" fillId="7" borderId="1" xfId="530" applyNumberFormat="1" applyFont="1" applyFill="1" applyBorder="1" applyAlignment="1" applyProtection="1">
      <alignment vertical="center" shrinkToFit="1"/>
      <protection locked="0"/>
    </xf>
    <xf numFmtId="49" fontId="19" fillId="2" borderId="1" xfId="0" applyNumberFormat="1" applyFont="1" applyFill="1" applyBorder="1" applyAlignment="1">
      <alignment horizontal="left" vertical="center"/>
    </xf>
    <xf numFmtId="186" fontId="33" fillId="2" borderId="4" xfId="530" applyNumberFormat="1" applyFont="1" applyFill="1" applyBorder="1" applyAlignment="1">
      <alignment horizontal="left" vertical="center"/>
    </xf>
    <xf numFmtId="252" fontId="19" fillId="2" borderId="1" xfId="0" applyNumberFormat="1" applyFont="1" applyFill="1" applyBorder="1" applyAlignment="1" applyProtection="1">
      <alignment vertical="center" shrinkToFit="1"/>
      <protection locked="0"/>
    </xf>
    <xf numFmtId="252" fontId="19" fillId="8" borderId="1" xfId="530" applyNumberFormat="1" applyFont="1" applyFill="1" applyBorder="1" applyAlignment="1" applyProtection="1">
      <alignment vertical="center" shrinkToFit="1"/>
      <protection hidden="1"/>
    </xf>
    <xf numFmtId="252" fontId="34" fillId="2" borderId="1" xfId="530" applyNumberFormat="1" applyFont="1" applyFill="1" applyBorder="1" applyAlignment="1" applyProtection="1">
      <alignment vertical="center" shrinkToFit="1"/>
      <protection locked="0"/>
    </xf>
    <xf numFmtId="253" fontId="19" fillId="9" borderId="1" xfId="530" applyNumberFormat="1" applyFont="1" applyFill="1" applyBorder="1" applyAlignment="1" applyProtection="1">
      <alignment vertical="center" shrinkToFit="1"/>
      <protection hidden="1"/>
    </xf>
    <xf numFmtId="0" fontId="33" fillId="2" borderId="4" xfId="530" applyFont="1" applyFill="1" applyBorder="1" applyAlignment="1">
      <alignment vertical="center"/>
    </xf>
    <xf numFmtId="254" fontId="33" fillId="2" borderId="4" xfId="530" applyNumberFormat="1" applyFont="1" applyFill="1" applyBorder="1" applyAlignment="1">
      <alignment horizontal="left" vertical="center"/>
    </xf>
    <xf numFmtId="254" fontId="33" fillId="2" borderId="10" xfId="530" applyNumberFormat="1" applyFont="1" applyFill="1" applyBorder="1" applyAlignment="1">
      <alignment horizontal="left" vertical="center"/>
    </xf>
    <xf numFmtId="0" fontId="33" fillId="2" borderId="10" xfId="530" applyFont="1" applyFill="1" applyBorder="1" applyAlignment="1">
      <alignment vertical="center"/>
    </xf>
    <xf numFmtId="186" fontId="33" fillId="2" borderId="10" xfId="530" applyNumberFormat="1" applyFont="1" applyFill="1" applyBorder="1" applyAlignment="1">
      <alignment horizontal="left" vertical="center"/>
    </xf>
    <xf numFmtId="0" fontId="33" fillId="2" borderId="6" xfId="530" applyFont="1" applyFill="1" applyBorder="1" applyAlignment="1">
      <alignment vertical="center"/>
    </xf>
    <xf numFmtId="0" fontId="33" fillId="2" borderId="0" xfId="530" applyFont="1" applyFill="1" applyAlignment="1">
      <alignment vertical="center"/>
    </xf>
    <xf numFmtId="49" fontId="33" fillId="2" borderId="6" xfId="530" applyNumberFormat="1" applyFont="1" applyFill="1" applyBorder="1" applyAlignment="1">
      <alignment vertical="center"/>
    </xf>
    <xf numFmtId="253" fontId="19" fillId="10" borderId="1" xfId="530" applyNumberFormat="1" applyFont="1" applyFill="1" applyBorder="1" applyAlignment="1">
      <alignment vertical="center" shrinkToFit="1"/>
    </xf>
    <xf numFmtId="185" fontId="16" fillId="2" borderId="11" xfId="530" applyNumberFormat="1" applyFont="1" applyFill="1" applyBorder="1" applyAlignment="1">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1" fillId="2" borderId="0" xfId="0" applyFont="1" applyFill="1" applyBorder="1" applyAlignment="1">
      <alignment vertical="center"/>
    </xf>
    <xf numFmtId="0" fontId="11" fillId="0" borderId="0" xfId="0" applyFont="1" applyFill="1" applyBorder="1" applyAlignment="1">
      <alignment vertical="center"/>
    </xf>
    <xf numFmtId="0" fontId="36" fillId="0" borderId="0" xfId="0" applyFont="1" applyFill="1" applyBorder="1" applyAlignment="1">
      <alignment horizontal="centerContinuous" vertical="center"/>
    </xf>
    <xf numFmtId="0" fontId="36" fillId="2" borderId="0" xfId="0" applyFont="1" applyFill="1" applyBorder="1" applyAlignment="1">
      <alignment horizontal="centerContinuous" vertical="center"/>
    </xf>
    <xf numFmtId="0" fontId="1" fillId="0" borderId="0" xfId="0" applyFont="1" applyFill="1" applyAlignment="1">
      <alignment horizontal="centerContinuous" vertical="center"/>
    </xf>
    <xf numFmtId="0" fontId="1" fillId="2" borderId="0" xfId="0" applyFont="1" applyFill="1" applyAlignment="1">
      <alignment horizontal="centerContinuous"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NumberFormat="1" applyFont="1" applyFill="1" applyBorder="1" applyAlignment="1" applyProtection="1">
      <alignment vertical="center"/>
    </xf>
    <xf numFmtId="186" fontId="1" fillId="0" borderId="1" xfId="0" applyNumberFormat="1" applyFont="1" applyFill="1" applyBorder="1" applyAlignment="1">
      <alignment vertical="center"/>
    </xf>
    <xf numFmtId="186" fontId="1" fillId="2" borderId="1" xfId="0" applyNumberFormat="1" applyFont="1" applyFill="1" applyBorder="1" applyAlignment="1" applyProtection="1">
      <alignment horizontal="right" vertical="center"/>
    </xf>
    <xf numFmtId="3" fontId="1" fillId="0" borderId="1" xfId="0" applyNumberFormat="1" applyFont="1" applyFill="1" applyBorder="1" applyAlignment="1" applyProtection="1">
      <alignment horizontal="right" vertical="center"/>
    </xf>
    <xf numFmtId="239" fontId="1" fillId="0" borderId="1" xfId="0" applyNumberFormat="1" applyFont="1" applyFill="1" applyBorder="1" applyAlignment="1">
      <alignment vertical="center"/>
    </xf>
    <xf numFmtId="3" fontId="1" fillId="0" borderId="0" xfId="0" applyNumberFormat="1" applyFont="1" applyFill="1" applyBorder="1" applyAlignment="1">
      <alignment vertical="center"/>
    </xf>
    <xf numFmtId="255" fontId="1" fillId="0" borderId="0" xfId="0" applyNumberFormat="1" applyFont="1" applyFill="1" applyBorder="1" applyAlignment="1" applyProtection="1">
      <alignment horizontal="right" vertical="center"/>
    </xf>
    <xf numFmtId="186" fontId="1" fillId="0" borderId="1" xfId="0" applyNumberFormat="1" applyFont="1" applyFill="1" applyBorder="1" applyAlignment="1" applyProtection="1">
      <alignment horizontal="right" vertical="center"/>
    </xf>
    <xf numFmtId="3" fontId="4" fillId="0" borderId="1" xfId="0" applyNumberFormat="1" applyFont="1" applyFill="1" applyBorder="1" applyAlignment="1" applyProtection="1">
      <alignment horizontal="center" vertical="center"/>
    </xf>
    <xf numFmtId="186" fontId="4" fillId="0" borderId="1" xfId="0" applyNumberFormat="1" applyFont="1" applyFill="1" applyBorder="1" applyAlignment="1" applyProtection="1">
      <alignment horizontal="right" vertical="center"/>
    </xf>
    <xf numFmtId="186" fontId="4" fillId="2" borderId="1" xfId="0" applyNumberFormat="1" applyFont="1" applyFill="1" applyBorder="1" applyAlignment="1" applyProtection="1">
      <alignment horizontal="right" vertical="center"/>
    </xf>
    <xf numFmtId="3" fontId="4" fillId="0" borderId="1" xfId="0" applyNumberFormat="1" applyFont="1" applyFill="1" applyBorder="1" applyAlignment="1" applyProtection="1">
      <alignment horizontal="right" vertical="center"/>
    </xf>
    <xf numFmtId="239" fontId="4" fillId="0" borderId="1" xfId="0" applyNumberFormat="1" applyFont="1" applyFill="1" applyBorder="1" applyAlignment="1">
      <alignment vertical="center"/>
    </xf>
    <xf numFmtId="0" fontId="36" fillId="0" borderId="0" xfId="0" applyFont="1" applyFill="1" applyBorder="1" applyAlignment="1">
      <alignment horizontal="center" vertical="center"/>
    </xf>
    <xf numFmtId="0" fontId="1" fillId="0" borderId="2" xfId="0" applyFont="1" applyFill="1" applyBorder="1" applyAlignment="1">
      <alignment horizontal="center" vertical="center"/>
    </xf>
    <xf numFmtId="4" fontId="4" fillId="0" borderId="1" xfId="0" applyNumberFormat="1" applyFont="1" applyFill="1" applyBorder="1" applyAlignment="1" applyProtection="1">
      <alignment horizontal="right" vertical="center"/>
    </xf>
    <xf numFmtId="4" fontId="1" fillId="0" borderId="1" xfId="0" applyNumberFormat="1" applyFont="1" applyFill="1" applyBorder="1" applyAlignment="1" applyProtection="1">
      <alignment horizontal="right" vertical="center"/>
    </xf>
    <xf numFmtId="0" fontId="1" fillId="0" borderId="1" xfId="0" applyFont="1" applyFill="1" applyBorder="1" applyAlignment="1">
      <alignment vertical="center"/>
    </xf>
    <xf numFmtId="0" fontId="15" fillId="0" borderId="1" xfId="0" applyFont="1" applyFill="1" applyBorder="1" applyAlignment="1">
      <alignment vertical="center"/>
    </xf>
    <xf numFmtId="0" fontId="4" fillId="0" borderId="1" xfId="0" applyFont="1" applyFill="1" applyBorder="1" applyAlignment="1">
      <alignment vertical="center"/>
    </xf>
    <xf numFmtId="0" fontId="1" fillId="0" borderId="1" xfId="0" applyNumberFormat="1" applyFont="1" applyFill="1" applyBorder="1" applyAlignment="1" applyProtection="1">
      <alignment horizontal="left" vertical="center"/>
    </xf>
    <xf numFmtId="186" fontId="37" fillId="0" borderId="1" xfId="0" applyNumberFormat="1" applyFont="1" applyFill="1" applyBorder="1" applyAlignment="1"/>
    <xf numFmtId="186" fontId="37" fillId="0" borderId="1" xfId="0" applyNumberFormat="1" applyFont="1" applyFill="1" applyBorder="1" applyAlignment="1">
      <alignment horizontal="right" vertical="center"/>
    </xf>
    <xf numFmtId="0" fontId="14" fillId="0" borderId="1" xfId="0" applyFont="1" applyFill="1" applyBorder="1" applyAlignment="1">
      <alignment horizontal="center" vertical="center"/>
    </xf>
    <xf numFmtId="3" fontId="1" fillId="0" borderId="1" xfId="0" applyNumberFormat="1" applyFont="1" applyFill="1" applyBorder="1" applyAlignment="1">
      <alignment vertical="center"/>
    </xf>
    <xf numFmtId="0" fontId="1" fillId="0" borderId="0" xfId="0" applyNumberFormat="1" applyFont="1" applyFill="1" applyBorder="1" applyAlignment="1">
      <alignment vertical="center"/>
    </xf>
    <xf numFmtId="0" fontId="13"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38" fillId="0" borderId="1" xfId="0" applyNumberFormat="1" applyFont="1" applyFill="1" applyBorder="1" applyAlignment="1">
      <alignment horizontal="center" vertical="center"/>
    </xf>
    <xf numFmtId="0" fontId="4" fillId="0" borderId="1" xfId="0" applyNumberFormat="1" applyFont="1" applyFill="1" applyBorder="1" applyAlignment="1">
      <alignment horizontal="left" vertical="center"/>
    </xf>
    <xf numFmtId="0" fontId="19" fillId="0" borderId="0" xfId="543" applyFont="1" applyFill="1" applyAlignment="1"/>
    <xf numFmtId="0" fontId="20" fillId="0" borderId="0" xfId="543" applyNumberFormat="1" applyFont="1" applyFill="1" applyAlignment="1" applyProtection="1">
      <alignment horizontal="center" vertical="center"/>
    </xf>
    <xf numFmtId="0" fontId="39" fillId="0" borderId="0" xfId="543" applyNumberFormat="1" applyFont="1" applyFill="1" applyAlignment="1" applyProtection="1">
      <alignment horizontal="center" vertical="center"/>
    </xf>
    <xf numFmtId="0" fontId="21" fillId="0" borderId="0" xfId="543" applyFont="1" applyFill="1" applyAlignment="1">
      <alignment vertical="center"/>
    </xf>
    <xf numFmtId="0" fontId="35" fillId="0" borderId="1" xfId="543" applyNumberFormat="1" applyFont="1" applyFill="1" applyBorder="1" applyAlignment="1" applyProtection="1">
      <alignment horizontal="center" vertical="center"/>
    </xf>
    <xf numFmtId="0" fontId="5" fillId="0" borderId="0" xfId="543" applyFont="1" applyFill="1" applyAlignment="1">
      <alignment vertical="center"/>
    </xf>
    <xf numFmtId="0" fontId="19" fillId="0" borderId="1" xfId="543" applyNumberFormat="1" applyFont="1" applyFill="1" applyBorder="1" applyAlignment="1" applyProtection="1">
      <alignment horizontal="left" vertical="center"/>
    </xf>
    <xf numFmtId="0" fontId="5" fillId="0" borderId="1" xfId="543" applyFont="1" applyFill="1" applyBorder="1" applyAlignment="1">
      <alignment vertical="center" wrapText="1"/>
    </xf>
    <xf numFmtId="0" fontId="19" fillId="0" borderId="1" xfId="543" applyNumberFormat="1" applyFont="1" applyFill="1" applyBorder="1" applyAlignment="1" applyProtection="1">
      <alignment horizontal="center" vertical="center"/>
    </xf>
    <xf numFmtId="0" fontId="5" fillId="0" borderId="0" xfId="543" applyNumberFormat="1" applyFont="1" applyFill="1" applyBorder="1" applyAlignment="1" applyProtection="1">
      <alignment vertical="center"/>
    </xf>
    <xf numFmtId="49" fontId="19" fillId="0" borderId="1" xfId="0" applyNumberFormat="1" applyFont="1" applyFill="1" applyBorder="1" applyAlignment="1" quotePrefix="1">
      <alignment horizontal="left" vertical="center"/>
    </xf>
    <xf numFmtId="49" fontId="19" fillId="2" borderId="1" xfId="0" applyNumberFormat="1" applyFont="1" applyFill="1" applyBorder="1" applyAlignment="1" quotePrefix="1">
      <alignment horizontal="left" vertical="center"/>
    </xf>
  </cellXfs>
  <cellStyles count="6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_gdp" xfId="49"/>
    <cellStyle name="?…????è [0.00]_Region Orders (2)" xfId="50"/>
    <cellStyle name="40% - 强调文字颜色 2 3 4 8" xfId="51"/>
    <cellStyle name="输出 3 2 3 3" xfId="52"/>
    <cellStyle name="汇总 8 2 5 2 5" xfId="53"/>
    <cellStyle name="20% - 强调文字颜色 6 2 12" xfId="54"/>
    <cellStyle name="40% - Accent2 2 4" xfId="55"/>
    <cellStyle name="输入 2 6 2 2 4" xfId="56"/>
    <cellStyle name="Accent5 2 2 5" xfId="57"/>
    <cellStyle name="标题 5 3 10" xfId="58"/>
    <cellStyle name="20% - 强调文字颜色 2 3 6" xfId="59"/>
    <cellStyle name="计算 3 2 4 2 2 3" xfId="60"/>
    <cellStyle name="输出 2 3 6" xfId="61"/>
    <cellStyle name="40% - 强调文字颜色 4 2 4 2 2 3" xfId="62"/>
    <cellStyle name="输入 10 2 2 2 3 2" xfId="63"/>
    <cellStyle name="20% - 强调文字颜色 2 3 3 2 10" xfId="64"/>
    <cellStyle name="差_2006年水利统计指标统计表_财力性转移支付2010年预算参考数 4 2 2" xfId="65"/>
    <cellStyle name="Normal - Style1 22" xfId="66"/>
    <cellStyle name="好_1_财力性转移支付2010年预算参考数_12.25-发教育厅-2016年高职生均年初预算控制数分配表" xfId="67"/>
    <cellStyle name="Accent2 - 40%" xfId="68"/>
    <cellStyle name="20% - 强调文字颜色 1 3 3 2 17" xfId="69"/>
    <cellStyle name="Accent4 - 40% 3 3" xfId="70"/>
    <cellStyle name="_表1汇总表 3 2 3" xfId="71"/>
    <cellStyle name="40% - 强调文字颜色 3 3 3 2" xfId="72"/>
    <cellStyle name="Calculation 3 3 2 3" xfId="73"/>
    <cellStyle name="差_12滨州 4" xfId="74"/>
    <cellStyle name="20% - 輔色4" xfId="75"/>
    <cellStyle name="?…????è_Region Orders (2)" xfId="76"/>
    <cellStyle name="40% - 强调文字颜色 4 3 4" xfId="77"/>
    <cellStyle name="?鹎%U龡&amp;H齲_x0001_C铣_x0014__x0007__x0001__x0001_ 3" xfId="78"/>
    <cellStyle name="20% - 强调文字颜色 4 2 4 2 2 7" xfId="79"/>
    <cellStyle name="好_合并" xfId="80"/>
    <cellStyle name="强调文字颜色 3 2 3 10" xfId="81"/>
    <cellStyle name="Input [yellow] 2 6 2" xfId="82"/>
    <cellStyle name="20% - 强调文字颜色 3 2 4 3 9" xfId="83"/>
    <cellStyle name="差_05潍坊 5 4" xfId="84"/>
    <cellStyle name="_2006年综合经营计划表（城北支行版5）" xfId="85"/>
    <cellStyle name="强调文字颜色 3 2 19" xfId="86"/>
    <cellStyle name="Accent4 - 40% 2 2 4" xfId="87"/>
    <cellStyle name="差_07临沂 2 4" xfId="88"/>
    <cellStyle name="40% - 强调文字颜色 3 2 4 3 10" xfId="89"/>
    <cellStyle name="强调文字颜色 2 2 4 2 17" xfId="90"/>
    <cellStyle name="輸入 3 5 2" xfId="91"/>
    <cellStyle name="20% - 强调文字颜色 3 3 22" xfId="92"/>
    <cellStyle name="Border 5" xfId="93"/>
    <cellStyle name="20% - Accent6 3 2 2" xfId="94"/>
    <cellStyle name="_ET_STYLE_NoName_00__Sheet3" xfId="95"/>
    <cellStyle name="60% - 强调文字颜色 5 3 4 18" xfId="96"/>
    <cellStyle name="汇总 2 4 2 3 6" xfId="97"/>
    <cellStyle name="强调文字颜色 2 2 2 2 15" xfId="98"/>
    <cellStyle name="60% - 强调文字颜色 3 2 4 3 2" xfId="99"/>
    <cellStyle name="输出 2 2 8 6" xfId="100"/>
    <cellStyle name="40% - 强调文字颜色 1 3 3 14" xfId="101"/>
    <cellStyle name="强调文字颜色 6 2 4 2 17" xfId="102"/>
    <cellStyle name="检查单元格 3 3 13" xfId="103"/>
    <cellStyle name="表标题 3 2 3" xfId="104"/>
    <cellStyle name="好_34青海_财力性转移支付2010年预算参考数_隋心对账单定稿0514" xfId="105"/>
    <cellStyle name="計算方式 3 6" xfId="106"/>
    <cellStyle name="20% - 强调文字颜色 5 2 22" xfId="107"/>
    <cellStyle name="差_汇总_财力性转移支付2010年预算参考数_合并" xfId="108"/>
    <cellStyle name="小数 2 5 3 2 2 4" xfId="109"/>
    <cellStyle name="差_成本差异系数_03_2010年各地区一般预算平衡表" xfId="110"/>
    <cellStyle name="汇总 3 3 6 2 2" xfId="111"/>
    <cellStyle name="好_2006年34青海_12.25-发教育厅-2016年高职生均年初预算控制数分配表" xfId="112"/>
    <cellStyle name="60% - 强调文字颜色 2 2 22" xfId="113"/>
    <cellStyle name="计算 2 4 7" xfId="114"/>
    <cellStyle name="标题 1 2 2 4" xfId="115"/>
    <cellStyle name="汇总 2 2 4 4 2 3 2" xfId="116"/>
    <cellStyle name="Accent5 - 20% 4 6" xfId="117"/>
    <cellStyle name="_ET_STYLE_NoName_00__县公司" xfId="118"/>
    <cellStyle name="常规 23 4 2 2" xfId="119"/>
    <cellStyle name="20% - 强调文字颜色 1 4 3" xfId="120"/>
    <cellStyle name="40% - 强调文字颜色 4 2 3 3" xfId="121"/>
    <cellStyle name="_1123试算平衡表（模板）（马雪泉）" xfId="122"/>
    <cellStyle name="警告文本 4 2 19" xfId="123"/>
    <cellStyle name="差_530623_2006年县级财政报表附表 4" xfId="124"/>
    <cellStyle name="60% - 强调文字颜色 4 2 3" xfId="125"/>
    <cellStyle name="_00  2011年考核表" xfId="126"/>
    <cellStyle name="Grey 7" xfId="127"/>
    <cellStyle name="差_Book2" xfId="128"/>
    <cellStyle name="Dollar (zero dec) 2 2" xfId="129"/>
    <cellStyle name="40% - 强调文字颜色 6 15" xfId="130"/>
    <cellStyle name="Prefilled 2 2 2 4 2" xfId="131"/>
    <cellStyle name="no dec 11" xfId="132"/>
    <cellStyle name="标题 2 3 2 18" xfId="133"/>
    <cellStyle name="_Book1_5" xfId="134"/>
    <cellStyle name="_2007年上半年全国地方级和部分城市收支情况 4" xfId="135"/>
    <cellStyle name="常规 52 2 3" xfId="136"/>
    <cellStyle name="20% - 輔色2" xfId="137"/>
    <cellStyle name="20% - 輔色3" xfId="138"/>
    <cellStyle name="60% - 强调文字颜色 4 7_四队计价2011-6" xfId="139"/>
    <cellStyle name="40% - Accent4 3 2 3" xfId="140"/>
    <cellStyle name="数字 5 2 2 3 2" xfId="141"/>
    <cellStyle name="20% - 着色 1" xfId="142"/>
    <cellStyle name="强调文字颜色 6 2 2 8" xfId="143"/>
    <cellStyle name="20% - 輔色5" xfId="144"/>
    <cellStyle name="百分比 3 2 3 2" xfId="145"/>
    <cellStyle name="20% - 輔色6" xfId="146"/>
    <cellStyle name="适中 8 2" xfId="147"/>
    <cellStyle name="差_12滨州 7" xfId="148"/>
    <cellStyle name="Header2 4 3 2 3 2" xfId="149"/>
    <cellStyle name="20% - Accent3 4 4" xfId="150"/>
    <cellStyle name="Accent4 - 60% 4 3" xfId="151"/>
    <cellStyle name="_ET_STYLE_NoName_00__红线成本编制附表（局指样表）" xfId="152"/>
    <cellStyle name="60% - Accent4 2 2 2" xfId="153"/>
    <cellStyle name="20% - 强调文字颜色 1 6" xfId="154"/>
    <cellStyle name="强调文字颜色 5 3 2 18" xfId="155"/>
    <cellStyle name="链接单元格 2 3 2 7" xfId="156"/>
    <cellStyle name="20% - 强调文字颜色 6 6" xfId="157"/>
    <cellStyle name="Accent3 - 60% 5 4" xfId="158"/>
    <cellStyle name="60% - 强调文字颜色 6 3 3 2 14" xfId="159"/>
    <cellStyle name="Accent1 7 2" xfId="160"/>
    <cellStyle name="40% - 强调文字颜色 2 6" xfId="161"/>
    <cellStyle name=" 1 4" xfId="162"/>
    <cellStyle name="60% - 强调文字颜色 1 2 3 2" xfId="163"/>
    <cellStyle name="Normal - Style1 5" xfId="164"/>
    <cellStyle name="60% - 强调文字颜色 4 3 2 12" xfId="165"/>
    <cellStyle name="差_2008年支出核定 5 2" xfId="166"/>
    <cellStyle name="?? [0.00]_Analysis of Loans" xfId="167"/>
    <cellStyle name="?? [0]" xfId="168"/>
    <cellStyle name="60% - 强调文字颜色 6 2 4 10" xfId="169"/>
    <cellStyle name="Comma  - Style7" xfId="170"/>
    <cellStyle name="60% - 强调文字颜色 5 10" xfId="171"/>
    <cellStyle name="差_530623_2006年县级财政报表附表 2 2" xfId="172"/>
    <cellStyle name="???? [0.00]_Analysis of Loans" xfId="173"/>
    <cellStyle name="????_Analysis of Loans" xfId="174"/>
    <cellStyle name="?鹎%U龡&amp;H?_x0008__x001c__x001c_?_x0007__x0001__x0001_ 2" xfId="175"/>
    <cellStyle name="强调文字颜色 4 2 4 2 3" xfId="176"/>
    <cellStyle name="标题 1 3 15" xfId="177"/>
    <cellStyle name="@_text" xfId="178"/>
    <cellStyle name="_Book1_1 3" xfId="179"/>
    <cellStyle name="Followed Hyperlink_8-邢台折~3" xfId="180"/>
    <cellStyle name="Accent2 - 60% 4 2 5" xfId="181"/>
    <cellStyle name="标题 3 21" xfId="182"/>
    <cellStyle name="_norma1_2007年上半年我市、全国、辽宁省、15城市财政收支情况表－政府全会用 3" xfId="183"/>
    <cellStyle name="Accent1 - 60% 3" xfId="184"/>
    <cellStyle name="警告文本 7" xfId="185"/>
    <cellStyle name="Explanatory Text 2 6" xfId="186"/>
    <cellStyle name="Accent4 7 2" xfId="187"/>
    <cellStyle name="差_城建部门 2" xfId="188"/>
    <cellStyle name="好_汇总-县级财政报表附表 6" xfId="189"/>
    <cellStyle name="輸出 2 3 2" xfId="190"/>
    <cellStyle name="40% - 强调文字颜色 6 2 2 4" xfId="191"/>
    <cellStyle name="常规 4 3 6" xfId="192"/>
    <cellStyle name="entry box 2 2 4 2" xfId="193"/>
    <cellStyle name="_14新宾 3" xfId="194"/>
    <cellStyle name="差_11大理_财力性转移支付2010年预算参考数 5 2" xfId="195"/>
    <cellStyle name="40% - 强调文字颜色 5 2 2 5" xfId="196"/>
    <cellStyle name="Total 3 2" xfId="197"/>
    <cellStyle name="好_行政(燃修费)_民生政策最低支出需求_财力性转移支付2010年预算参考数 3" xfId="198"/>
    <cellStyle name="常规 16 2 5" xfId="199"/>
    <cellStyle name="常规 21 2 5" xfId="200"/>
    <cellStyle name="强调文字颜色 4 3 4 8" xfId="201"/>
    <cellStyle name="Accent1 - 40% 2 3" xfId="202"/>
    <cellStyle name="解释性文本 3 2 11" xfId="203"/>
    <cellStyle name="20% - Accent6 2 2 3" xfId="204"/>
    <cellStyle name="Accent1 5 5" xfId="205"/>
    <cellStyle name="20% - 强调文字颜色 3 2 8" xfId="206"/>
    <cellStyle name="40% - Accent3 3 2 3" xfId="207"/>
    <cellStyle name="货币[0] 2 8" xfId="208"/>
    <cellStyle name="20% - 强调文字颜色 1 2_2017年人大参阅资料（代表大会-定）1.14" xfId="209"/>
    <cellStyle name="后继超链接 5" xfId="210"/>
    <cellStyle name="{Thousand [0]}" xfId="211"/>
    <cellStyle name="60% - 强调文字颜色 3 3 17" xfId="212"/>
    <cellStyle name="_2006－2009年结余结转情况 4" xfId="213"/>
    <cellStyle name="差_09黑龙江_财力性转移支付2010年预算参考数 5 2" xfId="214"/>
    <cellStyle name="Accent6 4 2 2" xfId="215"/>
    <cellStyle name="Accent3 - 40% 3 5" xfId="216"/>
    <cellStyle name="Accent5 - 60% 3 2" xfId="217"/>
    <cellStyle name="差_2015年高等教育教职工和学生情况" xfId="218"/>
    <cellStyle name="20% - 强调文字颜色 2 2 4_2017年人大参阅资料（代表大会-定）1.14" xfId="219"/>
    <cellStyle name="常规 2 2 3 2" xfId="220"/>
    <cellStyle name="差_Book1_县公司 2" xfId="221"/>
    <cellStyle name="Currency [0] 6" xfId="222"/>
    <cellStyle name="60% - 强调文字颜色 2 2 4 3" xfId="223"/>
    <cellStyle name="Heading 1 3 5" xfId="224"/>
    <cellStyle name="常规 13 2_Book1" xfId="225"/>
    <cellStyle name="Heading 2 2 6" xfId="226"/>
    <cellStyle name="40% - Accent6 2 2 3" xfId="227"/>
    <cellStyle name="标题 2 4 2 20" xfId="228"/>
    <cellStyle name="_4月表 3" xfId="229"/>
    <cellStyle name="差_（20120229）新增报表表样 3 2 3" xfId="230"/>
    <cellStyle name="40% - 强调文字颜色 1 3_2017年人大参阅资料（代表大会-定）1.14" xfId="231"/>
    <cellStyle name="着色 5 4" xfId="232"/>
    <cellStyle name="好_汇总-县级财政报表附表" xfId="233"/>
    <cellStyle name="F5" xfId="234"/>
    <cellStyle name="Calc Percent (2)" xfId="235"/>
    <cellStyle name="强调文字颜色 1 3 3 14" xfId="236"/>
    <cellStyle name="Accent3 - 20% 8" xfId="237"/>
    <cellStyle name="Enter Units (2)" xfId="238"/>
    <cellStyle name="标题 3 2 5" xfId="239"/>
    <cellStyle name="差_2006年33甘肃 3 2 4" xfId="240"/>
    <cellStyle name="20% - Accent5 2 2 5" xfId="241"/>
    <cellStyle name="好_Book1_1_Book1 2" xfId="242"/>
    <cellStyle name="千位分隔[0] 8" xfId="243"/>
    <cellStyle name="Accent6 8 2" xfId="244"/>
    <cellStyle name="标题 2 2 8" xfId="245"/>
    <cellStyle name="标题 1 2 2 21" xfId="246"/>
    <cellStyle name="40% - Accent1 2 4" xfId="247"/>
    <cellStyle name="wrap" xfId="248"/>
    <cellStyle name="常规 31 2 2" xfId="249"/>
    <cellStyle name="Neutral 2 2 3" xfId="250"/>
    <cellStyle name="Accent6 - 40% 3 2 2" xfId="251"/>
    <cellStyle name="no dec 2 4" xfId="252"/>
    <cellStyle name="百分比 2 2 5 2" xfId="253"/>
    <cellStyle name="60% - Accent3 5" xfId="254"/>
    <cellStyle name="60% - 强调文字颜色 6 3 4 4" xfId="255"/>
    <cellStyle name="Input Cells" xfId="256"/>
    <cellStyle name="Accent5 8 2" xfId="257"/>
    <cellStyle name="40% - 輔色6" xfId="258"/>
    <cellStyle name="Accent3 2 2 2" xfId="259"/>
    <cellStyle name="Accent6 4 5" xfId="260"/>
    <cellStyle name="Accent4 - 40% 3 2 2" xfId="261"/>
    <cellStyle name="标题 4 4 5" xfId="262"/>
    <cellStyle name="Accent3 - 60% 4" xfId="263"/>
    <cellStyle name="差_发教育厅工资晋级预发第三步津补贴" xfId="264"/>
    <cellStyle name="好_2006年分析表 2" xfId="265"/>
    <cellStyle name="货币 2_发文表-2015年资源枯竭城市转移支付资金安排表（定）" xfId="266"/>
    <cellStyle name="Accent6 - 20% 12" xfId="267"/>
    <cellStyle name="常规 2 81" xfId="268"/>
    <cellStyle name="20% - 强调文字颜色 4 2 3 5" xfId="269"/>
    <cellStyle name="Accent2 - 60% 3 4" xfId="270"/>
    <cellStyle name="好_30云南 4" xfId="271"/>
    <cellStyle name="标题 6 3 14" xfId="272"/>
    <cellStyle name="差_副本73283696546880457822010-04-29 2" xfId="273"/>
    <cellStyle name="60% - 强调文字颜色 3 4 5" xfId="274"/>
    <cellStyle name="40% - Accent3 4 2" xfId="275"/>
    <cellStyle name="Accent1 - 40% 2 2 4" xfId="276"/>
    <cellStyle name="差_03昭通 2 4" xfId="277"/>
    <cellStyle name="Currency$[2]" xfId="278"/>
    <cellStyle name="Accent3 - 60% 3 2 2" xfId="279"/>
    <cellStyle name="检查单元格 2 3 2 3" xfId="280"/>
    <cellStyle name="差_城建部门 2 2" xfId="281"/>
    <cellStyle name="S1-0 2" xfId="282"/>
    <cellStyle name="资产 3 3" xfId="283"/>
    <cellStyle name="60% - 强调文字颜色 1 19" xfId="284"/>
    <cellStyle name="60% - Accent1 7" xfId="285"/>
    <cellStyle name="Accent4 2 2 5" xfId="286"/>
    <cellStyle name="_中小表1 2" xfId="287"/>
    <cellStyle name="40% - Accent5 3 2 2" xfId="288"/>
    <cellStyle name="40% - Accent5 3 2 3" xfId="289"/>
    <cellStyle name="20% - Accent5 2 2 2" xfId="290"/>
    <cellStyle name="40% - 强调文字颜色 3 2_2017年人大参阅资料（代表大会-定）1.14" xfId="291"/>
    <cellStyle name="{Comma [0]}" xfId="292"/>
    <cellStyle name="差_530629_2006年县级财政报表附表 4 2 2" xfId="293"/>
    <cellStyle name="{Comma}" xfId="294"/>
    <cellStyle name="{Date}" xfId="295"/>
    <cellStyle name="{Month}" xfId="296"/>
    <cellStyle name="{Percent}" xfId="297"/>
    <cellStyle name="Fixed 2" xfId="298"/>
    <cellStyle name="{Thousand}" xfId="299"/>
    <cellStyle name="{Z'0000(1 dec)}" xfId="300"/>
    <cellStyle name="{Z'0000(4 dec)}" xfId="301"/>
    <cellStyle name="0%" xfId="302"/>
    <cellStyle name="Accent5 - 40% 4" xfId="303"/>
    <cellStyle name="0.0%" xfId="304"/>
    <cellStyle name="Percent [2] 2 6" xfId="305"/>
    <cellStyle name="0.00%" xfId="306"/>
    <cellStyle name="1" xfId="307"/>
    <cellStyle name="20% - 着色 3" xfId="308"/>
    <cellStyle name="Calc Currency (0)_Book1" xfId="309"/>
    <cellStyle name="60% - Accent4 2 2 3" xfId="310"/>
    <cellStyle name="40% - 强调文字颜色 3 3 7" xfId="311"/>
    <cellStyle name="Accent4 - 60% 4 4" xfId="312"/>
    <cellStyle name="40% - Accent2 6" xfId="313"/>
    <cellStyle name="40% - 强调文字颜色 3 2 6" xfId="314"/>
    <cellStyle name="20% - Accent3 2 2 2" xfId="315"/>
    <cellStyle name="20% - Accent3 2 2 3" xfId="316"/>
    <cellStyle name="20% - Accent4 2 2 2" xfId="317"/>
    <cellStyle name="Good 4 2" xfId="318"/>
    <cellStyle name="20% - Accent4 6" xfId="319"/>
    <cellStyle name="20% - 强调文字颜色 5 4" xfId="320"/>
    <cellStyle name="20% - Accent5 4 2" xfId="321"/>
    <cellStyle name="差_05潍坊 5 2" xfId="322"/>
    <cellStyle name="标题 4 9 2" xfId="323"/>
    <cellStyle name="Accent4 21" xfId="324"/>
    <cellStyle name="好_05潍坊_华东" xfId="325"/>
    <cellStyle name="Accent6 - 40% 10" xfId="326"/>
    <cellStyle name="Accent6 - 40% 12" xfId="327"/>
    <cellStyle name="HEADER" xfId="328"/>
    <cellStyle name="Subtotal" xfId="329"/>
    <cellStyle name="Accent1 - 40% 5 2" xfId="330"/>
    <cellStyle name="60% - 輔色3 2" xfId="331"/>
    <cellStyle name="60% - 輔色4 2" xfId="332"/>
    <cellStyle name="style 2 3 2" xfId="333"/>
    <cellStyle name="t_HVAC Equipment (3) 2" xfId="334"/>
    <cellStyle name="Accent6" xfId="335"/>
    <cellStyle name="差_2006年30云南 3 2 2" xfId="336"/>
    <cellStyle name="Output Amounts" xfId="337"/>
    <cellStyle name="20% - 强调文字颜色 1 2 4_2017年人大参阅资料（代表大会-定）1.14" xfId="338"/>
    <cellStyle name="Accent2" xfId="339"/>
    <cellStyle name="60% - 輔色6 2" xfId="340"/>
    <cellStyle name="差_M01-2(州市补助收入) 4 2" xfId="341"/>
    <cellStyle name="20% - 强调文字颜色 2 2_2017年人大参阅资料（代表大会-定）1.14" xfId="342"/>
    <cellStyle name="Date 2" xfId="343"/>
    <cellStyle name="40% - Accent6 3 2 2" xfId="344"/>
    <cellStyle name="差 3 4 6" xfId="345"/>
    <cellStyle name="60% - 着色 2 2 2" xfId="346"/>
    <cellStyle name="Comma [00]" xfId="347"/>
    <cellStyle name="20% - 强调文字颜色 4 3_2017年人大参阅资料（代表大会-定）1.14" xfId="348"/>
    <cellStyle name="常规 23 2 2" xfId="349"/>
    <cellStyle name="合計 3 4 2" xfId="350"/>
    <cellStyle name="常规 23_12.25-发教育厅-2016年高职生均年初预算控制数分配表" xfId="351"/>
    <cellStyle name="Linked Cell 6" xfId="352"/>
    <cellStyle name="Accent1 9 2" xfId="353"/>
    <cellStyle name="标题 3 10" xfId="354"/>
    <cellStyle name="Currency [0]" xfId="355"/>
    <cellStyle name="60% - 强调文字颜色 3 3_2017年人大参阅资料（代表大会-定）1.14" xfId="356"/>
    <cellStyle name="Calc Currency (0) 2 3" xfId="357"/>
    <cellStyle name="差_530629_2006年县级财政报表附表 3 2" xfId="358"/>
    <cellStyle name="40% - 强调文字颜色 2 2 3_2017年人大参阅资料（代表大会-定）1.14" xfId="359"/>
    <cellStyle name="Milliers [0]_!!!GO" xfId="360"/>
    <cellStyle name="args.style" xfId="361"/>
    <cellStyle name="PSHeading 2 2" xfId="362"/>
    <cellStyle name="差_05潍坊 4 2" xfId="363"/>
    <cellStyle name="Currency [00]" xfId="364"/>
    <cellStyle name="20% - 强调文字颜色 3 2 4_2017年人大参阅资料（代表大会-定）1.14" xfId="365"/>
    <cellStyle name="20% - 强调文字颜色 3 2_2017年人大参阅资料（代表大会-定）1.14" xfId="366"/>
    <cellStyle name="Heading 3 6" xfId="367"/>
    <cellStyle name="好_03昭通" xfId="368"/>
    <cellStyle name="60% - 强调文字颜色 4 2 2 4" xfId="369"/>
    <cellStyle name="Percent [2] 2 3" xfId="370"/>
    <cellStyle name="Accent3 8" xfId="371"/>
    <cellStyle name="40% - 强调文字颜色 4 2 4_2017年人大参阅资料（代表大会-定）1.14" xfId="372"/>
    <cellStyle name="Accent2 4 2" xfId="373"/>
    <cellStyle name="Accent2 4 4" xfId="374"/>
    <cellStyle name="Accent2 4 5" xfId="375"/>
    <cellStyle name="Heading 2 3 2 2" xfId="376"/>
    <cellStyle name="Explanatory Text 2 2 2" xfId="377"/>
    <cellStyle name="PrePop Units (1)" xfId="378"/>
    <cellStyle name="20% - 强调文字颜色 5 2 3_2017年人大参阅资料（代表大会-定）1.14" xfId="379"/>
    <cellStyle name="PSDate 2" xfId="380"/>
    <cellStyle name="霓付 [0]_ +Foil &amp; -FOIL &amp; PAPER" xfId="381"/>
    <cellStyle name="Check Cell 2 2 2" xfId="382"/>
    <cellStyle name="Accent3 - 40%" xfId="383"/>
    <cellStyle name="Accent1 - 40%" xfId="384"/>
    <cellStyle name="no dec 5" xfId="385"/>
    <cellStyle name="Date 2 2" xfId="386"/>
    <cellStyle name="40% - 强调文字颜色 3 2 4_2017年人大参阅资料（代表大会-定）1.14" xfId="387"/>
    <cellStyle name="Currency1" xfId="388"/>
    <cellStyle name="3232" xfId="389"/>
    <cellStyle name="Header1 4" xfId="390"/>
    <cellStyle name="Accent2 - 60% 4 2 2" xfId="391"/>
    <cellStyle name="标题 1 2 4 3" xfId="392"/>
    <cellStyle name="40% - 輔色2" xfId="393"/>
    <cellStyle name="40% - 輔色3" xfId="394"/>
    <cellStyle name="Warning Text 3 2 4" xfId="395"/>
    <cellStyle name="Accent2 - 60% 3 2" xfId="396"/>
    <cellStyle name="未定义 2" xfId="397"/>
    <cellStyle name="砯刽_PLDT" xfId="398"/>
    <cellStyle name="常规 9 2 8" xfId="399"/>
    <cellStyle name="标题 2 3 2 3" xfId="400"/>
    <cellStyle name="Input [yellow] 9" xfId="401"/>
    <cellStyle name="Currency$[0]" xfId="402"/>
    <cellStyle name="百分比 2 2 3 2" xfId="403"/>
    <cellStyle name="好_劳务费用清单（路基附属10-3）" xfId="404"/>
    <cellStyle name="强调文字颜色 2 7" xfId="405"/>
    <cellStyle name="Comma,1" xfId="406"/>
    <cellStyle name="PrePop Units (0)" xfId="407"/>
    <cellStyle name="Comma,2" xfId="408"/>
    <cellStyle name="超级链接 2" xfId="409"/>
    <cellStyle name="60% - Accent2 4 3" xfId="410"/>
    <cellStyle name="Accent4 - 60% 4 2" xfId="411"/>
    <cellStyle name="Accent1 - 40% 10" xfId="412"/>
    <cellStyle name="Accent1 - 60% 4 6" xfId="413"/>
    <cellStyle name="Accent5 6 2 2" xfId="414"/>
    <cellStyle name="60% - 强调文字颜色 5 3_2017年人大参阅资料（代表大会-定）1.14" xfId="415"/>
    <cellStyle name="Accent6 - 40% 3 3" xfId="416"/>
    <cellStyle name="差_2006年全省财力计算表（中央、决算） 5 2" xfId="417"/>
    <cellStyle name="Accent6 - 60% 3 2 2" xfId="418"/>
    <cellStyle name="Accent6 - 60% 3 2 3" xfId="419"/>
    <cellStyle name="Thousands" xfId="420"/>
    <cellStyle name="标题 2 2 4 2" xfId="421"/>
    <cellStyle name="强调文字颜色 3 10" xfId="422"/>
    <cellStyle name="Accent1 - 60% 4 2 2" xfId="423"/>
    <cellStyle name="常规 100 8" xfId="424"/>
    <cellStyle name="强调文字颜色 6 10" xfId="425"/>
    <cellStyle name="40% - 强调文字颜色 6 2_2017年人大参阅资料（代表大会-定）1.14" xfId="426"/>
    <cellStyle name="Dollar (zero dec) 6" xfId="427"/>
    <cellStyle name="Linked Cells_Book1" xfId="428"/>
    <cellStyle name="Accent1 22" xfId="429"/>
    <cellStyle name="60% - Accent1 4 2" xfId="430"/>
    <cellStyle name="60% - Accent2 4 2" xfId="431"/>
    <cellStyle name="60% - Accent3 2 2 2" xfId="432"/>
    <cellStyle name="标题1" xfId="433"/>
    <cellStyle name="60% - Accent5 2 2 2" xfId="434"/>
    <cellStyle name="常规 2 10 2 5" xfId="435"/>
    <cellStyle name="60% - Accent6 2 2 2" xfId="436"/>
    <cellStyle name="60% - 强调文字颜色 1 10" xfId="437"/>
    <cellStyle name="60% - 强调文字颜色 1 3_2017年人大参阅资料（代表大会-定）1.14" xfId="438"/>
    <cellStyle name="comma zerodec 2" xfId="439"/>
    <cellStyle name="comma zerodec 4" xfId="440"/>
    <cellStyle name="差_（20120229）新增报表表样 3 2" xfId="441"/>
    <cellStyle name="S_93BF3CC6965FEFE0" xfId="442"/>
    <cellStyle name="检查单元格 7" xfId="443"/>
    <cellStyle name="60% - 强调文字颜色 2 3_2017年人大参阅资料（代表大会-定）1.14" xfId="444"/>
    <cellStyle name="Date Short" xfId="445"/>
    <cellStyle name="Non défini" xfId="446"/>
    <cellStyle name="60% - 强调文字颜色 3 4" xfId="447"/>
    <cellStyle name="Accent4 - 60% 8" xfId="448"/>
    <cellStyle name="Fixed 2 2" xfId="449"/>
    <cellStyle name="60% - 强调文字颜色 4 3_2017年人大参阅资料（代表大会-定）1.14" xfId="450"/>
    <cellStyle name="60% - 强调文字颜色 4 4" xfId="451"/>
    <cellStyle name="标题 3 2 3 5" xfId="452"/>
    <cellStyle name="标题 3 2 4 5" xfId="453"/>
    <cellStyle name="Calc Percent (0)" xfId="454"/>
    <cellStyle name="差_总局机关" xfId="455"/>
    <cellStyle name="Calc Percent (1)" xfId="456"/>
    <cellStyle name="标题 3 3 2 5" xfId="457"/>
    <cellStyle name="60% - 强调文字颜色 6 10" xfId="458"/>
    <cellStyle name="Accent6 - 40% 5 3 2" xfId="459"/>
    <cellStyle name="Currency [0]_353HHC" xfId="460"/>
    <cellStyle name="60% - 强调文字颜色 6 3_2017年人大参阅资料（代表大会-定）1.14" xfId="461"/>
    <cellStyle name="60% - 强调文字颜色 6 4" xfId="462"/>
    <cellStyle name="6mal" xfId="463"/>
    <cellStyle name="Accent5 - 60% 6" xfId="464"/>
    <cellStyle name="Accent1 - 40% 2 2 2" xfId="465"/>
    <cellStyle name="Accent1 - 60%" xfId="466"/>
    <cellStyle name="公司标准表 2" xfId="467"/>
    <cellStyle name="Total 5 2" xfId="468"/>
    <cellStyle name="差_2006年27重庆_财力性转移支付2010年预算参考数 2 4" xfId="469"/>
    <cellStyle name="Comma [0] 3" xfId="470"/>
    <cellStyle name="Accent2 23" xfId="471"/>
    <cellStyle name="标题 4 2 4 5" xfId="472"/>
    <cellStyle name="Accent2 9 2" xfId="473"/>
    <cellStyle name="Linked Cells 2" xfId="474"/>
    <cellStyle name="Accent3 - 40% 3 2 2" xfId="475"/>
    <cellStyle name="KPMG Normal" xfId="476"/>
    <cellStyle name="Accent3 21" xfId="477"/>
    <cellStyle name="Accent3 9 2" xfId="478"/>
    <cellStyle name="Accent6 - 60% 2 2" xfId="479"/>
    <cellStyle name="常规 28 4" xfId="480"/>
    <cellStyle name="好_530629_2006年县级财政报表附表 5" xfId="481"/>
    <cellStyle name="Accent4 2 2 2" xfId="482"/>
    <cellStyle name="差_530623_2006年县级财政报表附表 8" xfId="483"/>
    <cellStyle name="Tusental (0)_pldt" xfId="484"/>
    <cellStyle name="Accent5 - 40% 11" xfId="485"/>
    <cellStyle name="Accent5 - 40% 2 2 2" xfId="486"/>
    <cellStyle name="PSInt" xfId="487"/>
    <cellStyle name="Accent6 - 60%" xfId="488"/>
    <cellStyle name="Accent6 - 60% 12" xfId="489"/>
    <cellStyle name="常规 31 3 3 2" xfId="490"/>
    <cellStyle name="輔色1 2" xfId="491"/>
    <cellStyle name="輔色2 2" xfId="492"/>
    <cellStyle name="Header1 21" xfId="493"/>
    <cellStyle name="Black" xfId="494"/>
    <cellStyle name="Calc Currency (0) 6" xfId="495"/>
    <cellStyle name="Heading 1 3 2 2" xfId="496"/>
    <cellStyle name="常规 31 2 2 4" xfId="497"/>
    <cellStyle name="常规 21 4" xfId="498"/>
    <cellStyle name="Calc Currency (0) 2 2" xfId="499"/>
    <cellStyle name="Calc Currency (0) 4" xfId="500"/>
    <cellStyle name="超级链接 5" xfId="501"/>
    <cellStyle name="常规 85 2" xfId="502"/>
    <cellStyle name="category" xfId="503"/>
    <cellStyle name="Col Heads" xfId="504"/>
    <cellStyle name="Warning Text 2 2 2" xfId="505"/>
    <cellStyle name="ColLevel_0" xfId="506"/>
    <cellStyle name="Column_Title" xfId="507"/>
    <cellStyle name="Comma [0] 4" xfId="508"/>
    <cellStyle name="Currency,0" xfId="509"/>
    <cellStyle name="Currency,2" xfId="510"/>
    <cellStyle name="comma-d" xfId="511"/>
    <cellStyle name="Copied" xfId="512"/>
    <cellStyle name="COST1" xfId="513"/>
    <cellStyle name="Currency [0] 3" xfId="514"/>
    <cellStyle name="Currency [0] 4" xfId="515"/>
    <cellStyle name="Currency\[0]" xfId="516"/>
    <cellStyle name="Currency1 4" xfId="517"/>
    <cellStyle name="Date_Book1" xfId="518"/>
    <cellStyle name="Entered" xfId="519"/>
    <cellStyle name="entry" xfId="520"/>
    <cellStyle name="Euro" xfId="521"/>
    <cellStyle name="EY House" xfId="522"/>
    <cellStyle name="Fixed 4" xfId="523"/>
    <cellStyle name="强调文字颜色 1 7" xfId="524"/>
    <cellStyle name="Neutral 3 2 2" xfId="525"/>
    <cellStyle name="Heading" xfId="526"/>
    <cellStyle name="Heading 3 4 2" xfId="527"/>
    <cellStyle name="Heading 4 2 4" xfId="528"/>
    <cellStyle name="Heading 4 4 2" xfId="529"/>
    <cellStyle name="常规 2" xfId="530"/>
    <cellStyle name="HEADING1 2" xfId="531"/>
    <cellStyle name="HEADING1 2 2" xfId="532"/>
    <cellStyle name="HEADING2 2" xfId="533"/>
    <cellStyle name="HEADING2 2 2" xfId="534"/>
    <cellStyle name="Hyperlink_8-邢台折~3" xfId="535"/>
    <cellStyle name="표준_(업무)평가단" xfId="536"/>
    <cellStyle name="标题 1 2 3 5" xfId="537"/>
    <cellStyle name="KPMG Heading 3" xfId="538"/>
    <cellStyle name="Input Cells_Book1" xfId="539"/>
    <cellStyle name="Percent [0]" xfId="540"/>
    <cellStyle name="标题 2 2 2 5" xfId="541"/>
    <cellStyle name="标题 1 3_2017年人大参阅资料（代表大会-定）1.14" xfId="542"/>
    <cellStyle name="常规 7" xfId="543"/>
    <cellStyle name="好_Book1_1" xfId="544"/>
    <cellStyle name="差_Book1_发文表-2015年资源枯竭城市转移支付资金安排表（定）" xfId="545"/>
    <cellStyle name="KPMG Heading 1" xfId="546"/>
    <cellStyle name="KPMG Heading 2" xfId="547"/>
    <cellStyle name="KPMG Heading 4" xfId="548"/>
    <cellStyle name="left" xfId="549"/>
    <cellStyle name="Linked Cell 4 2" xfId="550"/>
    <cellStyle name="Milliers_!!!GO" xfId="551"/>
    <cellStyle name="Model" xfId="552"/>
    <cellStyle name="Moneda [0]_96 Risk" xfId="553"/>
    <cellStyle name="Moneda_96 Risk" xfId="554"/>
    <cellStyle name="Monétaire [0]_!!!GO" xfId="555"/>
    <cellStyle name="Mon閠aire [0]_!!!GO" xfId="556"/>
    <cellStyle name="Mon閠aire_!!!GO" xfId="557"/>
    <cellStyle name="New Times Roman" xfId="558"/>
    <cellStyle name="Norma,_laroux_4_营业在建 (2)_E21" xfId="559"/>
    <cellStyle name="Normal 2" xfId="560"/>
    <cellStyle name="Normalny_Arkusz1" xfId="561"/>
    <cellStyle name="差_0605石屏县 4 5" xfId="562"/>
    <cellStyle name="Valuta_pldt" xfId="563"/>
    <cellStyle name="Output Line Items" xfId="564"/>
    <cellStyle name="per.style" xfId="565"/>
    <cellStyle name="Percent [00]" xfId="566"/>
    <cellStyle name="Percent [2] 4" xfId="567"/>
    <cellStyle name="Pourcentage_pldt" xfId="568"/>
    <cellStyle name="price" xfId="569"/>
    <cellStyle name="pricing" xfId="570"/>
    <cellStyle name="PSChar" xfId="571"/>
    <cellStyle name="PSDec" xfId="572"/>
    <cellStyle name="PSSpacer" xfId="573"/>
    <cellStyle name="Red" xfId="574"/>
    <cellStyle name="revised" xfId="575"/>
    <cellStyle name="RevList" xfId="576"/>
    <cellStyle name="S1-1" xfId="577"/>
    <cellStyle name="S1-2" xfId="578"/>
    <cellStyle name="S1-3" xfId="579"/>
    <cellStyle name="S1-4" xfId="580"/>
    <cellStyle name="S1-5" xfId="581"/>
    <cellStyle name="S1-6" xfId="582"/>
    <cellStyle name="S8" xfId="583"/>
    <cellStyle name="section" xfId="584"/>
    <cellStyle name="SOR" xfId="585"/>
    <cellStyle name="style1" xfId="586"/>
    <cellStyle name="style2" xfId="587"/>
    <cellStyle name="subhead" xfId="588"/>
    <cellStyle name="Text Indent A" xfId="589"/>
    <cellStyle name="Text Indent B" xfId="590"/>
    <cellStyle name="Text Indent C" xfId="591"/>
    <cellStyle name="title" xfId="592"/>
    <cellStyle name="Title 4 2" xfId="593"/>
    <cellStyle name="Tusental_pldt" xfId="594"/>
    <cellStyle name="Unprotect" xfId="595"/>
    <cellStyle name="Valuta (0)_pldt" xfId="596"/>
    <cellStyle name="捠壿 [0.00]_Region Orders (2)" xfId="597"/>
    <cellStyle name="编号" xfId="598"/>
    <cellStyle name="差_Book1_1" xfId="599"/>
    <cellStyle name="标题 3 3_2017年人大参阅资料（代表大会-定）1.14" xfId="600"/>
    <cellStyle name="标题 4 3_2017年人大参阅资料（代表大会-定）1.14" xfId="601"/>
    <cellStyle name="中等" xfId="602"/>
    <cellStyle name="部门" xfId="603"/>
    <cellStyle name="差 3_2017年人大参阅资料（代表大会-定）1.14" xfId="604"/>
    <cellStyle name="差_（20120229）新增报表表样 2 2 2" xfId="605"/>
    <cellStyle name="差_05潍坊 2 2 2" xfId="606"/>
    <cellStyle name="差_05潍坊_华东" xfId="607"/>
    <cellStyle name="輔色3 2" xfId="608"/>
    <cellStyle name="差_11大理 3 2 2" xfId="609"/>
    <cellStyle name="差_2006年33甘肃_华东" xfId="610"/>
    <cellStyle name="常规 28 3 5" xfId="611"/>
    <cellStyle name="后继超级链接_NEGS" xfId="612"/>
    <cellStyle name="货币 2 6" xfId="613"/>
    <cellStyle name="千位分隔[0] 3 5" xfId="614"/>
    <cellStyle name="常规 2 3 2" xfId="615"/>
    <cellStyle name="常规_8月财政收入测算表1" xfId="616"/>
    <cellStyle name="常规 23 7 2 2" xfId="617"/>
    <cellStyle name="烹拳 [0]_ +Foil &amp; -FOIL &amp; PAPER" xfId="618"/>
    <cellStyle name="常规 23 3 2" xfId="619"/>
    <cellStyle name="常规 2 2" xfId="620"/>
    <cellStyle name="常规 2 2 2 3" xfId="621"/>
    <cellStyle name="强调 3" xfId="622"/>
    <cellStyle name="常规 32 15" xfId="623"/>
    <cellStyle name="超级链接_NEGS" xfId="624"/>
    <cellStyle name="分级显示列_1_Book1" xfId="625"/>
    <cellStyle name="好 2 5" xfId="626"/>
    <cellStyle name="好 3_2017年人大参阅资料（代表大会-定）1.14" xfId="627"/>
    <cellStyle name="好_Book1_发文表-2015年资源枯竭城市转移支付资金安排表（定）" xfId="628"/>
    <cellStyle name="好_副本73283696546880457822010-04-29" xfId="629"/>
    <cellStyle name="货币 2 5" xfId="630"/>
    <cellStyle name="着色 2 2 2" xfId="631"/>
    <cellStyle name="借出原因" xfId="632"/>
    <cellStyle name="后继超级链接" xfId="633"/>
    <cellStyle name="千位分隔[0] 5 5" xfId="634"/>
    <cellStyle name="常规_2004年收支月报" xfId="635"/>
    <cellStyle name="数量 2" xfId="636"/>
    <cellStyle name="霓付_ +Foil &amp; -FOIL &amp; PAPER" xfId="637"/>
    <cellStyle name="檢查儲存格" xfId="638"/>
    <cellStyle name="警告文字" xfId="639"/>
    <cellStyle name="連結的儲存格" xfId="640"/>
    <cellStyle name="链接单元格 10" xfId="641"/>
    <cellStyle name="烹拳_ +Foil &amp; -FOIL &amp; PAPER" xfId="642"/>
    <cellStyle name="千位分隔 2" xfId="643"/>
    <cellStyle name="钎霖_4岿角利" xfId="644"/>
    <cellStyle name="强调 1" xfId="645"/>
    <cellStyle name="强调 2" xfId="646"/>
    <cellStyle name="强调 2 4" xfId="647"/>
    <cellStyle name="日期" xfId="648"/>
    <cellStyle name="商品名称" xfId="649"/>
    <cellStyle name="說明文字" xfId="650"/>
    <cellStyle name="通貨_１１月価格表" xfId="651"/>
    <cellStyle name="통화_1.24분기 평가표 " xfId="652"/>
    <cellStyle name="一般_EXPENSE" xfId="653"/>
    <cellStyle name="통화 [0]_1.24분기 평가표 " xfId="654"/>
    <cellStyle name="常规_2013年市纯本级" xfId="655"/>
  </cellStyles>
  <dxfs count="2">
    <dxf>
      <numFmt numFmtId="256" formatCode="0.00_ ;[Red]\-0.00\ ;"/>
    </dxf>
    <dxf>
      <numFmt numFmtId="257" formatCode="0.0000_ ;[Red]\-0.0000\ ;"/>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sharedStrings" Target="sharedStrings.xml"/><Relationship Id="rId28" Type="http://schemas.openxmlformats.org/officeDocument/2006/relationships/theme" Target="theme/theme1.xml"/><Relationship Id="rId27" Type="http://schemas.openxmlformats.org/officeDocument/2006/relationships/externalLink" Target="externalLinks/externalLink4.xml"/><Relationship Id="rId26" Type="http://schemas.openxmlformats.org/officeDocument/2006/relationships/externalLink" Target="externalLinks/externalLink3.xml"/><Relationship Id="rId25" Type="http://schemas.openxmlformats.org/officeDocument/2006/relationships/externalLink" Target="externalLinks/externalLink2.xml"/><Relationship Id="rId24" Type="http://schemas.openxmlformats.org/officeDocument/2006/relationships/externalLink" Target="externalLinks/externalLink1.xml"/><Relationship Id="rId23" Type="http://schemas.openxmlformats.org/officeDocument/2006/relationships/customXml" Target="../customXml/item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5885;&#26195;&#32874;\&#21508;&#31181;&#25253;&#36865;&#27719;&#25253;&#25968;&#25454;&#36164;&#26009;\2022&#24180;&#39044;&#31639;&#25253;&#34920;&#19978;&#25253;&#65288;&#39044;&#31639;&#22788;&#65289;\&#27743;&#27704;&#21439;2022&#24180;&#22320;&#26041;&#36130;&#25919;&#39044;&#31639;&#34920;&#65288;&#24102;&#20844;&#24335;&#65289;&#19978;&#2525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35885;&#26195;&#32874;\2022&#24180;&#39044;&#31639;&#32534;&#21046;\2022&#24180;&#39044;&#31639;\2022&#24180;5&#26376;20&#26085;&#65288;&#20154;&#22823;&#36890;&#36807;&#65289;\2&#12289;2021&#24180;&#39044;&#31639;&#25191;&#34892;&#24773;&#20917;&#21644;2022&#24180;&#36130;&#25919;&#39044;&#31639;&#33609;&#26696;&#30340;&#25253;&#34920;&#65288;5.20&#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6130;&#25919;&#24037;&#20316;\2025&#24180;&#39044;&#31639;&#32534;&#21046;\2025&#24180;&#39044;&#31639;&#25253;&#36130;&#25919;&#37096;&#34920;&#26684;&#65288;2025.3.6&#65289;\&#36716;&#21457;202502241709768_2025&#24180;\431125_&#27743;&#27704;&#21439;_2025&#24180;&#22320;&#26041;&#36130;&#25919;&#39044;&#31639;&#34920;&#65288;&#20154;&#22823;&#25209;&#22797;&#21475;&#24452;&#65289;_20250308%20123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6130;&#25919;&#24037;&#20316;\2026&#24180;&#39044;&#31639;&#32534;&#21046;\2026&#24180;&#22320;&#26041;&#36130;&#25919;&#39044;&#31639;&#34920;&#65288;&#25253;&#36130;&#25919;&#37096;2.25&#65289;\20251206&#65288;&#26356;&#26032;&#29256;&#26412;&#23545;&#20844;&#24335;&#30340;&#24433;&#21709;&#65289;\431125_&#27743;&#27704;&#21439;_2026&#24180;&#22320;&#26041;&#36130;&#25919;&#39044;&#31639;&#34920;&#65288;&#20154;&#22823;&#25209;&#22797;&#21475;&#24452;&#65289;_20260302+950&#65288;&#19978;&#25253;&#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封面"/>
      <sheetName val="目录"/>
      <sheetName val="表一"/>
      <sheetName val="表二"/>
      <sheetName val="表三"/>
      <sheetName val="表四"/>
      <sheetName val="表五"/>
      <sheetName val="表六 (1)"/>
      <sheetName val="表六（2)"/>
      <sheetName val="表七 (1)"/>
      <sheetName val="表七(2)"/>
      <sheetName val="表八"/>
      <sheetName val="表九"/>
      <sheetName val="表十"/>
      <sheetName val="表十一"/>
      <sheetName val="表十二"/>
      <sheetName val="表十三"/>
      <sheetName val="表十四"/>
      <sheetName val="表十五"/>
    </sheetNames>
    <sheetDataSet>
      <sheetData sheetId="0"/>
      <sheetData sheetId="1"/>
      <sheetData sheetId="2">
        <row r="33">
          <cell r="C33">
            <v>46780</v>
          </cell>
          <cell r="D33">
            <v>51297</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2021年公共预算收入情况"/>
      <sheetName val="2021年公共预算支出情况"/>
      <sheetName val="2021年公共预算收支平衡情况"/>
      <sheetName val="2021年基金预算收支情况"/>
      <sheetName val="2021年社保基金收支情况"/>
      <sheetName val="2021年国有资本经营预算收支情况"/>
      <sheetName val="2022年公共预算收入情况"/>
      <sheetName val="2022年公共预算支出情况"/>
      <sheetName val="2022年公共预算平衡情况"/>
      <sheetName val="2022年政府性基金收支情况"/>
      <sheetName val="2022年社会保险收支情况"/>
      <sheetName val="2022年国有资本经营预算收支情况"/>
    </sheetNames>
    <sheetDataSet>
      <sheetData sheetId="0"/>
      <sheetData sheetId="1"/>
      <sheetData sheetId="2"/>
      <sheetData sheetId="3"/>
      <sheetData sheetId="4">
        <row r="17">
          <cell r="D17">
            <v>24993.51</v>
          </cell>
        </row>
      </sheetData>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简介"/>
      <sheetName val="填表步骤及汇总方法"/>
      <sheetName val="封面"/>
      <sheetName val="内置数据"/>
      <sheetName val="目录"/>
      <sheetName val="表一（录入表）"/>
      <sheetName val="表二"/>
      <sheetName val="表二（录入表）"/>
      <sheetName val="表三"/>
      <sheetName val="表三（录入表）"/>
      <sheetName val="表四（录入表）"/>
      <sheetName val="表五（录入表）"/>
      <sheetName val="表六（1）"/>
      <sheetName val="表六（2）"/>
      <sheetName val="表七（1）"/>
      <sheetName val="表七（2）"/>
      <sheetName val="表八（录入表）"/>
      <sheetName val="表九"/>
      <sheetName val="表九（录入表）"/>
      <sheetName val="表十（录入表）"/>
      <sheetName val="表十一"/>
      <sheetName val="表十二（录入表）"/>
      <sheetName val="表十三（录入表）"/>
      <sheetName val="表十四"/>
      <sheetName val="数据汇集"/>
    </sheetNames>
    <sheetDataSet>
      <sheetData sheetId="0"/>
      <sheetData sheetId="1"/>
      <sheetData sheetId="2"/>
      <sheetData sheetId="3"/>
      <sheetData sheetId="4"/>
      <sheetData sheetId="5"/>
      <sheetData sheetId="6"/>
      <sheetData sheetId="7">
        <row r="11">
          <cell r="A11" t="str">
            <v>2013904</v>
          </cell>
        </row>
        <row r="11">
          <cell r="E11">
            <v>0</v>
          </cell>
        </row>
        <row r="12">
          <cell r="A12" t="str">
            <v>2080209</v>
          </cell>
        </row>
        <row r="12">
          <cell r="E12">
            <v>0</v>
          </cell>
        </row>
        <row r="13">
          <cell r="A13" t="str">
            <v>2130101</v>
          </cell>
        </row>
        <row r="13">
          <cell r="E13">
            <v>1680.94</v>
          </cell>
        </row>
        <row r="14">
          <cell r="A14" t="str">
            <v>2130102</v>
          </cell>
        </row>
        <row r="14">
          <cell r="E14">
            <v>237.18</v>
          </cell>
        </row>
        <row r="15">
          <cell r="A15" t="str">
            <v>2130103</v>
          </cell>
        </row>
        <row r="15">
          <cell r="E15">
            <v>0</v>
          </cell>
        </row>
        <row r="16">
          <cell r="A16" t="str">
            <v>2130104</v>
          </cell>
        </row>
        <row r="16">
          <cell r="E16">
            <v>0</v>
          </cell>
        </row>
        <row r="17">
          <cell r="A17" t="str">
            <v>2210111</v>
          </cell>
        </row>
        <row r="17">
          <cell r="E17">
            <v>0</v>
          </cell>
        </row>
        <row r="18">
          <cell r="A18" t="str">
            <v>2010101</v>
          </cell>
        </row>
        <row r="18">
          <cell r="E18">
            <v>474.84</v>
          </cell>
        </row>
        <row r="19">
          <cell r="A19" t="str">
            <v>2010102</v>
          </cell>
        </row>
        <row r="19">
          <cell r="E19">
            <v>113.46</v>
          </cell>
        </row>
        <row r="20">
          <cell r="A20" t="str">
            <v>2010103</v>
          </cell>
        </row>
        <row r="20">
          <cell r="E20">
            <v>0</v>
          </cell>
        </row>
        <row r="21">
          <cell r="A21" t="str">
            <v>2010104</v>
          </cell>
        </row>
        <row r="21">
          <cell r="E21">
            <v>48</v>
          </cell>
        </row>
        <row r="22">
          <cell r="A22" t="str">
            <v>2010105</v>
          </cell>
        </row>
        <row r="22">
          <cell r="E22">
            <v>0</v>
          </cell>
        </row>
        <row r="23">
          <cell r="A23" t="str">
            <v>2010106</v>
          </cell>
        </row>
        <row r="23">
          <cell r="E23">
            <v>0</v>
          </cell>
        </row>
        <row r="24">
          <cell r="A24" t="str">
            <v>2010107</v>
          </cell>
        </row>
        <row r="24">
          <cell r="E24">
            <v>0</v>
          </cell>
        </row>
        <row r="25">
          <cell r="A25" t="str">
            <v>2010108</v>
          </cell>
        </row>
        <row r="25">
          <cell r="E25">
            <v>0</v>
          </cell>
        </row>
        <row r="26">
          <cell r="A26" t="str">
            <v>2010109</v>
          </cell>
        </row>
        <row r="26">
          <cell r="E26">
            <v>0</v>
          </cell>
        </row>
        <row r="27">
          <cell r="A27" t="str">
            <v>2010150</v>
          </cell>
        </row>
        <row r="27">
          <cell r="E27">
            <v>0</v>
          </cell>
        </row>
        <row r="28">
          <cell r="A28" t="str">
            <v>2010199</v>
          </cell>
        </row>
        <row r="28">
          <cell r="E28">
            <v>0</v>
          </cell>
        </row>
        <row r="29">
          <cell r="A29" t="str">
            <v>2010201</v>
          </cell>
        </row>
        <row r="29">
          <cell r="E29">
            <v>345.9</v>
          </cell>
        </row>
        <row r="30">
          <cell r="A30" t="str">
            <v>2010202</v>
          </cell>
        </row>
        <row r="30">
          <cell r="E30">
            <v>36.92</v>
          </cell>
        </row>
        <row r="31">
          <cell r="A31" t="str">
            <v>2010203</v>
          </cell>
        </row>
        <row r="31">
          <cell r="E31">
            <v>0</v>
          </cell>
        </row>
        <row r="32">
          <cell r="A32" t="str">
            <v>2010204</v>
          </cell>
        </row>
        <row r="32">
          <cell r="E32">
            <v>38.4</v>
          </cell>
        </row>
        <row r="33">
          <cell r="A33" t="str">
            <v>2010205</v>
          </cell>
        </row>
        <row r="33">
          <cell r="E33">
            <v>0</v>
          </cell>
        </row>
        <row r="34">
          <cell r="A34" t="str">
            <v>2010206</v>
          </cell>
        </row>
        <row r="34">
          <cell r="E34">
            <v>0</v>
          </cell>
        </row>
        <row r="35">
          <cell r="A35" t="str">
            <v>2010250</v>
          </cell>
        </row>
        <row r="35">
          <cell r="E35">
            <v>0</v>
          </cell>
        </row>
        <row r="36">
          <cell r="A36" t="str">
            <v>2010299</v>
          </cell>
        </row>
        <row r="36">
          <cell r="E36">
            <v>0</v>
          </cell>
        </row>
        <row r="37">
          <cell r="A37" t="str">
            <v>2010301</v>
          </cell>
        </row>
        <row r="37">
          <cell r="E37">
            <v>6940.79</v>
          </cell>
        </row>
        <row r="38">
          <cell r="A38" t="str">
            <v>2010302</v>
          </cell>
        </row>
        <row r="38">
          <cell r="E38">
            <v>2143.15</v>
          </cell>
        </row>
        <row r="39">
          <cell r="A39" t="str">
            <v>2010303</v>
          </cell>
        </row>
        <row r="39">
          <cell r="E39">
            <v>0</v>
          </cell>
        </row>
        <row r="40">
          <cell r="A40" t="str">
            <v>2010304</v>
          </cell>
        </row>
        <row r="40">
          <cell r="E40">
            <v>0</v>
          </cell>
        </row>
        <row r="41">
          <cell r="A41" t="str">
            <v>2010305</v>
          </cell>
        </row>
        <row r="41">
          <cell r="E41">
            <v>0</v>
          </cell>
        </row>
        <row r="42">
          <cell r="A42" t="str">
            <v>2010306</v>
          </cell>
        </row>
        <row r="42">
          <cell r="E42">
            <v>0</v>
          </cell>
        </row>
        <row r="43">
          <cell r="A43" t="str">
            <v>2010309</v>
          </cell>
        </row>
        <row r="43">
          <cell r="E43">
            <v>0</v>
          </cell>
        </row>
        <row r="44">
          <cell r="A44" t="str">
            <v>2010350</v>
          </cell>
        </row>
        <row r="44">
          <cell r="E44">
            <v>0</v>
          </cell>
        </row>
        <row r="45">
          <cell r="A45" t="str">
            <v>2010399</v>
          </cell>
        </row>
        <row r="45">
          <cell r="E45">
            <v>310.63</v>
          </cell>
        </row>
        <row r="46">
          <cell r="A46" t="str">
            <v>2010401</v>
          </cell>
        </row>
        <row r="46">
          <cell r="E46">
            <v>255.15</v>
          </cell>
        </row>
        <row r="47">
          <cell r="A47" t="str">
            <v>2010402</v>
          </cell>
        </row>
        <row r="47">
          <cell r="E47">
            <v>188</v>
          </cell>
        </row>
        <row r="48">
          <cell r="A48" t="str">
            <v>2010403</v>
          </cell>
        </row>
        <row r="48">
          <cell r="E48">
            <v>0</v>
          </cell>
        </row>
        <row r="49">
          <cell r="A49" t="str">
            <v>2010404</v>
          </cell>
        </row>
        <row r="49">
          <cell r="E49">
            <v>0</v>
          </cell>
        </row>
        <row r="50">
          <cell r="A50" t="str">
            <v>2010405</v>
          </cell>
        </row>
        <row r="50">
          <cell r="E50">
            <v>0</v>
          </cell>
        </row>
        <row r="51">
          <cell r="A51" t="str">
            <v>2010406</v>
          </cell>
        </row>
        <row r="51">
          <cell r="E51">
            <v>0</v>
          </cell>
        </row>
        <row r="52">
          <cell r="A52" t="str">
            <v>2010407</v>
          </cell>
        </row>
        <row r="52">
          <cell r="E52">
            <v>0</v>
          </cell>
        </row>
        <row r="53">
          <cell r="A53" t="str">
            <v>2010408</v>
          </cell>
        </row>
        <row r="53">
          <cell r="E53">
            <v>0</v>
          </cell>
        </row>
        <row r="54">
          <cell r="A54" t="str">
            <v>2010450</v>
          </cell>
        </row>
        <row r="54">
          <cell r="E54">
            <v>0</v>
          </cell>
        </row>
        <row r="55">
          <cell r="A55" t="str">
            <v>2010499</v>
          </cell>
        </row>
        <row r="55">
          <cell r="E55">
            <v>0</v>
          </cell>
        </row>
        <row r="56">
          <cell r="A56" t="str">
            <v>2010501</v>
          </cell>
        </row>
        <row r="56">
          <cell r="E56">
            <v>155.47</v>
          </cell>
        </row>
        <row r="57">
          <cell r="A57" t="str">
            <v>2010502</v>
          </cell>
        </row>
        <row r="57">
          <cell r="E57">
            <v>156.8</v>
          </cell>
        </row>
        <row r="58">
          <cell r="A58" t="str">
            <v>2010503</v>
          </cell>
        </row>
        <row r="58">
          <cell r="E58">
            <v>0</v>
          </cell>
        </row>
        <row r="59">
          <cell r="A59" t="str">
            <v>2010504</v>
          </cell>
        </row>
        <row r="59">
          <cell r="E59">
            <v>0</v>
          </cell>
        </row>
        <row r="60">
          <cell r="A60" t="str">
            <v>2010505</v>
          </cell>
        </row>
        <row r="60">
          <cell r="E60">
            <v>0</v>
          </cell>
        </row>
        <row r="61">
          <cell r="A61" t="str">
            <v>2010506</v>
          </cell>
        </row>
        <row r="61">
          <cell r="E61">
            <v>0</v>
          </cell>
        </row>
        <row r="62">
          <cell r="A62" t="str">
            <v>2010507</v>
          </cell>
        </row>
        <row r="62">
          <cell r="E62">
            <v>56</v>
          </cell>
        </row>
        <row r="63">
          <cell r="A63" t="str">
            <v>2010508</v>
          </cell>
        </row>
        <row r="63">
          <cell r="E63">
            <v>0</v>
          </cell>
        </row>
        <row r="64">
          <cell r="A64" t="str">
            <v>2010550</v>
          </cell>
        </row>
        <row r="64">
          <cell r="E64">
            <v>0</v>
          </cell>
        </row>
        <row r="65">
          <cell r="A65" t="str">
            <v>2010599</v>
          </cell>
        </row>
        <row r="65">
          <cell r="E65">
            <v>0</v>
          </cell>
        </row>
        <row r="66">
          <cell r="A66" t="str">
            <v>2010601</v>
          </cell>
        </row>
        <row r="66">
          <cell r="E66">
            <v>1243.28</v>
          </cell>
        </row>
        <row r="67">
          <cell r="A67" t="str">
            <v>2010602</v>
          </cell>
        </row>
        <row r="67">
          <cell r="E67">
            <v>191</v>
          </cell>
        </row>
        <row r="68">
          <cell r="A68" t="str">
            <v>2010603</v>
          </cell>
        </row>
        <row r="68">
          <cell r="E68">
            <v>0</v>
          </cell>
        </row>
        <row r="69">
          <cell r="A69" t="str">
            <v>2010604</v>
          </cell>
        </row>
        <row r="69">
          <cell r="E69">
            <v>0</v>
          </cell>
        </row>
        <row r="70">
          <cell r="A70" t="str">
            <v>2010605</v>
          </cell>
        </row>
        <row r="70">
          <cell r="E70">
            <v>0</v>
          </cell>
        </row>
        <row r="71">
          <cell r="A71" t="str">
            <v>2010606</v>
          </cell>
        </row>
        <row r="71">
          <cell r="E71">
            <v>0</v>
          </cell>
        </row>
        <row r="72">
          <cell r="A72" t="str">
            <v>2010607</v>
          </cell>
        </row>
        <row r="72">
          <cell r="E72">
            <v>170</v>
          </cell>
        </row>
        <row r="73">
          <cell r="A73" t="str">
            <v>2010608</v>
          </cell>
        </row>
        <row r="73">
          <cell r="E73">
            <v>0</v>
          </cell>
        </row>
        <row r="74">
          <cell r="A74" t="str">
            <v>2010650</v>
          </cell>
        </row>
        <row r="74">
          <cell r="E74">
            <v>0</v>
          </cell>
        </row>
        <row r="75">
          <cell r="A75" t="str">
            <v>2010699</v>
          </cell>
        </row>
        <row r="75">
          <cell r="E75">
            <v>183</v>
          </cell>
        </row>
        <row r="76">
          <cell r="A76" t="str">
            <v>2010701</v>
          </cell>
        </row>
        <row r="76">
          <cell r="E76">
            <v>0</v>
          </cell>
        </row>
        <row r="77">
          <cell r="A77" t="str">
            <v>2010702</v>
          </cell>
        </row>
        <row r="77">
          <cell r="E77">
            <v>0</v>
          </cell>
        </row>
        <row r="78">
          <cell r="A78" t="str">
            <v>2010703</v>
          </cell>
        </row>
        <row r="78">
          <cell r="E78">
            <v>0</v>
          </cell>
        </row>
        <row r="79">
          <cell r="A79" t="str">
            <v>2010709</v>
          </cell>
        </row>
        <row r="79">
          <cell r="E79">
            <v>0</v>
          </cell>
        </row>
        <row r="80">
          <cell r="A80" t="str">
            <v>2010710</v>
          </cell>
        </row>
        <row r="80">
          <cell r="E80">
            <v>0</v>
          </cell>
        </row>
        <row r="81">
          <cell r="A81" t="str">
            <v>2010750</v>
          </cell>
        </row>
        <row r="81">
          <cell r="E81">
            <v>0</v>
          </cell>
        </row>
        <row r="82">
          <cell r="A82" t="str">
            <v>2010799</v>
          </cell>
        </row>
        <row r="82">
          <cell r="E82">
            <v>1950</v>
          </cell>
        </row>
        <row r="83">
          <cell r="A83" t="str">
            <v>2010801</v>
          </cell>
        </row>
        <row r="83">
          <cell r="E83">
            <v>186.59</v>
          </cell>
        </row>
        <row r="84">
          <cell r="A84" t="str">
            <v>2010802</v>
          </cell>
        </row>
        <row r="84">
          <cell r="E84">
            <v>48</v>
          </cell>
        </row>
        <row r="85">
          <cell r="A85" t="str">
            <v>2010803</v>
          </cell>
        </row>
        <row r="85">
          <cell r="E85">
            <v>0</v>
          </cell>
        </row>
        <row r="86">
          <cell r="A86" t="str">
            <v>2010804</v>
          </cell>
        </row>
        <row r="86">
          <cell r="E86">
            <v>24.8</v>
          </cell>
        </row>
        <row r="87">
          <cell r="A87" t="str">
            <v>2010805</v>
          </cell>
        </row>
        <row r="87">
          <cell r="E87">
            <v>0</v>
          </cell>
        </row>
        <row r="88">
          <cell r="A88" t="str">
            <v>2010806</v>
          </cell>
        </row>
        <row r="88">
          <cell r="E88">
            <v>8</v>
          </cell>
        </row>
        <row r="89">
          <cell r="A89" t="str">
            <v>2010850</v>
          </cell>
        </row>
        <row r="89">
          <cell r="E89">
            <v>0</v>
          </cell>
        </row>
        <row r="90">
          <cell r="A90" t="str">
            <v>2010899</v>
          </cell>
        </row>
        <row r="90">
          <cell r="E90">
            <v>10</v>
          </cell>
        </row>
        <row r="91">
          <cell r="A91" t="str">
            <v>2010901</v>
          </cell>
        </row>
        <row r="91">
          <cell r="E91">
            <v>0</v>
          </cell>
        </row>
        <row r="92">
          <cell r="A92" t="str">
            <v>2010902</v>
          </cell>
        </row>
        <row r="92">
          <cell r="E92">
            <v>0</v>
          </cell>
        </row>
        <row r="93">
          <cell r="A93" t="str">
            <v>2010903</v>
          </cell>
        </row>
        <row r="93">
          <cell r="E93">
            <v>0</v>
          </cell>
        </row>
        <row r="94">
          <cell r="A94" t="str">
            <v>2010905</v>
          </cell>
        </row>
        <row r="94">
          <cell r="E94">
            <v>0</v>
          </cell>
        </row>
        <row r="95">
          <cell r="A95" t="str">
            <v>2010907</v>
          </cell>
        </row>
        <row r="95">
          <cell r="E95">
            <v>0</v>
          </cell>
        </row>
        <row r="96">
          <cell r="A96" t="str">
            <v>2010908</v>
          </cell>
        </row>
        <row r="96">
          <cell r="E96">
            <v>0</v>
          </cell>
        </row>
        <row r="97">
          <cell r="A97" t="str">
            <v>2010909</v>
          </cell>
        </row>
        <row r="97">
          <cell r="E97">
            <v>0</v>
          </cell>
        </row>
        <row r="98">
          <cell r="A98" t="str">
            <v>2010910</v>
          </cell>
        </row>
        <row r="98">
          <cell r="E98">
            <v>0</v>
          </cell>
        </row>
        <row r="99">
          <cell r="A99" t="str">
            <v>2010911</v>
          </cell>
        </row>
        <row r="99">
          <cell r="E99">
            <v>0</v>
          </cell>
        </row>
        <row r="100">
          <cell r="A100" t="str">
            <v>2010912</v>
          </cell>
        </row>
        <row r="100">
          <cell r="E100">
            <v>0</v>
          </cell>
        </row>
        <row r="101">
          <cell r="A101" t="str">
            <v>2010950</v>
          </cell>
        </row>
        <row r="101">
          <cell r="E101">
            <v>0</v>
          </cell>
        </row>
        <row r="102">
          <cell r="A102" t="str">
            <v>2010999</v>
          </cell>
        </row>
        <row r="102">
          <cell r="E102">
            <v>0</v>
          </cell>
        </row>
        <row r="103">
          <cell r="A103" t="str">
            <v>2011101</v>
          </cell>
        </row>
        <row r="103">
          <cell r="E103">
            <v>1310.64</v>
          </cell>
        </row>
        <row r="104">
          <cell r="A104" t="str">
            <v>2011102</v>
          </cell>
        </row>
        <row r="104">
          <cell r="E104">
            <v>389.2</v>
          </cell>
        </row>
        <row r="105">
          <cell r="A105" t="str">
            <v>2011103</v>
          </cell>
        </row>
        <row r="105">
          <cell r="E105">
            <v>0</v>
          </cell>
        </row>
        <row r="106">
          <cell r="A106" t="str">
            <v>2011104</v>
          </cell>
        </row>
        <row r="106">
          <cell r="E106">
            <v>0</v>
          </cell>
        </row>
        <row r="107">
          <cell r="A107" t="str">
            <v>2011105</v>
          </cell>
        </row>
        <row r="107">
          <cell r="E107">
            <v>0</v>
          </cell>
        </row>
        <row r="108">
          <cell r="A108" t="str">
            <v>2011106</v>
          </cell>
        </row>
        <row r="108">
          <cell r="E108">
            <v>0</v>
          </cell>
        </row>
        <row r="109">
          <cell r="A109" t="str">
            <v>2011150</v>
          </cell>
        </row>
        <row r="109">
          <cell r="E109">
            <v>0</v>
          </cell>
        </row>
        <row r="110">
          <cell r="A110" t="str">
            <v>2011199</v>
          </cell>
        </row>
        <row r="110">
          <cell r="E110">
            <v>249</v>
          </cell>
        </row>
        <row r="111">
          <cell r="A111" t="str">
            <v>2011301</v>
          </cell>
        </row>
        <row r="111">
          <cell r="E111">
            <v>0</v>
          </cell>
        </row>
        <row r="112">
          <cell r="A112" t="str">
            <v>2011302</v>
          </cell>
        </row>
        <row r="112">
          <cell r="E112">
            <v>0</v>
          </cell>
        </row>
        <row r="113">
          <cell r="A113" t="str">
            <v>2011303</v>
          </cell>
        </row>
        <row r="113">
          <cell r="E113">
            <v>0</v>
          </cell>
        </row>
        <row r="114">
          <cell r="A114" t="str">
            <v>2011304</v>
          </cell>
        </row>
        <row r="114">
          <cell r="E114">
            <v>0</v>
          </cell>
        </row>
        <row r="115">
          <cell r="A115" t="str">
            <v>2011305</v>
          </cell>
        </row>
        <row r="115">
          <cell r="E115">
            <v>0</v>
          </cell>
        </row>
        <row r="116">
          <cell r="A116" t="str">
            <v>2011306</v>
          </cell>
        </row>
        <row r="116">
          <cell r="E116">
            <v>0</v>
          </cell>
        </row>
        <row r="117">
          <cell r="A117" t="str">
            <v>2011307</v>
          </cell>
        </row>
        <row r="117">
          <cell r="E117">
            <v>0</v>
          </cell>
        </row>
        <row r="118">
          <cell r="A118" t="str">
            <v>2011308</v>
          </cell>
        </row>
        <row r="118">
          <cell r="E118">
            <v>0</v>
          </cell>
        </row>
        <row r="119">
          <cell r="A119" t="str">
            <v>2011350</v>
          </cell>
        </row>
        <row r="119">
          <cell r="E119">
            <v>0</v>
          </cell>
        </row>
        <row r="120">
          <cell r="A120" t="str">
            <v>2011399</v>
          </cell>
        </row>
        <row r="120">
          <cell r="E120">
            <v>0</v>
          </cell>
        </row>
        <row r="121">
          <cell r="A121" t="str">
            <v>2011401</v>
          </cell>
        </row>
        <row r="121">
          <cell r="E121">
            <v>0</v>
          </cell>
        </row>
        <row r="122">
          <cell r="A122" t="str">
            <v>2011402</v>
          </cell>
        </row>
        <row r="122">
          <cell r="E122">
            <v>0</v>
          </cell>
        </row>
        <row r="123">
          <cell r="A123" t="str">
            <v>2011403</v>
          </cell>
        </row>
        <row r="123">
          <cell r="E123">
            <v>0</v>
          </cell>
        </row>
        <row r="124">
          <cell r="A124" t="str">
            <v>2011404</v>
          </cell>
        </row>
        <row r="124">
          <cell r="E124">
            <v>0</v>
          </cell>
        </row>
        <row r="125">
          <cell r="A125" t="str">
            <v>2011405</v>
          </cell>
        </row>
        <row r="125">
          <cell r="E125">
            <v>0</v>
          </cell>
        </row>
        <row r="126">
          <cell r="A126" t="str">
            <v>2011408</v>
          </cell>
        </row>
        <row r="126">
          <cell r="E126">
            <v>0</v>
          </cell>
        </row>
        <row r="127">
          <cell r="A127" t="str">
            <v>2011409</v>
          </cell>
        </row>
        <row r="127">
          <cell r="E127">
            <v>0</v>
          </cell>
        </row>
        <row r="128">
          <cell r="A128" t="str">
            <v>2011410</v>
          </cell>
        </row>
        <row r="128">
          <cell r="E128">
            <v>0</v>
          </cell>
        </row>
        <row r="129">
          <cell r="A129" t="str">
            <v>2011411</v>
          </cell>
        </row>
        <row r="129">
          <cell r="E129">
            <v>0</v>
          </cell>
        </row>
        <row r="130">
          <cell r="A130" t="str">
            <v>2011450</v>
          </cell>
        </row>
        <row r="130">
          <cell r="E130">
            <v>0</v>
          </cell>
        </row>
        <row r="131">
          <cell r="A131" t="str">
            <v>2011499</v>
          </cell>
        </row>
        <row r="131">
          <cell r="E131">
            <v>0</v>
          </cell>
        </row>
        <row r="132">
          <cell r="A132" t="str">
            <v>2012301</v>
          </cell>
        </row>
        <row r="132">
          <cell r="E132">
            <v>0</v>
          </cell>
        </row>
        <row r="133">
          <cell r="A133" t="str">
            <v>2012302</v>
          </cell>
        </row>
        <row r="133">
          <cell r="E133">
            <v>0</v>
          </cell>
        </row>
        <row r="134">
          <cell r="A134" t="str">
            <v>2012303</v>
          </cell>
        </row>
        <row r="134">
          <cell r="E134">
            <v>0</v>
          </cell>
        </row>
        <row r="135">
          <cell r="A135" t="str">
            <v>2012304</v>
          </cell>
        </row>
        <row r="135">
          <cell r="E135">
            <v>0</v>
          </cell>
        </row>
        <row r="136">
          <cell r="A136" t="str">
            <v>2012350</v>
          </cell>
        </row>
        <row r="136">
          <cell r="E136">
            <v>0</v>
          </cell>
        </row>
        <row r="137">
          <cell r="A137" t="str">
            <v>2012399</v>
          </cell>
        </row>
        <row r="137">
          <cell r="E137">
            <v>0</v>
          </cell>
        </row>
        <row r="138">
          <cell r="A138" t="str">
            <v>2012501</v>
          </cell>
        </row>
        <row r="138">
          <cell r="E138">
            <v>23.21</v>
          </cell>
        </row>
        <row r="139">
          <cell r="A139" t="str">
            <v>2012502</v>
          </cell>
        </row>
        <row r="139">
          <cell r="E139">
            <v>4</v>
          </cell>
        </row>
        <row r="140">
          <cell r="A140" t="str">
            <v>2012503</v>
          </cell>
        </row>
        <row r="140">
          <cell r="E140">
            <v>0</v>
          </cell>
        </row>
        <row r="141">
          <cell r="A141" t="str">
            <v>2012504</v>
          </cell>
        </row>
        <row r="141">
          <cell r="E141">
            <v>0</v>
          </cell>
        </row>
        <row r="142">
          <cell r="A142" t="str">
            <v>2012505</v>
          </cell>
        </row>
        <row r="142">
          <cell r="E142">
            <v>0</v>
          </cell>
        </row>
        <row r="143">
          <cell r="A143" t="str">
            <v>2012550</v>
          </cell>
        </row>
        <row r="143">
          <cell r="E143">
            <v>0</v>
          </cell>
        </row>
        <row r="144">
          <cell r="A144" t="str">
            <v>2012599</v>
          </cell>
        </row>
        <row r="144">
          <cell r="E144">
            <v>0</v>
          </cell>
        </row>
        <row r="145">
          <cell r="A145" t="str">
            <v>2012601</v>
          </cell>
        </row>
        <row r="145">
          <cell r="E145">
            <v>43.07</v>
          </cell>
        </row>
        <row r="146">
          <cell r="A146" t="str">
            <v>2012602</v>
          </cell>
        </row>
        <row r="146">
          <cell r="E146">
            <v>8</v>
          </cell>
        </row>
        <row r="147">
          <cell r="A147" t="str">
            <v>2012603</v>
          </cell>
        </row>
        <row r="147">
          <cell r="E147">
            <v>0</v>
          </cell>
        </row>
        <row r="148">
          <cell r="A148" t="str">
            <v>2012604</v>
          </cell>
        </row>
        <row r="148">
          <cell r="E148">
            <v>0</v>
          </cell>
        </row>
        <row r="149">
          <cell r="A149" t="str">
            <v>2012699</v>
          </cell>
        </row>
        <row r="149">
          <cell r="E149">
            <v>0</v>
          </cell>
        </row>
        <row r="150">
          <cell r="A150" t="str">
            <v>2012801</v>
          </cell>
        </row>
        <row r="150">
          <cell r="E150">
            <v>80.03</v>
          </cell>
        </row>
        <row r="151">
          <cell r="A151" t="str">
            <v>2012802</v>
          </cell>
        </row>
        <row r="151">
          <cell r="E151">
            <v>11.55</v>
          </cell>
        </row>
        <row r="152">
          <cell r="A152" t="str">
            <v>2012803</v>
          </cell>
        </row>
        <row r="152">
          <cell r="E152">
            <v>0</v>
          </cell>
        </row>
        <row r="153">
          <cell r="A153" t="str">
            <v>2012804</v>
          </cell>
        </row>
        <row r="153">
          <cell r="E153">
            <v>0</v>
          </cell>
        </row>
        <row r="154">
          <cell r="A154" t="str">
            <v>2012850</v>
          </cell>
        </row>
        <row r="154">
          <cell r="E154">
            <v>0</v>
          </cell>
        </row>
        <row r="155">
          <cell r="A155" t="str">
            <v>2012899</v>
          </cell>
        </row>
        <row r="155">
          <cell r="E155">
            <v>0</v>
          </cell>
        </row>
        <row r="156">
          <cell r="A156" t="str">
            <v>2012901</v>
          </cell>
        </row>
        <row r="156">
          <cell r="E156">
            <v>226.89</v>
          </cell>
        </row>
        <row r="157">
          <cell r="A157" t="str">
            <v>2012902</v>
          </cell>
        </row>
        <row r="157">
          <cell r="E157">
            <v>40.74</v>
          </cell>
        </row>
        <row r="158">
          <cell r="A158" t="str">
            <v>2012903</v>
          </cell>
        </row>
        <row r="158">
          <cell r="E158">
            <v>0</v>
          </cell>
        </row>
        <row r="159">
          <cell r="A159" t="str">
            <v>2012906</v>
          </cell>
        </row>
        <row r="159">
          <cell r="E159">
            <v>0</v>
          </cell>
        </row>
        <row r="160">
          <cell r="A160" t="str">
            <v>2012950</v>
          </cell>
        </row>
        <row r="160">
          <cell r="E160">
            <v>0</v>
          </cell>
        </row>
        <row r="161">
          <cell r="A161" t="str">
            <v>2012999</v>
          </cell>
        </row>
        <row r="161">
          <cell r="E161">
            <v>40.7</v>
          </cell>
        </row>
        <row r="162">
          <cell r="A162" t="str">
            <v>2013101</v>
          </cell>
        </row>
        <row r="162">
          <cell r="E162">
            <v>443.84</v>
          </cell>
        </row>
        <row r="163">
          <cell r="A163" t="str">
            <v>2013102</v>
          </cell>
        </row>
        <row r="163">
          <cell r="E163">
            <v>272.5</v>
          </cell>
        </row>
        <row r="164">
          <cell r="A164" t="str">
            <v>2013103</v>
          </cell>
        </row>
        <row r="164">
          <cell r="E164">
            <v>0</v>
          </cell>
        </row>
        <row r="165">
          <cell r="A165" t="str">
            <v>2013105</v>
          </cell>
        </row>
        <row r="165">
          <cell r="E165">
            <v>0</v>
          </cell>
        </row>
        <row r="166">
          <cell r="A166" t="str">
            <v>2013150</v>
          </cell>
        </row>
        <row r="166">
          <cell r="E166">
            <v>0</v>
          </cell>
        </row>
        <row r="167">
          <cell r="A167" t="str">
            <v>2013199</v>
          </cell>
        </row>
        <row r="167">
          <cell r="E167">
            <v>0</v>
          </cell>
        </row>
        <row r="168">
          <cell r="A168" t="str">
            <v>2013201</v>
          </cell>
        </row>
        <row r="168">
          <cell r="E168">
            <v>527.87</v>
          </cell>
        </row>
        <row r="169">
          <cell r="A169" t="str">
            <v>2013202</v>
          </cell>
        </row>
        <row r="169">
          <cell r="E169">
            <v>364.21</v>
          </cell>
        </row>
        <row r="170">
          <cell r="A170" t="str">
            <v>2013203</v>
          </cell>
        </row>
        <row r="170">
          <cell r="E170">
            <v>0</v>
          </cell>
        </row>
        <row r="171">
          <cell r="A171" t="str">
            <v>2013204</v>
          </cell>
        </row>
        <row r="171">
          <cell r="E171">
            <v>0</v>
          </cell>
        </row>
        <row r="172">
          <cell r="A172" t="str">
            <v>2013250</v>
          </cell>
        </row>
        <row r="172">
          <cell r="E172">
            <v>0</v>
          </cell>
        </row>
        <row r="173">
          <cell r="A173" t="str">
            <v>2013299</v>
          </cell>
        </row>
        <row r="173">
          <cell r="E173">
            <v>0.4</v>
          </cell>
        </row>
        <row r="174">
          <cell r="A174" t="str">
            <v>2013301</v>
          </cell>
        </row>
        <row r="174">
          <cell r="E174">
            <v>177.88</v>
          </cell>
        </row>
        <row r="175">
          <cell r="A175" t="str">
            <v>2013302</v>
          </cell>
        </row>
        <row r="175">
          <cell r="E175">
            <v>225.6</v>
          </cell>
        </row>
        <row r="176">
          <cell r="A176" t="str">
            <v>2013303</v>
          </cell>
        </row>
        <row r="176">
          <cell r="E176">
            <v>0</v>
          </cell>
        </row>
        <row r="177">
          <cell r="A177" t="str">
            <v>2013304</v>
          </cell>
        </row>
        <row r="177">
          <cell r="E177">
            <v>0</v>
          </cell>
        </row>
        <row r="178">
          <cell r="A178" t="str">
            <v>2013350</v>
          </cell>
        </row>
        <row r="178">
          <cell r="E178">
            <v>0</v>
          </cell>
        </row>
        <row r="179">
          <cell r="A179" t="str">
            <v>2013399</v>
          </cell>
        </row>
        <row r="179">
          <cell r="E179">
            <v>0.4</v>
          </cell>
        </row>
        <row r="180">
          <cell r="A180" t="str">
            <v>2013401</v>
          </cell>
        </row>
        <row r="180">
          <cell r="E180">
            <v>138.8</v>
          </cell>
        </row>
        <row r="181">
          <cell r="A181" t="str">
            <v>2013402</v>
          </cell>
        </row>
        <row r="181">
          <cell r="E181">
            <v>97.6</v>
          </cell>
        </row>
        <row r="182">
          <cell r="A182" t="str">
            <v>2013403</v>
          </cell>
        </row>
        <row r="182">
          <cell r="E182">
            <v>0</v>
          </cell>
        </row>
        <row r="183">
          <cell r="A183" t="str">
            <v>2013404</v>
          </cell>
        </row>
        <row r="183">
          <cell r="E183">
            <v>0</v>
          </cell>
        </row>
        <row r="184">
          <cell r="A184" t="str">
            <v>2013405</v>
          </cell>
        </row>
        <row r="184">
          <cell r="E184">
            <v>0</v>
          </cell>
        </row>
        <row r="185">
          <cell r="A185" t="str">
            <v>2013450</v>
          </cell>
        </row>
        <row r="185">
          <cell r="E185">
            <v>0</v>
          </cell>
        </row>
        <row r="186">
          <cell r="A186" t="str">
            <v>2013499</v>
          </cell>
        </row>
        <row r="186">
          <cell r="E186">
            <v>0</v>
          </cell>
        </row>
        <row r="187">
          <cell r="A187" t="str">
            <v>2013501</v>
          </cell>
        </row>
        <row r="187">
          <cell r="E187">
            <v>0</v>
          </cell>
        </row>
        <row r="188">
          <cell r="A188" t="str">
            <v>2013502</v>
          </cell>
        </row>
        <row r="188">
          <cell r="E188">
            <v>0</v>
          </cell>
        </row>
        <row r="189">
          <cell r="A189" t="str">
            <v>2013503</v>
          </cell>
        </row>
        <row r="189">
          <cell r="E189">
            <v>0</v>
          </cell>
        </row>
        <row r="190">
          <cell r="A190" t="str">
            <v>2013550</v>
          </cell>
        </row>
        <row r="190">
          <cell r="E190">
            <v>0</v>
          </cell>
        </row>
        <row r="191">
          <cell r="A191" t="str">
            <v>2013599</v>
          </cell>
        </row>
        <row r="191">
          <cell r="E191">
            <v>0</v>
          </cell>
        </row>
        <row r="192">
          <cell r="A192" t="str">
            <v>2013601</v>
          </cell>
        </row>
        <row r="192">
          <cell r="E192">
            <v>0</v>
          </cell>
        </row>
        <row r="193">
          <cell r="A193" t="str">
            <v>2013602</v>
          </cell>
        </row>
        <row r="193">
          <cell r="E193">
            <v>270.81</v>
          </cell>
        </row>
        <row r="194">
          <cell r="A194" t="str">
            <v>2013603</v>
          </cell>
        </row>
        <row r="194">
          <cell r="E194">
            <v>0</v>
          </cell>
        </row>
        <row r="195">
          <cell r="A195" t="str">
            <v>2013650</v>
          </cell>
        </row>
        <row r="195">
          <cell r="E195">
            <v>0</v>
          </cell>
        </row>
        <row r="196">
          <cell r="A196" t="str">
            <v>2013699</v>
          </cell>
        </row>
        <row r="196">
          <cell r="E196">
            <v>99.85</v>
          </cell>
        </row>
        <row r="197">
          <cell r="A197" t="str">
            <v>2013701</v>
          </cell>
        </row>
        <row r="197">
          <cell r="E197">
            <v>0</v>
          </cell>
        </row>
        <row r="198">
          <cell r="A198" t="str">
            <v>2013702</v>
          </cell>
        </row>
        <row r="198">
          <cell r="E198">
            <v>32</v>
          </cell>
        </row>
        <row r="199">
          <cell r="A199" t="str">
            <v>2013703</v>
          </cell>
        </row>
        <row r="199">
          <cell r="E199">
            <v>0</v>
          </cell>
        </row>
        <row r="200">
          <cell r="A200" t="str">
            <v>2013704</v>
          </cell>
        </row>
        <row r="200">
          <cell r="E200">
            <v>0</v>
          </cell>
        </row>
        <row r="201">
          <cell r="A201" t="str">
            <v>2013750</v>
          </cell>
        </row>
        <row r="201">
          <cell r="E201">
            <v>0</v>
          </cell>
        </row>
        <row r="202">
          <cell r="A202" t="str">
            <v>2013799</v>
          </cell>
        </row>
        <row r="202">
          <cell r="E202">
            <v>0</v>
          </cell>
        </row>
        <row r="203">
          <cell r="A203" t="str">
            <v>2013801</v>
          </cell>
        </row>
        <row r="203">
          <cell r="E203">
            <v>982.87</v>
          </cell>
        </row>
        <row r="204">
          <cell r="A204" t="str">
            <v>2013802</v>
          </cell>
        </row>
        <row r="204">
          <cell r="E204">
            <v>182.19</v>
          </cell>
        </row>
        <row r="205">
          <cell r="A205" t="str">
            <v>2013803</v>
          </cell>
        </row>
        <row r="205">
          <cell r="E205">
            <v>0</v>
          </cell>
        </row>
        <row r="206">
          <cell r="A206" t="str">
            <v>2013804</v>
          </cell>
        </row>
        <row r="206">
          <cell r="E206">
            <v>181.95</v>
          </cell>
        </row>
        <row r="207">
          <cell r="A207" t="str">
            <v>2013805</v>
          </cell>
        </row>
        <row r="207">
          <cell r="E207">
            <v>10.4</v>
          </cell>
        </row>
        <row r="208">
          <cell r="A208" t="str">
            <v>2013808</v>
          </cell>
        </row>
        <row r="208">
          <cell r="E208">
            <v>0</v>
          </cell>
        </row>
        <row r="209">
          <cell r="A209" t="str">
            <v>2013810</v>
          </cell>
        </row>
        <row r="209">
          <cell r="E209">
            <v>0</v>
          </cell>
        </row>
        <row r="210">
          <cell r="A210" t="str">
            <v>2013812</v>
          </cell>
        </row>
        <row r="210">
          <cell r="E210">
            <v>0</v>
          </cell>
        </row>
        <row r="211">
          <cell r="A211" t="str">
            <v>2013813</v>
          </cell>
        </row>
        <row r="211">
          <cell r="E211">
            <v>0</v>
          </cell>
        </row>
        <row r="212">
          <cell r="A212" t="str">
            <v>2013814</v>
          </cell>
        </row>
        <row r="212">
          <cell r="E212">
            <v>0</v>
          </cell>
        </row>
        <row r="213">
          <cell r="A213" t="str">
            <v>2013815</v>
          </cell>
        </row>
        <row r="213">
          <cell r="E213">
            <v>20</v>
          </cell>
        </row>
        <row r="214">
          <cell r="A214" t="str">
            <v>2013816</v>
          </cell>
        </row>
        <row r="214">
          <cell r="E214">
            <v>0</v>
          </cell>
        </row>
        <row r="215">
          <cell r="A215" t="str">
            <v>2013850</v>
          </cell>
        </row>
        <row r="215">
          <cell r="E215">
            <v>13.44</v>
          </cell>
        </row>
        <row r="216">
          <cell r="A216" t="str">
            <v>2013899</v>
          </cell>
        </row>
        <row r="216">
          <cell r="E216">
            <v>25.5</v>
          </cell>
        </row>
        <row r="217">
          <cell r="A217" t="str">
            <v>2013901</v>
          </cell>
        </row>
        <row r="217">
          <cell r="E217">
            <v>0</v>
          </cell>
        </row>
        <row r="218">
          <cell r="A218" t="str">
            <v>2013902</v>
          </cell>
        </row>
        <row r="218">
          <cell r="E218">
            <v>12</v>
          </cell>
        </row>
        <row r="219">
          <cell r="A219" t="str">
            <v>2013903</v>
          </cell>
        </row>
        <row r="219">
          <cell r="E219">
            <v>0</v>
          </cell>
        </row>
        <row r="220">
          <cell r="A220" t="str">
            <v>2013950</v>
          </cell>
        </row>
        <row r="220">
          <cell r="E220">
            <v>0</v>
          </cell>
        </row>
        <row r="221">
          <cell r="A221" t="str">
            <v>2013999</v>
          </cell>
        </row>
        <row r="221">
          <cell r="E221">
            <v>0</v>
          </cell>
        </row>
        <row r="222">
          <cell r="A222" t="str">
            <v>2014001</v>
          </cell>
        </row>
        <row r="222">
          <cell r="E222">
            <v>0</v>
          </cell>
        </row>
        <row r="223">
          <cell r="A223" t="str">
            <v>2014002</v>
          </cell>
        </row>
        <row r="223">
          <cell r="E223">
            <v>0</v>
          </cell>
        </row>
        <row r="224">
          <cell r="A224" t="str">
            <v>2014003</v>
          </cell>
        </row>
        <row r="224">
          <cell r="E224">
            <v>0</v>
          </cell>
        </row>
        <row r="225">
          <cell r="A225" t="str">
            <v>2014004</v>
          </cell>
        </row>
        <row r="225">
          <cell r="E225">
            <v>0</v>
          </cell>
        </row>
        <row r="226">
          <cell r="A226" t="str">
            <v>2014050</v>
          </cell>
        </row>
        <row r="226">
          <cell r="E226">
            <v>0</v>
          </cell>
        </row>
        <row r="227">
          <cell r="A227" t="str">
            <v>2014099</v>
          </cell>
        </row>
        <row r="227">
          <cell r="E227">
            <v>0</v>
          </cell>
        </row>
        <row r="228">
          <cell r="A228" t="str">
            <v>2014101</v>
          </cell>
        </row>
        <row r="228">
          <cell r="E228">
            <v>0</v>
          </cell>
        </row>
        <row r="229">
          <cell r="A229" t="str">
            <v>2014102</v>
          </cell>
        </row>
        <row r="229">
          <cell r="E229">
            <v>0</v>
          </cell>
        </row>
        <row r="230">
          <cell r="A230" t="str">
            <v>2014103</v>
          </cell>
        </row>
        <row r="230">
          <cell r="E230">
            <v>0</v>
          </cell>
        </row>
        <row r="231">
          <cell r="A231" t="str">
            <v>2014150</v>
          </cell>
        </row>
        <row r="231">
          <cell r="E231">
            <v>0</v>
          </cell>
        </row>
        <row r="232">
          <cell r="A232" t="str">
            <v>2014199</v>
          </cell>
        </row>
        <row r="232">
          <cell r="E232">
            <v>0</v>
          </cell>
        </row>
        <row r="233">
          <cell r="A233" t="str">
            <v>2019901</v>
          </cell>
        </row>
        <row r="233">
          <cell r="E233">
            <v>0</v>
          </cell>
        </row>
        <row r="234">
          <cell r="A234" t="str">
            <v>2019999</v>
          </cell>
        </row>
        <row r="234">
          <cell r="E234">
            <v>1195.39</v>
          </cell>
        </row>
        <row r="235">
          <cell r="A235" t="str">
            <v>2020101</v>
          </cell>
        </row>
        <row r="235">
          <cell r="E235">
            <v>0</v>
          </cell>
        </row>
        <row r="236">
          <cell r="A236" t="str">
            <v>2020102</v>
          </cell>
        </row>
        <row r="236">
          <cell r="E236">
            <v>0</v>
          </cell>
        </row>
        <row r="237">
          <cell r="A237" t="str">
            <v>2020103</v>
          </cell>
        </row>
        <row r="237">
          <cell r="E237">
            <v>0</v>
          </cell>
        </row>
        <row r="238">
          <cell r="A238" t="str">
            <v>2020104</v>
          </cell>
        </row>
        <row r="238">
          <cell r="E238">
            <v>0</v>
          </cell>
        </row>
        <row r="239">
          <cell r="A239" t="str">
            <v>2020150</v>
          </cell>
        </row>
        <row r="239">
          <cell r="E239">
            <v>0</v>
          </cell>
        </row>
        <row r="240">
          <cell r="A240" t="str">
            <v>2020199</v>
          </cell>
        </row>
        <row r="240">
          <cell r="E240">
            <v>0</v>
          </cell>
        </row>
        <row r="241">
          <cell r="A241" t="str">
            <v>2020201</v>
          </cell>
        </row>
        <row r="241">
          <cell r="E241">
            <v>0</v>
          </cell>
        </row>
        <row r="242">
          <cell r="A242" t="str">
            <v>2020202</v>
          </cell>
        </row>
        <row r="242">
          <cell r="E242">
            <v>0</v>
          </cell>
        </row>
        <row r="243">
          <cell r="A243" t="str">
            <v>2020304</v>
          </cell>
        </row>
        <row r="243">
          <cell r="E243">
            <v>0</v>
          </cell>
        </row>
        <row r="244">
          <cell r="A244" t="str">
            <v>2020306</v>
          </cell>
        </row>
        <row r="244">
          <cell r="E244">
            <v>0</v>
          </cell>
        </row>
        <row r="245">
          <cell r="A245" t="str">
            <v>2020401</v>
          </cell>
        </row>
        <row r="245">
          <cell r="E245">
            <v>0</v>
          </cell>
        </row>
        <row r="246">
          <cell r="A246" t="str">
            <v>2020402</v>
          </cell>
        </row>
        <row r="246">
          <cell r="E246">
            <v>0</v>
          </cell>
        </row>
        <row r="247">
          <cell r="A247" t="str">
            <v>2020403</v>
          </cell>
        </row>
        <row r="247">
          <cell r="E247">
            <v>0</v>
          </cell>
        </row>
        <row r="248">
          <cell r="A248" t="str">
            <v>2020404</v>
          </cell>
        </row>
        <row r="248">
          <cell r="E248">
            <v>0</v>
          </cell>
        </row>
        <row r="249">
          <cell r="A249" t="str">
            <v>2020499</v>
          </cell>
        </row>
        <row r="249">
          <cell r="E249">
            <v>0</v>
          </cell>
        </row>
        <row r="250">
          <cell r="A250" t="str">
            <v>2020503</v>
          </cell>
        </row>
        <row r="250">
          <cell r="E250">
            <v>0</v>
          </cell>
        </row>
        <row r="251">
          <cell r="A251" t="str">
            <v>2020504</v>
          </cell>
        </row>
        <row r="251">
          <cell r="E251">
            <v>0</v>
          </cell>
        </row>
        <row r="252">
          <cell r="A252" t="str">
            <v>2020505</v>
          </cell>
        </row>
        <row r="252">
          <cell r="E252">
            <v>0</v>
          </cell>
        </row>
        <row r="253">
          <cell r="A253" t="str">
            <v>2020599</v>
          </cell>
        </row>
        <row r="253">
          <cell r="E253">
            <v>0</v>
          </cell>
        </row>
        <row r="254">
          <cell r="A254" t="str">
            <v>2020601</v>
          </cell>
        </row>
        <row r="254">
          <cell r="E254">
            <v>0</v>
          </cell>
        </row>
        <row r="255">
          <cell r="A255" t="str">
            <v>2020701</v>
          </cell>
        </row>
        <row r="255">
          <cell r="E255">
            <v>0</v>
          </cell>
        </row>
        <row r="256">
          <cell r="A256" t="str">
            <v>2020702</v>
          </cell>
        </row>
        <row r="256">
          <cell r="E256">
            <v>0</v>
          </cell>
        </row>
        <row r="257">
          <cell r="A257" t="str">
            <v>2020703</v>
          </cell>
        </row>
        <row r="257">
          <cell r="E257">
            <v>0</v>
          </cell>
        </row>
        <row r="258">
          <cell r="A258" t="str">
            <v>2020799</v>
          </cell>
        </row>
        <row r="258">
          <cell r="E258">
            <v>0</v>
          </cell>
        </row>
        <row r="259">
          <cell r="A259" t="str">
            <v>2020801</v>
          </cell>
        </row>
        <row r="259">
          <cell r="E259">
            <v>0</v>
          </cell>
        </row>
        <row r="260">
          <cell r="A260" t="str">
            <v>2020802</v>
          </cell>
        </row>
        <row r="260">
          <cell r="E260">
            <v>0</v>
          </cell>
        </row>
        <row r="261">
          <cell r="A261" t="str">
            <v>2020803</v>
          </cell>
        </row>
        <row r="261">
          <cell r="E261">
            <v>0</v>
          </cell>
        </row>
        <row r="262">
          <cell r="A262" t="str">
            <v>2020850</v>
          </cell>
        </row>
        <row r="262">
          <cell r="E262">
            <v>0</v>
          </cell>
        </row>
        <row r="263">
          <cell r="A263" t="str">
            <v>2020899</v>
          </cell>
        </row>
        <row r="263">
          <cell r="E263">
            <v>0</v>
          </cell>
        </row>
        <row r="264">
          <cell r="A264" t="str">
            <v>2029999</v>
          </cell>
        </row>
        <row r="264">
          <cell r="E264">
            <v>0</v>
          </cell>
        </row>
        <row r="265">
          <cell r="A265" t="str">
            <v>2030101</v>
          </cell>
        </row>
        <row r="265">
          <cell r="E265">
            <v>0</v>
          </cell>
        </row>
        <row r="266">
          <cell r="A266" t="str">
            <v>2030102</v>
          </cell>
        </row>
        <row r="266">
          <cell r="E266">
            <v>0</v>
          </cell>
        </row>
        <row r="267">
          <cell r="A267" t="str">
            <v>2030199</v>
          </cell>
        </row>
        <row r="267">
          <cell r="E267">
            <v>0</v>
          </cell>
        </row>
        <row r="268">
          <cell r="A268" t="str">
            <v>2030401</v>
          </cell>
        </row>
        <row r="268">
          <cell r="E268">
            <v>0</v>
          </cell>
        </row>
        <row r="269">
          <cell r="A269" t="str">
            <v>2030501</v>
          </cell>
        </row>
        <row r="269">
          <cell r="E269">
            <v>0</v>
          </cell>
        </row>
        <row r="270">
          <cell r="A270" t="str">
            <v>2030601</v>
          </cell>
        </row>
        <row r="270">
          <cell r="E270">
            <v>0</v>
          </cell>
        </row>
        <row r="271">
          <cell r="A271" t="str">
            <v>2030602</v>
          </cell>
        </row>
        <row r="271">
          <cell r="E271">
            <v>0</v>
          </cell>
        </row>
        <row r="272">
          <cell r="A272" t="str">
            <v>2030603</v>
          </cell>
        </row>
        <row r="272">
          <cell r="E272">
            <v>0</v>
          </cell>
        </row>
        <row r="273">
          <cell r="A273" t="str">
            <v>2030604</v>
          </cell>
        </row>
        <row r="273">
          <cell r="E273">
            <v>0</v>
          </cell>
        </row>
        <row r="274">
          <cell r="A274" t="str">
            <v>2030607</v>
          </cell>
        </row>
        <row r="274">
          <cell r="E274">
            <v>0</v>
          </cell>
        </row>
        <row r="275">
          <cell r="A275" t="str">
            <v>2030608</v>
          </cell>
        </row>
        <row r="275">
          <cell r="E275">
            <v>0</v>
          </cell>
        </row>
        <row r="276">
          <cell r="A276" t="str">
            <v>2030699</v>
          </cell>
        </row>
        <row r="276">
          <cell r="E276">
            <v>0</v>
          </cell>
        </row>
        <row r="277">
          <cell r="A277" t="str">
            <v>2039999</v>
          </cell>
        </row>
        <row r="277">
          <cell r="E277">
            <v>0</v>
          </cell>
        </row>
        <row r="278">
          <cell r="A278" t="str">
            <v>2040101</v>
          </cell>
        </row>
        <row r="278">
          <cell r="E278">
            <v>0</v>
          </cell>
        </row>
        <row r="279">
          <cell r="A279" t="str">
            <v>2040199</v>
          </cell>
        </row>
        <row r="279">
          <cell r="E279">
            <v>34.93</v>
          </cell>
        </row>
        <row r="280">
          <cell r="A280" t="str">
            <v>2040201</v>
          </cell>
        </row>
        <row r="280">
          <cell r="E280">
            <v>2749.77</v>
          </cell>
        </row>
        <row r="281">
          <cell r="A281" t="str">
            <v>2040202</v>
          </cell>
        </row>
        <row r="281">
          <cell r="E281">
            <v>3490.97</v>
          </cell>
        </row>
        <row r="282">
          <cell r="A282" t="str">
            <v>2040203</v>
          </cell>
        </row>
        <row r="282">
          <cell r="E282">
            <v>0</v>
          </cell>
        </row>
        <row r="283">
          <cell r="A283" t="str">
            <v>2040219</v>
          </cell>
        </row>
        <row r="283">
          <cell r="E283">
            <v>323.6</v>
          </cell>
        </row>
        <row r="284">
          <cell r="A284" t="str">
            <v>2040220</v>
          </cell>
        </row>
        <row r="284">
          <cell r="E284">
            <v>917.8</v>
          </cell>
        </row>
        <row r="285">
          <cell r="A285" t="str">
            <v>2040221</v>
          </cell>
        </row>
        <row r="285">
          <cell r="E285">
            <v>0</v>
          </cell>
        </row>
        <row r="286">
          <cell r="A286" t="str">
            <v>2040222</v>
          </cell>
        </row>
        <row r="286">
          <cell r="E286">
            <v>0</v>
          </cell>
        </row>
        <row r="287">
          <cell r="A287" t="str">
            <v>2040223</v>
          </cell>
        </row>
        <row r="287">
          <cell r="E287">
            <v>0</v>
          </cell>
        </row>
        <row r="288">
          <cell r="A288" t="str">
            <v>2040250</v>
          </cell>
        </row>
        <row r="288">
          <cell r="E288">
            <v>0</v>
          </cell>
        </row>
        <row r="289">
          <cell r="A289" t="str">
            <v>2040299</v>
          </cell>
        </row>
        <row r="289">
          <cell r="E289">
            <v>96</v>
          </cell>
        </row>
        <row r="290">
          <cell r="A290" t="str">
            <v>2040301</v>
          </cell>
        </row>
        <row r="290">
          <cell r="E290">
            <v>0</v>
          </cell>
        </row>
        <row r="291">
          <cell r="A291" t="str">
            <v>2040302</v>
          </cell>
        </row>
        <row r="291">
          <cell r="E291">
            <v>0</v>
          </cell>
        </row>
        <row r="292">
          <cell r="A292" t="str">
            <v>2040303</v>
          </cell>
        </row>
        <row r="292">
          <cell r="E292">
            <v>0</v>
          </cell>
        </row>
        <row r="293">
          <cell r="A293" t="str">
            <v>2040304</v>
          </cell>
        </row>
        <row r="293">
          <cell r="E293">
            <v>0</v>
          </cell>
        </row>
        <row r="294">
          <cell r="A294" t="str">
            <v>2040350</v>
          </cell>
        </row>
        <row r="294">
          <cell r="E294">
            <v>0</v>
          </cell>
        </row>
        <row r="295">
          <cell r="A295" t="str">
            <v>2040399</v>
          </cell>
        </row>
        <row r="295">
          <cell r="E295">
            <v>0</v>
          </cell>
        </row>
        <row r="296">
          <cell r="A296" t="str">
            <v>2040401</v>
          </cell>
        </row>
        <row r="296">
          <cell r="E296">
            <v>0</v>
          </cell>
        </row>
        <row r="297">
          <cell r="A297" t="str">
            <v>2040402</v>
          </cell>
        </row>
        <row r="297">
          <cell r="E297">
            <v>0</v>
          </cell>
        </row>
        <row r="298">
          <cell r="A298" t="str">
            <v>2040403</v>
          </cell>
        </row>
        <row r="298">
          <cell r="E298">
            <v>0</v>
          </cell>
        </row>
        <row r="299">
          <cell r="A299" t="str">
            <v>2040409</v>
          </cell>
        </row>
        <row r="299">
          <cell r="E299">
            <v>0</v>
          </cell>
        </row>
        <row r="300">
          <cell r="A300" t="str">
            <v>2040410</v>
          </cell>
        </row>
        <row r="300">
          <cell r="E300">
            <v>0</v>
          </cell>
        </row>
        <row r="301">
          <cell r="A301" t="str">
            <v>2040450</v>
          </cell>
        </row>
        <row r="301">
          <cell r="E301">
            <v>0</v>
          </cell>
        </row>
        <row r="302">
          <cell r="A302" t="str">
            <v>2040499</v>
          </cell>
        </row>
        <row r="302">
          <cell r="E302">
            <v>0</v>
          </cell>
        </row>
        <row r="303">
          <cell r="A303" t="str">
            <v>2040501</v>
          </cell>
        </row>
        <row r="303">
          <cell r="E303">
            <v>0</v>
          </cell>
        </row>
        <row r="304">
          <cell r="A304" t="str">
            <v>2040502</v>
          </cell>
        </row>
        <row r="304">
          <cell r="E304">
            <v>0</v>
          </cell>
        </row>
        <row r="305">
          <cell r="A305" t="str">
            <v>2040503</v>
          </cell>
        </row>
        <row r="305">
          <cell r="E305">
            <v>0</v>
          </cell>
        </row>
        <row r="306">
          <cell r="A306" t="str">
            <v>2040504</v>
          </cell>
        </row>
        <row r="306">
          <cell r="E306">
            <v>0</v>
          </cell>
        </row>
        <row r="307">
          <cell r="A307" t="str">
            <v>2040505</v>
          </cell>
        </row>
        <row r="307">
          <cell r="E307">
            <v>0</v>
          </cell>
        </row>
        <row r="308">
          <cell r="A308" t="str">
            <v>2040506</v>
          </cell>
        </row>
        <row r="308">
          <cell r="E308">
            <v>0</v>
          </cell>
        </row>
        <row r="309">
          <cell r="A309" t="str">
            <v>2040550</v>
          </cell>
        </row>
        <row r="309">
          <cell r="E309">
            <v>0</v>
          </cell>
        </row>
        <row r="310">
          <cell r="A310" t="str">
            <v>2040599</v>
          </cell>
        </row>
        <row r="310">
          <cell r="E310">
            <v>0</v>
          </cell>
        </row>
        <row r="311">
          <cell r="A311" t="str">
            <v>2040601</v>
          </cell>
        </row>
        <row r="311">
          <cell r="E311">
            <v>592.42</v>
          </cell>
        </row>
        <row r="312">
          <cell r="A312" t="str">
            <v>2040602</v>
          </cell>
        </row>
        <row r="312">
          <cell r="E312">
            <v>171.16</v>
          </cell>
        </row>
        <row r="313">
          <cell r="A313" t="str">
            <v>2040603</v>
          </cell>
        </row>
        <row r="313">
          <cell r="E313">
            <v>0</v>
          </cell>
        </row>
        <row r="314">
          <cell r="A314" t="str">
            <v>2040604</v>
          </cell>
        </row>
        <row r="314">
          <cell r="E314">
            <v>13.2</v>
          </cell>
        </row>
        <row r="315">
          <cell r="A315" t="str">
            <v>2040605</v>
          </cell>
        </row>
        <row r="315">
          <cell r="E315">
            <v>21.6</v>
          </cell>
        </row>
        <row r="316">
          <cell r="A316" t="str">
            <v>2040606</v>
          </cell>
        </row>
        <row r="316">
          <cell r="E316">
            <v>0</v>
          </cell>
        </row>
        <row r="317">
          <cell r="A317" t="str">
            <v>2040607</v>
          </cell>
        </row>
        <row r="317">
          <cell r="E317">
            <v>0</v>
          </cell>
        </row>
        <row r="318">
          <cell r="A318" t="str">
            <v>2040608</v>
          </cell>
        </row>
        <row r="318">
          <cell r="E318">
            <v>0</v>
          </cell>
        </row>
        <row r="319">
          <cell r="A319" t="str">
            <v>2040610</v>
          </cell>
        </row>
        <row r="319">
          <cell r="E319">
            <v>0</v>
          </cell>
        </row>
        <row r="320">
          <cell r="A320" t="str">
            <v>2040612</v>
          </cell>
        </row>
        <row r="320">
          <cell r="E320">
            <v>0</v>
          </cell>
        </row>
        <row r="321">
          <cell r="A321" t="str">
            <v>2040613</v>
          </cell>
        </row>
        <row r="321">
          <cell r="E321">
            <v>0</v>
          </cell>
        </row>
        <row r="322">
          <cell r="A322" t="str">
            <v>2040650</v>
          </cell>
        </row>
        <row r="322">
          <cell r="E322">
            <v>0</v>
          </cell>
        </row>
        <row r="323">
          <cell r="A323" t="str">
            <v>2040699</v>
          </cell>
        </row>
        <row r="323">
          <cell r="E323">
            <v>4.9</v>
          </cell>
        </row>
        <row r="324">
          <cell r="A324" t="str">
            <v>2040701</v>
          </cell>
        </row>
        <row r="324">
          <cell r="E324">
            <v>0</v>
          </cell>
        </row>
        <row r="325">
          <cell r="A325" t="str">
            <v>2040702</v>
          </cell>
        </row>
        <row r="325">
          <cell r="E325">
            <v>0</v>
          </cell>
        </row>
        <row r="326">
          <cell r="A326" t="str">
            <v>2040703</v>
          </cell>
        </row>
        <row r="326">
          <cell r="E326">
            <v>0</v>
          </cell>
        </row>
        <row r="327">
          <cell r="A327" t="str">
            <v>2040704</v>
          </cell>
        </row>
        <row r="327">
          <cell r="E327">
            <v>0</v>
          </cell>
        </row>
        <row r="328">
          <cell r="A328" t="str">
            <v>2040705</v>
          </cell>
        </row>
        <row r="328">
          <cell r="E328">
            <v>0</v>
          </cell>
        </row>
        <row r="329">
          <cell r="A329" t="str">
            <v>2040706</v>
          </cell>
        </row>
        <row r="329">
          <cell r="E329">
            <v>0</v>
          </cell>
        </row>
        <row r="330">
          <cell r="A330" t="str">
            <v>2040707</v>
          </cell>
        </row>
        <row r="330">
          <cell r="E330">
            <v>0</v>
          </cell>
        </row>
        <row r="331">
          <cell r="A331" t="str">
            <v>2040750</v>
          </cell>
        </row>
        <row r="331">
          <cell r="E331">
            <v>0</v>
          </cell>
        </row>
        <row r="332">
          <cell r="A332" t="str">
            <v>2040799</v>
          </cell>
        </row>
        <row r="332">
          <cell r="E332">
            <v>0</v>
          </cell>
        </row>
        <row r="333">
          <cell r="A333" t="str">
            <v>2040801</v>
          </cell>
        </row>
        <row r="333">
          <cell r="E333">
            <v>0</v>
          </cell>
        </row>
        <row r="334">
          <cell r="A334" t="str">
            <v>2040802</v>
          </cell>
        </row>
        <row r="334">
          <cell r="E334">
            <v>0</v>
          </cell>
        </row>
        <row r="335">
          <cell r="A335" t="str">
            <v>2040803</v>
          </cell>
        </row>
        <row r="335">
          <cell r="E335">
            <v>0</v>
          </cell>
        </row>
        <row r="336">
          <cell r="A336" t="str">
            <v>2040804</v>
          </cell>
        </row>
        <row r="336">
          <cell r="E336">
            <v>0</v>
          </cell>
        </row>
        <row r="337">
          <cell r="A337" t="str">
            <v>2040805</v>
          </cell>
        </row>
        <row r="337">
          <cell r="E337">
            <v>0</v>
          </cell>
        </row>
        <row r="338">
          <cell r="A338" t="str">
            <v>2040806</v>
          </cell>
        </row>
        <row r="338">
          <cell r="E338">
            <v>0</v>
          </cell>
        </row>
        <row r="339">
          <cell r="A339" t="str">
            <v>2040807</v>
          </cell>
        </row>
        <row r="339">
          <cell r="E339">
            <v>0</v>
          </cell>
        </row>
        <row r="340">
          <cell r="A340" t="str">
            <v>2040850</v>
          </cell>
        </row>
        <row r="340">
          <cell r="E340">
            <v>0</v>
          </cell>
        </row>
        <row r="341">
          <cell r="A341" t="str">
            <v>2040899</v>
          </cell>
        </row>
        <row r="341">
          <cell r="E341">
            <v>0</v>
          </cell>
        </row>
        <row r="342">
          <cell r="A342" t="str">
            <v>2040901</v>
          </cell>
        </row>
        <row r="342">
          <cell r="E342">
            <v>0</v>
          </cell>
        </row>
        <row r="343">
          <cell r="A343" t="str">
            <v>2040902</v>
          </cell>
        </row>
        <row r="343">
          <cell r="E343">
            <v>0</v>
          </cell>
        </row>
        <row r="344">
          <cell r="A344" t="str">
            <v>2040903</v>
          </cell>
        </row>
        <row r="344">
          <cell r="E344">
            <v>0</v>
          </cell>
        </row>
        <row r="345">
          <cell r="A345" t="str">
            <v>2040904</v>
          </cell>
        </row>
        <row r="345">
          <cell r="E345">
            <v>0</v>
          </cell>
        </row>
        <row r="346">
          <cell r="A346" t="str">
            <v>2040905</v>
          </cell>
        </row>
        <row r="346">
          <cell r="E346">
            <v>0</v>
          </cell>
        </row>
        <row r="347">
          <cell r="A347" t="str">
            <v>2040950</v>
          </cell>
        </row>
        <row r="347">
          <cell r="E347">
            <v>0</v>
          </cell>
        </row>
        <row r="348">
          <cell r="A348" t="str">
            <v>2040999</v>
          </cell>
        </row>
        <row r="348">
          <cell r="E348">
            <v>0</v>
          </cell>
        </row>
        <row r="349">
          <cell r="A349" t="str">
            <v>2041001</v>
          </cell>
        </row>
        <row r="349">
          <cell r="E349">
            <v>0</v>
          </cell>
        </row>
        <row r="350">
          <cell r="A350" t="str">
            <v>2041002</v>
          </cell>
        </row>
        <row r="350">
          <cell r="E350">
            <v>0</v>
          </cell>
        </row>
        <row r="351">
          <cell r="A351" t="str">
            <v>2041006</v>
          </cell>
        </row>
        <row r="351">
          <cell r="E351">
            <v>0</v>
          </cell>
        </row>
        <row r="352">
          <cell r="A352" t="str">
            <v>2041007</v>
          </cell>
        </row>
        <row r="352">
          <cell r="E352">
            <v>0</v>
          </cell>
        </row>
        <row r="353">
          <cell r="A353" t="str">
            <v>2041099</v>
          </cell>
        </row>
        <row r="353">
          <cell r="E353">
            <v>0</v>
          </cell>
        </row>
        <row r="354">
          <cell r="A354" t="str">
            <v>2049902</v>
          </cell>
        </row>
        <row r="354">
          <cell r="E354">
            <v>0</v>
          </cell>
        </row>
        <row r="355">
          <cell r="A355" t="str">
            <v>2049999</v>
          </cell>
        </row>
        <row r="355">
          <cell r="E355">
            <v>958.14</v>
          </cell>
        </row>
        <row r="356">
          <cell r="A356" t="str">
            <v>2050101</v>
          </cell>
        </row>
        <row r="356">
          <cell r="E356">
            <v>670.84</v>
          </cell>
        </row>
        <row r="357">
          <cell r="A357" t="str">
            <v>2050102</v>
          </cell>
        </row>
        <row r="357">
          <cell r="E357">
            <v>86</v>
          </cell>
        </row>
        <row r="358">
          <cell r="A358" t="str">
            <v>2050103</v>
          </cell>
        </row>
        <row r="358">
          <cell r="E358">
            <v>0</v>
          </cell>
        </row>
        <row r="359">
          <cell r="A359" t="str">
            <v>2050199</v>
          </cell>
        </row>
        <row r="359">
          <cell r="E359">
            <v>40</v>
          </cell>
        </row>
        <row r="360">
          <cell r="A360" t="str">
            <v>2050201</v>
          </cell>
        </row>
        <row r="360">
          <cell r="E360">
            <v>2169.89</v>
          </cell>
        </row>
        <row r="361">
          <cell r="A361" t="str">
            <v>2050202</v>
          </cell>
        </row>
        <row r="361">
          <cell r="E361">
            <v>18175.73</v>
          </cell>
        </row>
        <row r="362">
          <cell r="A362" t="str">
            <v>2050203</v>
          </cell>
        </row>
        <row r="362">
          <cell r="E362">
            <v>7188.28</v>
          </cell>
        </row>
        <row r="363">
          <cell r="A363" t="str">
            <v>2050204</v>
          </cell>
        </row>
        <row r="363">
          <cell r="E363">
            <v>5776.3</v>
          </cell>
        </row>
        <row r="364">
          <cell r="A364" t="str">
            <v>2050205</v>
          </cell>
        </row>
        <row r="364">
          <cell r="E364">
            <v>0</v>
          </cell>
        </row>
        <row r="365">
          <cell r="A365" t="str">
            <v>2050299</v>
          </cell>
        </row>
        <row r="365">
          <cell r="E365">
            <v>15727.56</v>
          </cell>
        </row>
        <row r="366">
          <cell r="A366" t="str">
            <v>2050301</v>
          </cell>
        </row>
        <row r="366">
          <cell r="E366">
            <v>0</v>
          </cell>
        </row>
        <row r="367">
          <cell r="A367" t="str">
            <v>2050302</v>
          </cell>
        </row>
        <row r="367">
          <cell r="E367">
            <v>2454.36</v>
          </cell>
        </row>
        <row r="368">
          <cell r="A368" t="str">
            <v>2050303</v>
          </cell>
        </row>
        <row r="368">
          <cell r="E368">
            <v>0</v>
          </cell>
        </row>
        <row r="369">
          <cell r="A369" t="str">
            <v>2050305</v>
          </cell>
        </row>
        <row r="369">
          <cell r="E369">
            <v>0</v>
          </cell>
        </row>
        <row r="370">
          <cell r="A370" t="str">
            <v>2050399</v>
          </cell>
        </row>
        <row r="370">
          <cell r="E370">
            <v>0</v>
          </cell>
        </row>
        <row r="371">
          <cell r="A371" t="str">
            <v>2050401</v>
          </cell>
        </row>
        <row r="371">
          <cell r="E371">
            <v>0</v>
          </cell>
        </row>
        <row r="372">
          <cell r="A372" t="str">
            <v>2050402</v>
          </cell>
        </row>
        <row r="372">
          <cell r="E372">
            <v>0</v>
          </cell>
        </row>
        <row r="373">
          <cell r="A373" t="str">
            <v>2050403</v>
          </cell>
        </row>
        <row r="373">
          <cell r="E373">
            <v>0</v>
          </cell>
        </row>
        <row r="374">
          <cell r="A374" t="str">
            <v>2050404</v>
          </cell>
        </row>
        <row r="374">
          <cell r="E374">
            <v>0</v>
          </cell>
        </row>
        <row r="375">
          <cell r="A375" t="str">
            <v>2050499</v>
          </cell>
        </row>
        <row r="375">
          <cell r="E375">
            <v>0</v>
          </cell>
        </row>
        <row r="376">
          <cell r="A376" t="str">
            <v>2050501</v>
          </cell>
        </row>
        <row r="376">
          <cell r="E376">
            <v>0</v>
          </cell>
        </row>
        <row r="377">
          <cell r="A377" t="str">
            <v>2050502</v>
          </cell>
        </row>
        <row r="377">
          <cell r="E377">
            <v>0</v>
          </cell>
        </row>
        <row r="378">
          <cell r="A378" t="str">
            <v>2050599</v>
          </cell>
        </row>
        <row r="378">
          <cell r="E378">
            <v>0</v>
          </cell>
        </row>
        <row r="379">
          <cell r="A379" t="str">
            <v>2050601</v>
          </cell>
        </row>
        <row r="379">
          <cell r="E379">
            <v>0</v>
          </cell>
        </row>
        <row r="380">
          <cell r="A380" t="str">
            <v>2050602</v>
          </cell>
        </row>
        <row r="380">
          <cell r="E380">
            <v>0</v>
          </cell>
        </row>
        <row r="381">
          <cell r="A381" t="str">
            <v>2050699</v>
          </cell>
        </row>
        <row r="381">
          <cell r="E381">
            <v>0</v>
          </cell>
        </row>
        <row r="382">
          <cell r="A382" t="str">
            <v>2050701</v>
          </cell>
        </row>
        <row r="382">
          <cell r="E382">
            <v>133</v>
          </cell>
        </row>
        <row r="383">
          <cell r="A383" t="str">
            <v>2050702</v>
          </cell>
        </row>
        <row r="383">
          <cell r="E383">
            <v>0</v>
          </cell>
        </row>
        <row r="384">
          <cell r="A384" t="str">
            <v>2050799</v>
          </cell>
        </row>
        <row r="384">
          <cell r="E384">
            <v>0</v>
          </cell>
        </row>
        <row r="385">
          <cell r="A385" t="str">
            <v>2050801</v>
          </cell>
        </row>
        <row r="385">
          <cell r="E385">
            <v>145.81</v>
          </cell>
        </row>
        <row r="386">
          <cell r="A386" t="str">
            <v>2050802</v>
          </cell>
        </row>
        <row r="386">
          <cell r="E386">
            <v>225.91</v>
          </cell>
        </row>
        <row r="387">
          <cell r="A387" t="str">
            <v>2050803</v>
          </cell>
        </row>
        <row r="387">
          <cell r="E387">
            <v>0</v>
          </cell>
        </row>
        <row r="388">
          <cell r="A388" t="str">
            <v>2050804</v>
          </cell>
        </row>
        <row r="388">
          <cell r="E388">
            <v>0</v>
          </cell>
        </row>
        <row r="389">
          <cell r="A389" t="str">
            <v>2050899</v>
          </cell>
        </row>
        <row r="389">
          <cell r="E389">
            <v>0</v>
          </cell>
        </row>
        <row r="390">
          <cell r="A390" t="str">
            <v>2050901</v>
          </cell>
        </row>
        <row r="390">
          <cell r="E390">
            <v>0</v>
          </cell>
        </row>
        <row r="391">
          <cell r="A391" t="str">
            <v>2050902</v>
          </cell>
        </row>
        <row r="391">
          <cell r="E391">
            <v>0</v>
          </cell>
        </row>
        <row r="392">
          <cell r="A392" t="str">
            <v>2050903</v>
          </cell>
        </row>
        <row r="392">
          <cell r="E392">
            <v>0</v>
          </cell>
        </row>
        <row r="393">
          <cell r="A393" t="str">
            <v>2050904</v>
          </cell>
        </row>
        <row r="393">
          <cell r="E393">
            <v>0</v>
          </cell>
        </row>
        <row r="394">
          <cell r="A394" t="str">
            <v>2050905</v>
          </cell>
        </row>
        <row r="394">
          <cell r="E394">
            <v>0</v>
          </cell>
        </row>
        <row r="395">
          <cell r="A395" t="str">
            <v>2050999</v>
          </cell>
        </row>
        <row r="395">
          <cell r="E395">
            <v>1500</v>
          </cell>
        </row>
        <row r="396">
          <cell r="A396" t="str">
            <v>2059999</v>
          </cell>
        </row>
        <row r="396">
          <cell r="E396">
            <v>0</v>
          </cell>
        </row>
        <row r="397">
          <cell r="A397" t="str">
            <v>2060101</v>
          </cell>
        </row>
        <row r="397">
          <cell r="E397">
            <v>300.24</v>
          </cell>
        </row>
        <row r="398">
          <cell r="A398" t="str">
            <v>2060102</v>
          </cell>
        </row>
        <row r="398">
          <cell r="E398">
            <v>193.2</v>
          </cell>
        </row>
        <row r="399">
          <cell r="A399" t="str">
            <v>2060103</v>
          </cell>
        </row>
        <row r="399">
          <cell r="E399">
            <v>0</v>
          </cell>
        </row>
        <row r="400">
          <cell r="A400" t="str">
            <v>2060199</v>
          </cell>
        </row>
        <row r="400">
          <cell r="E400">
            <v>0</v>
          </cell>
        </row>
        <row r="401">
          <cell r="A401" t="str">
            <v>2060201</v>
          </cell>
        </row>
        <row r="401">
          <cell r="E401">
            <v>0</v>
          </cell>
        </row>
        <row r="402">
          <cell r="A402" t="str">
            <v>2060203</v>
          </cell>
        </row>
        <row r="402">
          <cell r="E402">
            <v>0</v>
          </cell>
        </row>
        <row r="403">
          <cell r="A403" t="str">
            <v>2060204</v>
          </cell>
        </row>
        <row r="403">
          <cell r="E403">
            <v>0</v>
          </cell>
        </row>
        <row r="404">
          <cell r="A404" t="str">
            <v>2060205</v>
          </cell>
        </row>
        <row r="404">
          <cell r="E404">
            <v>0</v>
          </cell>
        </row>
        <row r="405">
          <cell r="A405" t="str">
            <v>2060206</v>
          </cell>
        </row>
        <row r="405">
          <cell r="E405">
            <v>0</v>
          </cell>
        </row>
        <row r="406">
          <cell r="A406" t="str">
            <v>2060207</v>
          </cell>
        </row>
        <row r="406">
          <cell r="E406">
            <v>0</v>
          </cell>
        </row>
        <row r="407">
          <cell r="A407" t="str">
            <v>2060208</v>
          </cell>
        </row>
        <row r="407">
          <cell r="E407">
            <v>0</v>
          </cell>
        </row>
        <row r="408">
          <cell r="A408" t="str">
            <v>2060299</v>
          </cell>
        </row>
        <row r="408">
          <cell r="E408">
            <v>0</v>
          </cell>
        </row>
        <row r="409">
          <cell r="A409" t="str">
            <v>2060301</v>
          </cell>
        </row>
        <row r="409">
          <cell r="E409">
            <v>0</v>
          </cell>
        </row>
        <row r="410">
          <cell r="A410" t="str">
            <v>2060302</v>
          </cell>
        </row>
        <row r="410">
          <cell r="E410">
            <v>0</v>
          </cell>
        </row>
        <row r="411">
          <cell r="A411" t="str">
            <v>2060303</v>
          </cell>
        </row>
        <row r="411">
          <cell r="E411">
            <v>0</v>
          </cell>
        </row>
        <row r="412">
          <cell r="A412" t="str">
            <v>2060304</v>
          </cell>
        </row>
        <row r="412">
          <cell r="E412">
            <v>0</v>
          </cell>
        </row>
        <row r="413">
          <cell r="A413" t="str">
            <v>2060399</v>
          </cell>
        </row>
        <row r="413">
          <cell r="E413">
            <v>0</v>
          </cell>
        </row>
        <row r="414">
          <cell r="A414" t="str">
            <v>2060401</v>
          </cell>
        </row>
        <row r="414">
          <cell r="E414">
            <v>0</v>
          </cell>
        </row>
        <row r="415">
          <cell r="A415" t="str">
            <v>2060404</v>
          </cell>
        </row>
        <row r="415">
          <cell r="E415">
            <v>0</v>
          </cell>
        </row>
        <row r="416">
          <cell r="A416" t="str">
            <v>2060405</v>
          </cell>
        </row>
        <row r="416">
          <cell r="E416">
            <v>0</v>
          </cell>
        </row>
        <row r="417">
          <cell r="A417" t="str">
            <v>2060499</v>
          </cell>
        </row>
        <row r="417">
          <cell r="E417">
            <v>0</v>
          </cell>
        </row>
        <row r="418">
          <cell r="A418" t="str">
            <v>2060501</v>
          </cell>
        </row>
        <row r="418">
          <cell r="E418">
            <v>0</v>
          </cell>
        </row>
        <row r="419">
          <cell r="A419" t="str">
            <v>2060502</v>
          </cell>
        </row>
        <row r="419">
          <cell r="E419">
            <v>0</v>
          </cell>
        </row>
        <row r="420">
          <cell r="A420" t="str">
            <v>2060503</v>
          </cell>
        </row>
        <row r="420">
          <cell r="E420">
            <v>0</v>
          </cell>
        </row>
        <row r="421">
          <cell r="A421" t="str">
            <v>2060599</v>
          </cell>
        </row>
        <row r="421">
          <cell r="E421">
            <v>0</v>
          </cell>
        </row>
        <row r="422">
          <cell r="A422" t="str">
            <v>2060601</v>
          </cell>
        </row>
        <row r="422">
          <cell r="E422">
            <v>0</v>
          </cell>
        </row>
        <row r="423">
          <cell r="A423" t="str">
            <v>2060602</v>
          </cell>
        </row>
        <row r="423">
          <cell r="E423">
            <v>0</v>
          </cell>
        </row>
        <row r="424">
          <cell r="A424" t="str">
            <v>2060603</v>
          </cell>
        </row>
        <row r="424">
          <cell r="E424">
            <v>0</v>
          </cell>
        </row>
        <row r="425">
          <cell r="A425" t="str">
            <v>2060699</v>
          </cell>
        </row>
        <row r="425">
          <cell r="E425">
            <v>0</v>
          </cell>
        </row>
        <row r="426">
          <cell r="A426" t="str">
            <v>2060701</v>
          </cell>
        </row>
        <row r="426">
          <cell r="E426">
            <v>98.95</v>
          </cell>
        </row>
        <row r="427">
          <cell r="A427" t="str">
            <v>2060702</v>
          </cell>
        </row>
        <row r="427">
          <cell r="E427">
            <v>40.8</v>
          </cell>
        </row>
        <row r="428">
          <cell r="A428" t="str">
            <v>2060703</v>
          </cell>
        </row>
        <row r="428">
          <cell r="E428">
            <v>0</v>
          </cell>
        </row>
        <row r="429">
          <cell r="A429" t="str">
            <v>2060704</v>
          </cell>
        </row>
        <row r="429">
          <cell r="E429">
            <v>0</v>
          </cell>
        </row>
        <row r="430">
          <cell r="A430" t="str">
            <v>2060705</v>
          </cell>
        </row>
        <row r="430">
          <cell r="E430">
            <v>0</v>
          </cell>
        </row>
        <row r="431">
          <cell r="A431" t="str">
            <v>2060799</v>
          </cell>
        </row>
        <row r="431">
          <cell r="E431">
            <v>0</v>
          </cell>
        </row>
        <row r="432">
          <cell r="A432" t="str">
            <v>2060801</v>
          </cell>
        </row>
        <row r="432">
          <cell r="E432">
            <v>0</v>
          </cell>
        </row>
        <row r="433">
          <cell r="A433" t="str">
            <v>2060802</v>
          </cell>
        </row>
        <row r="433">
          <cell r="E433">
            <v>0</v>
          </cell>
        </row>
        <row r="434">
          <cell r="A434" t="str">
            <v>2060899</v>
          </cell>
        </row>
        <row r="434">
          <cell r="E434">
            <v>0</v>
          </cell>
        </row>
        <row r="435">
          <cell r="A435" t="str">
            <v>2060901</v>
          </cell>
        </row>
        <row r="435">
          <cell r="E435">
            <v>0</v>
          </cell>
        </row>
        <row r="436">
          <cell r="A436" t="str">
            <v>2060902</v>
          </cell>
        </row>
        <row r="436">
          <cell r="E436">
            <v>0</v>
          </cell>
        </row>
        <row r="437">
          <cell r="A437" t="str">
            <v>2060999</v>
          </cell>
        </row>
        <row r="437">
          <cell r="E437">
            <v>0</v>
          </cell>
        </row>
        <row r="438">
          <cell r="A438" t="str">
            <v>2069901</v>
          </cell>
        </row>
        <row r="438">
          <cell r="E438">
            <v>0</v>
          </cell>
        </row>
        <row r="439">
          <cell r="A439" t="str">
            <v>2069902</v>
          </cell>
        </row>
        <row r="439">
          <cell r="E439">
            <v>0</v>
          </cell>
        </row>
        <row r="440">
          <cell r="A440" t="str">
            <v>2069903</v>
          </cell>
        </row>
        <row r="440">
          <cell r="E440">
            <v>0</v>
          </cell>
        </row>
        <row r="441">
          <cell r="A441" t="str">
            <v>2069999</v>
          </cell>
        </row>
        <row r="441">
          <cell r="E441">
            <v>6951</v>
          </cell>
        </row>
        <row r="442">
          <cell r="A442" t="str">
            <v>2070101</v>
          </cell>
        </row>
        <row r="442">
          <cell r="E442">
            <v>509.49</v>
          </cell>
        </row>
        <row r="443">
          <cell r="A443" t="str">
            <v>2070102</v>
          </cell>
        </row>
        <row r="443">
          <cell r="E443">
            <v>31.04</v>
          </cell>
        </row>
        <row r="444">
          <cell r="A444" t="str">
            <v>2070103</v>
          </cell>
        </row>
        <row r="444">
          <cell r="E444">
            <v>0</v>
          </cell>
        </row>
        <row r="445">
          <cell r="A445" t="str">
            <v>2070104</v>
          </cell>
        </row>
        <row r="445">
          <cell r="E445">
            <v>85.8</v>
          </cell>
        </row>
        <row r="446">
          <cell r="A446" t="str">
            <v>2070105</v>
          </cell>
        </row>
        <row r="446">
          <cell r="E446">
            <v>12.2</v>
          </cell>
        </row>
        <row r="447">
          <cell r="A447" t="str">
            <v>2070106</v>
          </cell>
        </row>
        <row r="447">
          <cell r="E447">
            <v>0</v>
          </cell>
        </row>
        <row r="448">
          <cell r="A448" t="str">
            <v>2070107</v>
          </cell>
        </row>
        <row r="448">
          <cell r="E448">
            <v>0</v>
          </cell>
        </row>
        <row r="449">
          <cell r="A449" t="str">
            <v>2070108</v>
          </cell>
        </row>
        <row r="449">
          <cell r="E449">
            <v>4</v>
          </cell>
        </row>
        <row r="450">
          <cell r="A450" t="str">
            <v>2070109</v>
          </cell>
        </row>
        <row r="450">
          <cell r="E450">
            <v>0</v>
          </cell>
        </row>
        <row r="451">
          <cell r="A451" t="str">
            <v>2070110</v>
          </cell>
        </row>
        <row r="451">
          <cell r="E451">
            <v>0</v>
          </cell>
        </row>
        <row r="452">
          <cell r="A452" t="str">
            <v>2070111</v>
          </cell>
        </row>
        <row r="452">
          <cell r="E452">
            <v>9.6</v>
          </cell>
        </row>
        <row r="453">
          <cell r="A453" t="str">
            <v>2070112</v>
          </cell>
        </row>
        <row r="453">
          <cell r="E453">
            <v>0</v>
          </cell>
        </row>
        <row r="454">
          <cell r="A454" t="str">
            <v>2070113</v>
          </cell>
        </row>
        <row r="454">
          <cell r="E454">
            <v>0</v>
          </cell>
        </row>
        <row r="455">
          <cell r="A455" t="str">
            <v>2070114</v>
          </cell>
        </row>
        <row r="455">
          <cell r="E455">
            <v>0</v>
          </cell>
        </row>
        <row r="456">
          <cell r="A456" t="str">
            <v>2070199</v>
          </cell>
        </row>
        <row r="456">
          <cell r="E456">
            <v>198.5</v>
          </cell>
        </row>
        <row r="457">
          <cell r="A457" t="str">
            <v>2070201</v>
          </cell>
        </row>
        <row r="457">
          <cell r="E457">
            <v>0</v>
          </cell>
        </row>
        <row r="458">
          <cell r="A458" t="str">
            <v>2070202</v>
          </cell>
        </row>
        <row r="458">
          <cell r="E458">
            <v>30</v>
          </cell>
        </row>
        <row r="459">
          <cell r="A459" t="str">
            <v>2070203</v>
          </cell>
        </row>
        <row r="459">
          <cell r="E459">
            <v>0</v>
          </cell>
        </row>
        <row r="460">
          <cell r="A460" t="str">
            <v>2070204</v>
          </cell>
        </row>
        <row r="460">
          <cell r="E460">
            <v>0</v>
          </cell>
        </row>
        <row r="461">
          <cell r="A461" t="str">
            <v>2070205</v>
          </cell>
        </row>
        <row r="461">
          <cell r="E461">
            <v>0</v>
          </cell>
        </row>
        <row r="462">
          <cell r="A462" t="str">
            <v>2070206</v>
          </cell>
        </row>
        <row r="462">
          <cell r="E462">
            <v>0</v>
          </cell>
        </row>
        <row r="463">
          <cell r="A463" t="str">
            <v>2070299</v>
          </cell>
        </row>
        <row r="463">
          <cell r="E463">
            <v>0</v>
          </cell>
        </row>
        <row r="464">
          <cell r="A464" t="str">
            <v>2070301</v>
          </cell>
        </row>
        <row r="464">
          <cell r="E464">
            <v>51.04</v>
          </cell>
        </row>
        <row r="465">
          <cell r="A465" t="str">
            <v>2070302</v>
          </cell>
        </row>
        <row r="465">
          <cell r="E465">
            <v>19.2</v>
          </cell>
        </row>
        <row r="466">
          <cell r="A466" t="str">
            <v>2070303</v>
          </cell>
        </row>
        <row r="466">
          <cell r="E466">
            <v>0</v>
          </cell>
        </row>
        <row r="467">
          <cell r="A467" t="str">
            <v>2070304</v>
          </cell>
        </row>
        <row r="467">
          <cell r="E467">
            <v>0</v>
          </cell>
        </row>
        <row r="468">
          <cell r="A468" t="str">
            <v>2070305</v>
          </cell>
        </row>
        <row r="468">
          <cell r="E468">
            <v>0</v>
          </cell>
        </row>
        <row r="469">
          <cell r="A469" t="str">
            <v>2070306</v>
          </cell>
        </row>
        <row r="469">
          <cell r="E469">
            <v>0</v>
          </cell>
        </row>
        <row r="470">
          <cell r="A470" t="str">
            <v>2070307</v>
          </cell>
        </row>
        <row r="470">
          <cell r="E470">
            <v>0</v>
          </cell>
        </row>
        <row r="471">
          <cell r="A471" t="str">
            <v>2070308</v>
          </cell>
        </row>
        <row r="471">
          <cell r="E471">
            <v>0</v>
          </cell>
        </row>
        <row r="472">
          <cell r="A472" t="str">
            <v>2070309</v>
          </cell>
        </row>
        <row r="472">
          <cell r="E472">
            <v>0</v>
          </cell>
        </row>
        <row r="473">
          <cell r="A473" t="str">
            <v>2070399</v>
          </cell>
        </row>
        <row r="473">
          <cell r="E473">
            <v>0</v>
          </cell>
        </row>
        <row r="474">
          <cell r="A474" t="str">
            <v>2070601</v>
          </cell>
        </row>
        <row r="474">
          <cell r="E474">
            <v>0</v>
          </cell>
        </row>
        <row r="475">
          <cell r="A475" t="str">
            <v>2070602</v>
          </cell>
        </row>
        <row r="475">
          <cell r="E475">
            <v>0</v>
          </cell>
        </row>
        <row r="476">
          <cell r="A476" t="str">
            <v>2070603</v>
          </cell>
        </row>
        <row r="476">
          <cell r="E476">
            <v>0</v>
          </cell>
        </row>
        <row r="477">
          <cell r="A477" t="str">
            <v>2070604</v>
          </cell>
        </row>
        <row r="477">
          <cell r="E477">
            <v>0</v>
          </cell>
        </row>
        <row r="478">
          <cell r="A478" t="str">
            <v>2070605</v>
          </cell>
        </row>
        <row r="478">
          <cell r="E478">
            <v>0</v>
          </cell>
        </row>
        <row r="479">
          <cell r="A479" t="str">
            <v>2070606</v>
          </cell>
        </row>
        <row r="479">
          <cell r="E479">
            <v>0</v>
          </cell>
        </row>
        <row r="480">
          <cell r="A480" t="str">
            <v>2070607</v>
          </cell>
        </row>
        <row r="480">
          <cell r="E480">
            <v>0</v>
          </cell>
        </row>
        <row r="481">
          <cell r="A481" t="str">
            <v>2070699</v>
          </cell>
        </row>
        <row r="481">
          <cell r="E481">
            <v>0</v>
          </cell>
        </row>
        <row r="482">
          <cell r="A482" t="str">
            <v>2070801</v>
          </cell>
        </row>
        <row r="482">
          <cell r="E482">
            <v>406.18</v>
          </cell>
        </row>
        <row r="483">
          <cell r="A483" t="str">
            <v>2070802</v>
          </cell>
        </row>
        <row r="483">
          <cell r="E483">
            <v>0</v>
          </cell>
        </row>
        <row r="484">
          <cell r="A484" t="str">
            <v>2070803</v>
          </cell>
        </row>
        <row r="484">
          <cell r="E484">
            <v>0</v>
          </cell>
        </row>
        <row r="485">
          <cell r="A485" t="str">
            <v>2070806</v>
          </cell>
        </row>
        <row r="485">
          <cell r="E485">
            <v>0</v>
          </cell>
        </row>
        <row r="486">
          <cell r="A486" t="str">
            <v>2070807</v>
          </cell>
        </row>
        <row r="486">
          <cell r="E486">
            <v>0</v>
          </cell>
        </row>
        <row r="487">
          <cell r="A487" t="str">
            <v>2070808</v>
          </cell>
        </row>
        <row r="487">
          <cell r="E487">
            <v>0</v>
          </cell>
        </row>
        <row r="488">
          <cell r="A488" t="str">
            <v>2070899</v>
          </cell>
        </row>
        <row r="488">
          <cell r="E488">
            <v>89.39</v>
          </cell>
        </row>
        <row r="489">
          <cell r="A489" t="str">
            <v>2079903</v>
          </cell>
        </row>
        <row r="489">
          <cell r="E489">
            <v>0</v>
          </cell>
        </row>
        <row r="490">
          <cell r="A490" t="str">
            <v>2079999</v>
          </cell>
        </row>
        <row r="490">
          <cell r="E490">
            <v>343.27</v>
          </cell>
        </row>
        <row r="491">
          <cell r="A491" t="str">
            <v>2080101</v>
          </cell>
        </row>
        <row r="491">
          <cell r="E491">
            <v>649.03</v>
          </cell>
        </row>
        <row r="492">
          <cell r="A492" t="str">
            <v>2080102</v>
          </cell>
        </row>
        <row r="492">
          <cell r="E492">
            <v>46</v>
          </cell>
        </row>
        <row r="493">
          <cell r="A493" t="str">
            <v>2080103</v>
          </cell>
        </row>
        <row r="493">
          <cell r="E493">
            <v>0</v>
          </cell>
        </row>
        <row r="494">
          <cell r="A494" t="str">
            <v>2080104</v>
          </cell>
        </row>
        <row r="494">
          <cell r="E494">
            <v>0</v>
          </cell>
        </row>
        <row r="495">
          <cell r="A495" t="str">
            <v>2080105</v>
          </cell>
        </row>
        <row r="495">
          <cell r="E495">
            <v>0</v>
          </cell>
        </row>
        <row r="496">
          <cell r="A496" t="str">
            <v>2080106</v>
          </cell>
        </row>
        <row r="496">
          <cell r="E496">
            <v>0</v>
          </cell>
        </row>
        <row r="497">
          <cell r="A497" t="str">
            <v>2080107</v>
          </cell>
        </row>
        <row r="497">
          <cell r="E497">
            <v>0</v>
          </cell>
        </row>
        <row r="498">
          <cell r="A498" t="str">
            <v>2080108</v>
          </cell>
        </row>
        <row r="498">
          <cell r="E498">
            <v>0</v>
          </cell>
        </row>
        <row r="499">
          <cell r="A499" t="str">
            <v>2080109</v>
          </cell>
        </row>
        <row r="499">
          <cell r="E499">
            <v>0</v>
          </cell>
        </row>
        <row r="500">
          <cell r="A500" t="str">
            <v>2080110</v>
          </cell>
        </row>
        <row r="500">
          <cell r="E500">
            <v>0</v>
          </cell>
        </row>
        <row r="501">
          <cell r="A501" t="str">
            <v>2080111</v>
          </cell>
        </row>
        <row r="501">
          <cell r="E501">
            <v>0</v>
          </cell>
        </row>
        <row r="502">
          <cell r="A502" t="str">
            <v>2080112</v>
          </cell>
        </row>
        <row r="502">
          <cell r="E502">
            <v>0</v>
          </cell>
        </row>
        <row r="503">
          <cell r="A503" t="str">
            <v>2080113</v>
          </cell>
        </row>
        <row r="503">
          <cell r="E503">
            <v>0</v>
          </cell>
        </row>
        <row r="504">
          <cell r="A504" t="str">
            <v>2080114</v>
          </cell>
        </row>
        <row r="504">
          <cell r="E504">
            <v>0</v>
          </cell>
        </row>
        <row r="505">
          <cell r="A505" t="str">
            <v>2080115</v>
          </cell>
        </row>
        <row r="505">
          <cell r="E505">
            <v>0</v>
          </cell>
        </row>
        <row r="506">
          <cell r="A506" t="str">
            <v>2080116</v>
          </cell>
        </row>
        <row r="506">
          <cell r="E506">
            <v>0</v>
          </cell>
        </row>
        <row r="507">
          <cell r="A507" t="str">
            <v>2080150</v>
          </cell>
        </row>
        <row r="507">
          <cell r="E507">
            <v>0</v>
          </cell>
        </row>
        <row r="508">
          <cell r="A508" t="str">
            <v>2080199</v>
          </cell>
        </row>
        <row r="508">
          <cell r="E508">
            <v>209</v>
          </cell>
        </row>
        <row r="509">
          <cell r="A509" t="str">
            <v>2080201</v>
          </cell>
        </row>
        <row r="509">
          <cell r="E509">
            <v>339.57</v>
          </cell>
        </row>
        <row r="510">
          <cell r="A510" t="str">
            <v>2080202</v>
          </cell>
        </row>
        <row r="510">
          <cell r="E510">
            <v>1510.41</v>
          </cell>
        </row>
        <row r="511">
          <cell r="A511" t="str">
            <v>2080203</v>
          </cell>
        </row>
        <row r="511">
          <cell r="E511">
            <v>0</v>
          </cell>
        </row>
        <row r="512">
          <cell r="A512" t="str">
            <v>2080206</v>
          </cell>
        </row>
        <row r="512">
          <cell r="E512">
            <v>0</v>
          </cell>
        </row>
        <row r="513">
          <cell r="A513" t="str">
            <v>2080207</v>
          </cell>
        </row>
        <row r="513">
          <cell r="E513">
            <v>0</v>
          </cell>
        </row>
        <row r="514">
          <cell r="A514" t="str">
            <v>2080299</v>
          </cell>
        </row>
        <row r="514">
          <cell r="E514">
            <v>2</v>
          </cell>
        </row>
        <row r="515">
          <cell r="A515" t="str">
            <v>2080501</v>
          </cell>
        </row>
        <row r="515">
          <cell r="E515">
            <v>0</v>
          </cell>
        </row>
        <row r="516">
          <cell r="A516" t="str">
            <v>2080502</v>
          </cell>
        </row>
        <row r="516">
          <cell r="E516">
            <v>0</v>
          </cell>
        </row>
        <row r="517">
          <cell r="A517" t="str">
            <v>2080503</v>
          </cell>
        </row>
        <row r="517">
          <cell r="E517">
            <v>0</v>
          </cell>
        </row>
        <row r="518">
          <cell r="A518" t="str">
            <v>2080505</v>
          </cell>
        </row>
        <row r="518">
          <cell r="E518">
            <v>7174.25</v>
          </cell>
        </row>
        <row r="519">
          <cell r="A519" t="str">
            <v>2080506</v>
          </cell>
        </row>
        <row r="519">
          <cell r="E519">
            <v>0</v>
          </cell>
        </row>
        <row r="520">
          <cell r="A520" t="str">
            <v>2080507</v>
          </cell>
        </row>
        <row r="520">
          <cell r="E520">
            <v>6976.15</v>
          </cell>
        </row>
        <row r="521">
          <cell r="A521" t="str">
            <v>2080508</v>
          </cell>
        </row>
        <row r="521">
          <cell r="E521">
            <v>2100</v>
          </cell>
        </row>
        <row r="522">
          <cell r="A522" t="str">
            <v>2080599</v>
          </cell>
        </row>
        <row r="522">
          <cell r="E522">
            <v>272.4</v>
          </cell>
        </row>
        <row r="523">
          <cell r="A523" t="str">
            <v>2080601</v>
          </cell>
        </row>
        <row r="523">
          <cell r="E523">
            <v>0</v>
          </cell>
        </row>
        <row r="524">
          <cell r="A524" t="str">
            <v>2080602</v>
          </cell>
        </row>
        <row r="524">
          <cell r="E524">
            <v>0</v>
          </cell>
        </row>
        <row r="525">
          <cell r="A525" t="str">
            <v>2080699</v>
          </cell>
        </row>
        <row r="525">
          <cell r="E525">
            <v>0</v>
          </cell>
        </row>
        <row r="526">
          <cell r="A526" t="str">
            <v>2080701</v>
          </cell>
        </row>
        <row r="526">
          <cell r="E526">
            <v>0</v>
          </cell>
        </row>
        <row r="527">
          <cell r="A527" t="str">
            <v>2080702</v>
          </cell>
        </row>
        <row r="527">
          <cell r="E527">
            <v>0</v>
          </cell>
        </row>
        <row r="528">
          <cell r="A528" t="str">
            <v>2080704</v>
          </cell>
        </row>
        <row r="528">
          <cell r="E528">
            <v>0</v>
          </cell>
        </row>
        <row r="529">
          <cell r="A529" t="str">
            <v>2080705</v>
          </cell>
        </row>
        <row r="529">
          <cell r="E529">
            <v>0</v>
          </cell>
        </row>
        <row r="530">
          <cell r="A530" t="str">
            <v>2080709</v>
          </cell>
        </row>
        <row r="530">
          <cell r="E530">
            <v>0</v>
          </cell>
        </row>
        <row r="531">
          <cell r="A531" t="str">
            <v>2080711</v>
          </cell>
        </row>
        <row r="531">
          <cell r="E531">
            <v>0</v>
          </cell>
        </row>
        <row r="532">
          <cell r="A532" t="str">
            <v>2080712</v>
          </cell>
        </row>
        <row r="532">
          <cell r="E532">
            <v>0</v>
          </cell>
        </row>
        <row r="533">
          <cell r="A533" t="str">
            <v>2080713</v>
          </cell>
        </row>
        <row r="533">
          <cell r="E533">
            <v>0</v>
          </cell>
        </row>
        <row r="534">
          <cell r="A534" t="str">
            <v>2080799</v>
          </cell>
        </row>
        <row r="534">
          <cell r="E534">
            <v>300</v>
          </cell>
        </row>
        <row r="535">
          <cell r="A535" t="str">
            <v>2080801</v>
          </cell>
        </row>
        <row r="535">
          <cell r="E535">
            <v>800</v>
          </cell>
        </row>
        <row r="536">
          <cell r="A536" t="str">
            <v>2080802</v>
          </cell>
        </row>
        <row r="536">
          <cell r="E536">
            <v>0</v>
          </cell>
        </row>
        <row r="537">
          <cell r="A537" t="str">
            <v>2080803</v>
          </cell>
        </row>
        <row r="537">
          <cell r="E537">
            <v>6</v>
          </cell>
        </row>
        <row r="538">
          <cell r="A538" t="str">
            <v>2080805</v>
          </cell>
        </row>
        <row r="538">
          <cell r="E538">
            <v>215</v>
          </cell>
        </row>
        <row r="539">
          <cell r="A539" t="str">
            <v>2080806</v>
          </cell>
        </row>
        <row r="539">
          <cell r="E539">
            <v>0</v>
          </cell>
        </row>
        <row r="540">
          <cell r="A540" t="str">
            <v>2080807</v>
          </cell>
        </row>
        <row r="540">
          <cell r="E540">
            <v>0</v>
          </cell>
        </row>
        <row r="541">
          <cell r="A541" t="str">
            <v>2080808</v>
          </cell>
        </row>
        <row r="541">
          <cell r="E541">
            <v>0</v>
          </cell>
        </row>
        <row r="542">
          <cell r="A542" t="str">
            <v>2080899</v>
          </cell>
        </row>
        <row r="542">
          <cell r="E542">
            <v>2127</v>
          </cell>
        </row>
        <row r="543">
          <cell r="A543" t="str">
            <v>2080901</v>
          </cell>
        </row>
        <row r="543">
          <cell r="E543">
            <v>0</v>
          </cell>
        </row>
        <row r="544">
          <cell r="A544" t="str">
            <v>2080902</v>
          </cell>
        </row>
        <row r="544">
          <cell r="E544">
            <v>0</v>
          </cell>
        </row>
        <row r="545">
          <cell r="A545" t="str">
            <v>2080903</v>
          </cell>
        </row>
        <row r="545">
          <cell r="E545">
            <v>0</v>
          </cell>
        </row>
        <row r="546">
          <cell r="A546" t="str">
            <v>2080904</v>
          </cell>
        </row>
        <row r="546">
          <cell r="E546">
            <v>0</v>
          </cell>
        </row>
        <row r="547">
          <cell r="A547" t="str">
            <v>2080905</v>
          </cell>
        </row>
        <row r="547">
          <cell r="E547">
            <v>0</v>
          </cell>
        </row>
        <row r="548">
          <cell r="A548" t="str">
            <v>2080999</v>
          </cell>
        </row>
        <row r="548">
          <cell r="E548">
            <v>91</v>
          </cell>
        </row>
        <row r="549">
          <cell r="A549" t="str">
            <v>2081001</v>
          </cell>
        </row>
        <row r="549">
          <cell r="E549">
            <v>0</v>
          </cell>
        </row>
        <row r="550">
          <cell r="A550" t="str">
            <v>2081002</v>
          </cell>
        </row>
        <row r="550">
          <cell r="E550">
            <v>0</v>
          </cell>
        </row>
        <row r="551">
          <cell r="A551" t="str">
            <v>2081003</v>
          </cell>
        </row>
        <row r="551">
          <cell r="E551">
            <v>0</v>
          </cell>
        </row>
        <row r="552">
          <cell r="A552" t="str">
            <v>2081004</v>
          </cell>
        </row>
        <row r="552">
          <cell r="E552">
            <v>0</v>
          </cell>
        </row>
        <row r="553">
          <cell r="A553" t="str">
            <v>2081005</v>
          </cell>
        </row>
        <row r="553">
          <cell r="E553">
            <v>0</v>
          </cell>
        </row>
        <row r="554">
          <cell r="A554" t="str">
            <v>2081006</v>
          </cell>
        </row>
        <row r="554">
          <cell r="E554">
            <v>0</v>
          </cell>
        </row>
        <row r="555">
          <cell r="A555" t="str">
            <v>2081099</v>
          </cell>
        </row>
        <row r="555">
          <cell r="E555">
            <v>0</v>
          </cell>
        </row>
        <row r="556">
          <cell r="A556" t="str">
            <v>2081101</v>
          </cell>
        </row>
        <row r="556">
          <cell r="E556">
            <v>96.09</v>
          </cell>
        </row>
        <row r="557">
          <cell r="A557" t="str">
            <v>2081102</v>
          </cell>
        </row>
        <row r="557">
          <cell r="E557">
            <v>0</v>
          </cell>
        </row>
        <row r="558">
          <cell r="A558" t="str">
            <v>2081103</v>
          </cell>
        </row>
        <row r="558">
          <cell r="E558">
            <v>0</v>
          </cell>
        </row>
        <row r="559">
          <cell r="A559" t="str">
            <v>2081104</v>
          </cell>
        </row>
        <row r="559">
          <cell r="E559">
            <v>40</v>
          </cell>
        </row>
        <row r="560">
          <cell r="A560" t="str">
            <v>2081105</v>
          </cell>
        </row>
        <row r="560">
          <cell r="E560">
            <v>0</v>
          </cell>
        </row>
        <row r="561">
          <cell r="A561" t="str">
            <v>2081106</v>
          </cell>
        </row>
        <row r="561">
          <cell r="E561">
            <v>0</v>
          </cell>
        </row>
        <row r="562">
          <cell r="A562" t="str">
            <v>2081107</v>
          </cell>
        </row>
        <row r="562">
          <cell r="E562">
            <v>321</v>
          </cell>
        </row>
        <row r="563">
          <cell r="A563" t="str">
            <v>2081199</v>
          </cell>
        </row>
        <row r="563">
          <cell r="E563">
            <v>200</v>
          </cell>
        </row>
        <row r="564">
          <cell r="A564" t="str">
            <v>2081601</v>
          </cell>
        </row>
        <row r="564">
          <cell r="E564">
            <v>60.06</v>
          </cell>
        </row>
        <row r="565">
          <cell r="A565" t="str">
            <v>2081602</v>
          </cell>
        </row>
        <row r="565">
          <cell r="E565">
            <v>19.2</v>
          </cell>
        </row>
        <row r="566">
          <cell r="A566" t="str">
            <v>2081603</v>
          </cell>
        </row>
        <row r="566">
          <cell r="E566">
            <v>0</v>
          </cell>
        </row>
        <row r="567">
          <cell r="A567" t="str">
            <v>2081650</v>
          </cell>
        </row>
        <row r="567">
          <cell r="E567">
            <v>0</v>
          </cell>
        </row>
        <row r="568">
          <cell r="A568" t="str">
            <v>2081699</v>
          </cell>
        </row>
        <row r="568">
          <cell r="E568">
            <v>0</v>
          </cell>
        </row>
        <row r="569">
          <cell r="A569" t="str">
            <v>2081901</v>
          </cell>
        </row>
        <row r="569">
          <cell r="E569">
            <v>0</v>
          </cell>
        </row>
        <row r="570">
          <cell r="A570" t="str">
            <v>2081902</v>
          </cell>
        </row>
        <row r="570">
          <cell r="E570">
            <v>6030</v>
          </cell>
        </row>
        <row r="571">
          <cell r="A571" t="str">
            <v>2082001</v>
          </cell>
        </row>
        <row r="571">
          <cell r="E571">
            <v>400</v>
          </cell>
        </row>
        <row r="572">
          <cell r="A572" t="str">
            <v>2082002</v>
          </cell>
        </row>
        <row r="572">
          <cell r="E572">
            <v>40</v>
          </cell>
        </row>
        <row r="573">
          <cell r="A573" t="str">
            <v>2082101</v>
          </cell>
        </row>
        <row r="573">
          <cell r="E573">
            <v>0</v>
          </cell>
        </row>
        <row r="574">
          <cell r="A574" t="str">
            <v>2082102</v>
          </cell>
        </row>
        <row r="574">
          <cell r="E574">
            <v>472</v>
          </cell>
        </row>
        <row r="575">
          <cell r="A575" t="str">
            <v>2082401</v>
          </cell>
        </row>
        <row r="575">
          <cell r="E575">
            <v>0</v>
          </cell>
        </row>
        <row r="576">
          <cell r="A576" t="str">
            <v>2082402</v>
          </cell>
        </row>
        <row r="576">
          <cell r="E576">
            <v>0</v>
          </cell>
        </row>
        <row r="577">
          <cell r="A577" t="str">
            <v>2082501</v>
          </cell>
        </row>
        <row r="577">
          <cell r="E577">
            <v>0</v>
          </cell>
        </row>
        <row r="578">
          <cell r="A578" t="str">
            <v>2082502</v>
          </cell>
        </row>
        <row r="578">
          <cell r="E578">
            <v>353</v>
          </cell>
        </row>
        <row r="579">
          <cell r="A579" t="str">
            <v>2082601</v>
          </cell>
        </row>
        <row r="579">
          <cell r="E579">
            <v>0</v>
          </cell>
        </row>
        <row r="580">
          <cell r="A580" t="str">
            <v>2082602</v>
          </cell>
        </row>
        <row r="580">
          <cell r="E580">
            <v>7975</v>
          </cell>
        </row>
        <row r="581">
          <cell r="A581" t="str">
            <v>2082699</v>
          </cell>
        </row>
        <row r="581">
          <cell r="E581">
            <v>0</v>
          </cell>
        </row>
        <row r="582">
          <cell r="A582" t="str">
            <v>2082701</v>
          </cell>
        </row>
        <row r="582">
          <cell r="E582">
            <v>0</v>
          </cell>
        </row>
        <row r="583">
          <cell r="A583" t="str">
            <v>2082702</v>
          </cell>
        </row>
        <row r="583">
          <cell r="E583">
            <v>0</v>
          </cell>
        </row>
        <row r="584">
          <cell r="A584" t="str">
            <v>2082799</v>
          </cell>
        </row>
        <row r="584">
          <cell r="E584">
            <v>268.5</v>
          </cell>
        </row>
        <row r="585">
          <cell r="A585" t="str">
            <v>2082801</v>
          </cell>
        </row>
        <row r="585">
          <cell r="E585">
            <v>180.43</v>
          </cell>
        </row>
        <row r="586">
          <cell r="A586" t="str">
            <v>2082802</v>
          </cell>
        </row>
        <row r="586">
          <cell r="E586">
            <v>20</v>
          </cell>
        </row>
        <row r="587">
          <cell r="A587" t="str">
            <v>2082803</v>
          </cell>
        </row>
        <row r="587">
          <cell r="E587">
            <v>0</v>
          </cell>
        </row>
        <row r="588">
          <cell r="A588" t="str">
            <v>2082804</v>
          </cell>
        </row>
        <row r="588">
          <cell r="E588">
            <v>0</v>
          </cell>
        </row>
        <row r="589">
          <cell r="A589" t="str">
            <v>2082805</v>
          </cell>
        </row>
        <row r="589">
          <cell r="E589">
            <v>0</v>
          </cell>
        </row>
        <row r="590">
          <cell r="A590" t="str">
            <v>2082806</v>
          </cell>
        </row>
        <row r="590">
          <cell r="E590">
            <v>0</v>
          </cell>
        </row>
        <row r="591">
          <cell r="A591" t="str">
            <v>2082850</v>
          </cell>
        </row>
        <row r="591">
          <cell r="E591">
            <v>0</v>
          </cell>
        </row>
        <row r="592">
          <cell r="A592" t="str">
            <v>2082899</v>
          </cell>
        </row>
        <row r="592">
          <cell r="E592">
            <v>8.4</v>
          </cell>
        </row>
        <row r="593">
          <cell r="A593" t="str">
            <v>2083001</v>
          </cell>
        </row>
        <row r="593">
          <cell r="E593">
            <v>0</v>
          </cell>
        </row>
        <row r="594">
          <cell r="A594" t="str">
            <v>2083099</v>
          </cell>
        </row>
        <row r="594">
          <cell r="E594">
            <v>0</v>
          </cell>
        </row>
        <row r="595">
          <cell r="A595" t="str">
            <v>2089999</v>
          </cell>
        </row>
        <row r="595">
          <cell r="E595">
            <v>0</v>
          </cell>
        </row>
        <row r="596">
          <cell r="A596" t="str">
            <v>2100101</v>
          </cell>
        </row>
        <row r="596">
          <cell r="E596">
            <v>223.75</v>
          </cell>
        </row>
        <row r="597">
          <cell r="A597" t="str">
            <v>2100102</v>
          </cell>
        </row>
        <row r="597">
          <cell r="E597">
            <v>298.64</v>
          </cell>
        </row>
        <row r="598">
          <cell r="A598" t="str">
            <v>2100103</v>
          </cell>
        </row>
        <row r="598">
          <cell r="E598">
            <v>0</v>
          </cell>
        </row>
        <row r="599">
          <cell r="A599" t="str">
            <v>2100199</v>
          </cell>
        </row>
        <row r="599">
          <cell r="E599">
            <v>3.1</v>
          </cell>
        </row>
        <row r="600">
          <cell r="A600" t="str">
            <v>2100201</v>
          </cell>
        </row>
        <row r="600">
          <cell r="E600">
            <v>40</v>
          </cell>
        </row>
        <row r="601">
          <cell r="A601" t="str">
            <v>2100202</v>
          </cell>
        </row>
        <row r="601">
          <cell r="E601">
            <v>22</v>
          </cell>
        </row>
        <row r="602">
          <cell r="A602" t="str">
            <v>2100203</v>
          </cell>
        </row>
        <row r="602">
          <cell r="E602">
            <v>0</v>
          </cell>
        </row>
        <row r="603">
          <cell r="A603" t="str">
            <v>2100204</v>
          </cell>
        </row>
        <row r="603">
          <cell r="E603">
            <v>0</v>
          </cell>
        </row>
        <row r="604">
          <cell r="A604" t="str">
            <v>2100205</v>
          </cell>
        </row>
        <row r="604">
          <cell r="E604">
            <v>0</v>
          </cell>
        </row>
        <row r="605">
          <cell r="A605" t="str">
            <v>2100206</v>
          </cell>
        </row>
        <row r="605">
          <cell r="E605">
            <v>0</v>
          </cell>
        </row>
        <row r="606">
          <cell r="A606" t="str">
            <v>2100207</v>
          </cell>
        </row>
        <row r="606">
          <cell r="E606">
            <v>0</v>
          </cell>
        </row>
        <row r="607">
          <cell r="A607" t="str">
            <v>2100208</v>
          </cell>
        </row>
        <row r="607">
          <cell r="E607">
            <v>0</v>
          </cell>
        </row>
        <row r="608">
          <cell r="A608" t="str">
            <v>2100209</v>
          </cell>
        </row>
        <row r="608">
          <cell r="E608">
            <v>0</v>
          </cell>
        </row>
        <row r="609">
          <cell r="A609" t="str">
            <v>2100210</v>
          </cell>
        </row>
        <row r="609">
          <cell r="E609">
            <v>0</v>
          </cell>
        </row>
        <row r="610">
          <cell r="A610" t="str">
            <v>2100211</v>
          </cell>
        </row>
        <row r="610">
          <cell r="E610">
            <v>0</v>
          </cell>
        </row>
        <row r="611">
          <cell r="A611" t="str">
            <v>2100212</v>
          </cell>
        </row>
        <row r="611">
          <cell r="E611">
            <v>0</v>
          </cell>
        </row>
        <row r="612">
          <cell r="A612" t="str">
            <v>2100213</v>
          </cell>
        </row>
        <row r="612">
          <cell r="E612">
            <v>0</v>
          </cell>
        </row>
        <row r="613">
          <cell r="A613" t="str">
            <v>2100299</v>
          </cell>
        </row>
        <row r="613">
          <cell r="E613">
            <v>0</v>
          </cell>
        </row>
        <row r="614">
          <cell r="A614" t="str">
            <v>2100301</v>
          </cell>
        </row>
        <row r="614">
          <cell r="E614">
            <v>0</v>
          </cell>
        </row>
        <row r="615">
          <cell r="A615" t="str">
            <v>2100302</v>
          </cell>
        </row>
        <row r="615">
          <cell r="E615">
            <v>3085.41</v>
          </cell>
        </row>
        <row r="616">
          <cell r="A616" t="str">
            <v>2100399</v>
          </cell>
        </row>
        <row r="616">
          <cell r="E616">
            <v>0</v>
          </cell>
        </row>
        <row r="617">
          <cell r="A617" t="str">
            <v>2100401</v>
          </cell>
        </row>
        <row r="617">
          <cell r="E617">
            <v>311.16</v>
          </cell>
        </row>
        <row r="618">
          <cell r="A618" t="str">
            <v>2100402</v>
          </cell>
        </row>
        <row r="618">
          <cell r="E618">
            <v>63.23</v>
          </cell>
        </row>
        <row r="619">
          <cell r="A619" t="str">
            <v>2100403</v>
          </cell>
        </row>
        <row r="619">
          <cell r="E619">
            <v>564.9</v>
          </cell>
        </row>
        <row r="620">
          <cell r="A620" t="str">
            <v>2100404</v>
          </cell>
        </row>
        <row r="620">
          <cell r="E620">
            <v>0</v>
          </cell>
        </row>
        <row r="621">
          <cell r="A621" t="str">
            <v>2100405</v>
          </cell>
        </row>
        <row r="621">
          <cell r="E621">
            <v>0</v>
          </cell>
        </row>
        <row r="622">
          <cell r="A622" t="str">
            <v>2100406</v>
          </cell>
        </row>
        <row r="622">
          <cell r="E622">
            <v>0</v>
          </cell>
        </row>
        <row r="623">
          <cell r="A623" t="str">
            <v>2100407</v>
          </cell>
        </row>
        <row r="623">
          <cell r="E623">
            <v>0</v>
          </cell>
        </row>
        <row r="624">
          <cell r="A624" t="str">
            <v>2100408</v>
          </cell>
        </row>
        <row r="624">
          <cell r="E624">
            <v>2138.59</v>
          </cell>
        </row>
        <row r="625">
          <cell r="A625" t="str">
            <v>2100409</v>
          </cell>
        </row>
        <row r="625">
          <cell r="E625">
            <v>0</v>
          </cell>
        </row>
        <row r="626">
          <cell r="A626" t="str">
            <v>2100410</v>
          </cell>
        </row>
        <row r="626">
          <cell r="E626">
            <v>0</v>
          </cell>
        </row>
        <row r="627">
          <cell r="A627" t="str">
            <v>2100499</v>
          </cell>
        </row>
        <row r="627">
          <cell r="E627">
            <v>82</v>
          </cell>
        </row>
        <row r="628">
          <cell r="A628" t="str">
            <v>2100716</v>
          </cell>
        </row>
        <row r="628">
          <cell r="E628">
            <v>61.55</v>
          </cell>
        </row>
        <row r="629">
          <cell r="A629" t="str">
            <v>2100717</v>
          </cell>
        </row>
        <row r="629">
          <cell r="E629">
            <v>885.16</v>
          </cell>
        </row>
        <row r="630">
          <cell r="A630" t="str">
            <v>2100799</v>
          </cell>
        </row>
        <row r="630">
          <cell r="E630">
            <v>0</v>
          </cell>
        </row>
        <row r="631">
          <cell r="A631" t="str">
            <v>2101101</v>
          </cell>
        </row>
        <row r="631">
          <cell r="E631">
            <v>0</v>
          </cell>
        </row>
        <row r="632">
          <cell r="A632" t="str">
            <v>2101102</v>
          </cell>
        </row>
        <row r="632">
          <cell r="E632">
            <v>0</v>
          </cell>
        </row>
        <row r="633">
          <cell r="A633" t="str">
            <v>2101103</v>
          </cell>
        </row>
        <row r="633">
          <cell r="E633">
            <v>0</v>
          </cell>
        </row>
        <row r="634">
          <cell r="A634" t="str">
            <v>2101199</v>
          </cell>
        </row>
        <row r="634">
          <cell r="E634">
            <v>4006.27</v>
          </cell>
        </row>
        <row r="635">
          <cell r="A635" t="str">
            <v>2101201</v>
          </cell>
        </row>
        <row r="635">
          <cell r="E635">
            <v>0</v>
          </cell>
        </row>
        <row r="636">
          <cell r="A636" t="str">
            <v>2101202</v>
          </cell>
        </row>
        <row r="636">
          <cell r="E636">
            <v>588.71</v>
          </cell>
        </row>
        <row r="637">
          <cell r="A637" t="str">
            <v>2101299</v>
          </cell>
        </row>
        <row r="637">
          <cell r="E637">
            <v>0</v>
          </cell>
        </row>
        <row r="638">
          <cell r="A638" t="str">
            <v>2101301</v>
          </cell>
        </row>
        <row r="638">
          <cell r="E638">
            <v>0</v>
          </cell>
        </row>
        <row r="639">
          <cell r="A639" t="str">
            <v>2101302</v>
          </cell>
        </row>
        <row r="639">
          <cell r="E639">
            <v>0</v>
          </cell>
        </row>
        <row r="640">
          <cell r="A640" t="str">
            <v>2101399</v>
          </cell>
        </row>
        <row r="640">
          <cell r="E640">
            <v>812</v>
          </cell>
        </row>
        <row r="641">
          <cell r="A641" t="str">
            <v>2101401</v>
          </cell>
        </row>
        <row r="641">
          <cell r="E641">
            <v>0</v>
          </cell>
        </row>
        <row r="642">
          <cell r="A642" t="str">
            <v>2101499</v>
          </cell>
        </row>
        <row r="642">
          <cell r="E642">
            <v>0</v>
          </cell>
        </row>
        <row r="643">
          <cell r="A643" t="str">
            <v>2101501</v>
          </cell>
        </row>
        <row r="643">
          <cell r="E643">
            <v>295.16</v>
          </cell>
        </row>
        <row r="644">
          <cell r="A644" t="str">
            <v>2101502</v>
          </cell>
        </row>
        <row r="644">
          <cell r="E644">
            <v>110</v>
          </cell>
        </row>
        <row r="645">
          <cell r="A645" t="str">
            <v>2101503</v>
          </cell>
        </row>
        <row r="645">
          <cell r="E645">
            <v>0</v>
          </cell>
        </row>
        <row r="646">
          <cell r="A646" t="str">
            <v>2101504</v>
          </cell>
        </row>
        <row r="646">
          <cell r="E646">
            <v>0</v>
          </cell>
        </row>
        <row r="647">
          <cell r="A647" t="str">
            <v>2101505</v>
          </cell>
        </row>
        <row r="647">
          <cell r="E647">
            <v>0</v>
          </cell>
        </row>
        <row r="648">
          <cell r="A648" t="str">
            <v>2101506</v>
          </cell>
        </row>
        <row r="648">
          <cell r="E648">
            <v>0</v>
          </cell>
        </row>
        <row r="649">
          <cell r="A649" t="str">
            <v>2101550</v>
          </cell>
        </row>
        <row r="649">
          <cell r="E649">
            <v>0</v>
          </cell>
        </row>
        <row r="650">
          <cell r="A650" t="str">
            <v>2101599</v>
          </cell>
        </row>
        <row r="650">
          <cell r="E650">
            <v>0</v>
          </cell>
        </row>
        <row r="651">
          <cell r="A651" t="str">
            <v>2101701</v>
          </cell>
        </row>
        <row r="651">
          <cell r="E651">
            <v>0</v>
          </cell>
        </row>
        <row r="652">
          <cell r="A652" t="str">
            <v>2101702</v>
          </cell>
        </row>
        <row r="652">
          <cell r="E652">
            <v>0</v>
          </cell>
        </row>
        <row r="653">
          <cell r="A653" t="str">
            <v>2101703</v>
          </cell>
        </row>
        <row r="653">
          <cell r="E653">
            <v>0</v>
          </cell>
        </row>
        <row r="654">
          <cell r="A654" t="str">
            <v>2101704</v>
          </cell>
        </row>
        <row r="654">
          <cell r="E654">
            <v>0</v>
          </cell>
        </row>
        <row r="655">
          <cell r="A655" t="str">
            <v>2101750</v>
          </cell>
        </row>
        <row r="655">
          <cell r="E655">
            <v>0</v>
          </cell>
        </row>
        <row r="656">
          <cell r="A656" t="str">
            <v>2101799</v>
          </cell>
        </row>
        <row r="656">
          <cell r="E656">
            <v>0</v>
          </cell>
        </row>
        <row r="657">
          <cell r="A657" t="str">
            <v>2101801</v>
          </cell>
        </row>
        <row r="657">
          <cell r="E657">
            <v>0</v>
          </cell>
        </row>
        <row r="658">
          <cell r="A658" t="str">
            <v>2101802</v>
          </cell>
        </row>
        <row r="658">
          <cell r="E658">
            <v>0</v>
          </cell>
        </row>
        <row r="659">
          <cell r="A659" t="str">
            <v>2101803</v>
          </cell>
        </row>
        <row r="659">
          <cell r="E659">
            <v>0</v>
          </cell>
        </row>
        <row r="660">
          <cell r="A660" t="str">
            <v>2101899</v>
          </cell>
        </row>
        <row r="660">
          <cell r="E660">
            <v>0</v>
          </cell>
        </row>
        <row r="661">
          <cell r="A661" t="str">
            <v>2101901</v>
          </cell>
        </row>
        <row r="661">
          <cell r="E661">
            <v>0</v>
          </cell>
        </row>
        <row r="662">
          <cell r="A662" t="str">
            <v>2101999</v>
          </cell>
        </row>
        <row r="662">
          <cell r="E662">
            <v>0</v>
          </cell>
        </row>
        <row r="663">
          <cell r="A663" t="str">
            <v>2109999</v>
          </cell>
        </row>
        <row r="663">
          <cell r="E663">
            <v>108.75</v>
          </cell>
        </row>
        <row r="664">
          <cell r="A664" t="str">
            <v>2110101</v>
          </cell>
        </row>
        <row r="664">
          <cell r="E664">
            <v>0</v>
          </cell>
        </row>
        <row r="665">
          <cell r="A665" t="str">
            <v>2110102</v>
          </cell>
        </row>
        <row r="665">
          <cell r="E665">
            <v>99.2</v>
          </cell>
        </row>
        <row r="666">
          <cell r="A666" t="str">
            <v>2110103</v>
          </cell>
        </row>
        <row r="666">
          <cell r="E666">
            <v>0</v>
          </cell>
        </row>
        <row r="667">
          <cell r="A667" t="str">
            <v>2110104</v>
          </cell>
        </row>
        <row r="667">
          <cell r="E667">
            <v>0</v>
          </cell>
        </row>
        <row r="668">
          <cell r="A668" t="str">
            <v>2110105</v>
          </cell>
        </row>
        <row r="668">
          <cell r="E668">
            <v>0</v>
          </cell>
        </row>
        <row r="669">
          <cell r="A669" t="str">
            <v>2110106</v>
          </cell>
        </row>
        <row r="669">
          <cell r="E669">
            <v>0</v>
          </cell>
        </row>
        <row r="670">
          <cell r="A670" t="str">
            <v>2110107</v>
          </cell>
        </row>
        <row r="670">
          <cell r="E670">
            <v>0</v>
          </cell>
        </row>
        <row r="671">
          <cell r="A671" t="str">
            <v>2110108</v>
          </cell>
        </row>
        <row r="671">
          <cell r="E671">
            <v>0</v>
          </cell>
        </row>
        <row r="672">
          <cell r="A672" t="str">
            <v>2110199</v>
          </cell>
        </row>
        <row r="672">
          <cell r="E672">
            <v>0</v>
          </cell>
        </row>
        <row r="673">
          <cell r="A673" t="str">
            <v>2110203</v>
          </cell>
        </row>
        <row r="673">
          <cell r="E673">
            <v>0</v>
          </cell>
        </row>
        <row r="674">
          <cell r="A674" t="str">
            <v>2110204</v>
          </cell>
        </row>
        <row r="674">
          <cell r="E674">
            <v>0</v>
          </cell>
        </row>
        <row r="675">
          <cell r="A675" t="str">
            <v>2110299</v>
          </cell>
        </row>
        <row r="675">
          <cell r="E675">
            <v>0</v>
          </cell>
        </row>
        <row r="676">
          <cell r="A676" t="str">
            <v>2110301</v>
          </cell>
        </row>
        <row r="676">
          <cell r="E676">
            <v>0</v>
          </cell>
        </row>
        <row r="677">
          <cell r="A677" t="str">
            <v>2110302</v>
          </cell>
        </row>
        <row r="677">
          <cell r="E677">
            <v>1601.62</v>
          </cell>
        </row>
        <row r="678">
          <cell r="A678" t="str">
            <v>2110303</v>
          </cell>
        </row>
        <row r="678">
          <cell r="E678">
            <v>0</v>
          </cell>
        </row>
        <row r="679">
          <cell r="A679" t="str">
            <v>2110304</v>
          </cell>
        </row>
        <row r="679">
          <cell r="E679">
            <v>0</v>
          </cell>
        </row>
        <row r="680">
          <cell r="A680" t="str">
            <v>2110305</v>
          </cell>
        </row>
        <row r="680">
          <cell r="E680">
            <v>0</v>
          </cell>
        </row>
        <row r="681">
          <cell r="A681" t="str">
            <v>2110306</v>
          </cell>
        </row>
        <row r="681">
          <cell r="E681">
            <v>0</v>
          </cell>
        </row>
        <row r="682">
          <cell r="A682" t="str">
            <v>2110307</v>
          </cell>
        </row>
        <row r="682">
          <cell r="E682">
            <v>0</v>
          </cell>
        </row>
        <row r="683">
          <cell r="A683" t="str">
            <v>2110399</v>
          </cell>
        </row>
        <row r="683">
          <cell r="E683">
            <v>0</v>
          </cell>
        </row>
        <row r="684">
          <cell r="A684" t="str">
            <v>2110401</v>
          </cell>
        </row>
        <row r="684">
          <cell r="E684">
            <v>0</v>
          </cell>
        </row>
        <row r="685">
          <cell r="A685" t="str">
            <v>2110402</v>
          </cell>
        </row>
        <row r="685">
          <cell r="E685">
            <v>0</v>
          </cell>
        </row>
        <row r="686">
          <cell r="A686" t="str">
            <v>2110404</v>
          </cell>
        </row>
        <row r="686">
          <cell r="E686">
            <v>0</v>
          </cell>
        </row>
        <row r="687">
          <cell r="A687" t="str">
            <v>2110405</v>
          </cell>
        </row>
        <row r="687">
          <cell r="E687">
            <v>0</v>
          </cell>
        </row>
        <row r="688">
          <cell r="A688" t="str">
            <v>2110406</v>
          </cell>
        </row>
        <row r="688">
          <cell r="E688">
            <v>0</v>
          </cell>
        </row>
        <row r="689">
          <cell r="A689" t="str">
            <v>2110499</v>
          </cell>
        </row>
        <row r="689">
          <cell r="E689">
            <v>0</v>
          </cell>
        </row>
        <row r="690">
          <cell r="A690" t="str">
            <v>2110501</v>
          </cell>
        </row>
        <row r="690">
          <cell r="E690">
            <v>0</v>
          </cell>
        </row>
        <row r="691">
          <cell r="A691" t="str">
            <v>2110502</v>
          </cell>
        </row>
        <row r="691">
          <cell r="E691">
            <v>0</v>
          </cell>
        </row>
        <row r="692">
          <cell r="A692" t="str">
            <v>2110503</v>
          </cell>
        </row>
        <row r="692">
          <cell r="E692">
            <v>0</v>
          </cell>
        </row>
        <row r="693">
          <cell r="A693" t="str">
            <v>2110506</v>
          </cell>
        </row>
        <row r="693">
          <cell r="E693">
            <v>0</v>
          </cell>
        </row>
        <row r="694">
          <cell r="A694" t="str">
            <v>2110507</v>
          </cell>
        </row>
        <row r="694">
          <cell r="E694">
            <v>0</v>
          </cell>
        </row>
        <row r="695">
          <cell r="A695" t="str">
            <v>2110599</v>
          </cell>
        </row>
        <row r="695">
          <cell r="E695">
            <v>0</v>
          </cell>
        </row>
        <row r="696">
          <cell r="A696" t="str">
            <v>2110704</v>
          </cell>
        </row>
        <row r="696">
          <cell r="E696">
            <v>0</v>
          </cell>
        </row>
        <row r="697">
          <cell r="A697" t="str">
            <v>2110799</v>
          </cell>
        </row>
        <row r="697">
          <cell r="E697">
            <v>0</v>
          </cell>
        </row>
        <row r="698">
          <cell r="A698" t="str">
            <v>2110804</v>
          </cell>
        </row>
        <row r="698">
          <cell r="E698">
            <v>0</v>
          </cell>
        </row>
        <row r="699">
          <cell r="A699" t="str">
            <v>2110899</v>
          </cell>
        </row>
        <row r="699">
          <cell r="E699">
            <v>0</v>
          </cell>
        </row>
        <row r="700">
          <cell r="A700" t="str">
            <v>2110901</v>
          </cell>
        </row>
        <row r="700">
          <cell r="E700">
            <v>0</v>
          </cell>
        </row>
        <row r="701">
          <cell r="A701" t="str">
            <v>2111001</v>
          </cell>
        </row>
        <row r="701">
          <cell r="E701">
            <v>0</v>
          </cell>
        </row>
        <row r="702">
          <cell r="A702" t="str">
            <v>2111101</v>
          </cell>
        </row>
        <row r="702">
          <cell r="E702">
            <v>0</v>
          </cell>
        </row>
        <row r="703">
          <cell r="A703" t="str">
            <v>2111102</v>
          </cell>
        </row>
        <row r="703">
          <cell r="E703">
            <v>0</v>
          </cell>
        </row>
        <row r="704">
          <cell r="A704" t="str">
            <v>2111103</v>
          </cell>
        </row>
        <row r="704">
          <cell r="E704">
            <v>0</v>
          </cell>
        </row>
        <row r="705">
          <cell r="A705" t="str">
            <v>2111104</v>
          </cell>
        </row>
        <row r="705">
          <cell r="E705">
            <v>0</v>
          </cell>
        </row>
        <row r="706">
          <cell r="A706" t="str">
            <v>2111199</v>
          </cell>
        </row>
        <row r="706">
          <cell r="E706">
            <v>0</v>
          </cell>
        </row>
        <row r="707">
          <cell r="A707" t="str">
            <v>2111201</v>
          </cell>
        </row>
        <row r="707">
          <cell r="E707">
            <v>0</v>
          </cell>
        </row>
        <row r="708">
          <cell r="A708" t="str">
            <v>2111299</v>
          </cell>
        </row>
        <row r="708">
          <cell r="E708">
            <v>0</v>
          </cell>
        </row>
        <row r="709">
          <cell r="A709" t="str">
            <v>2111301</v>
          </cell>
        </row>
        <row r="709">
          <cell r="E709">
            <v>0</v>
          </cell>
        </row>
        <row r="710">
          <cell r="A710" t="str">
            <v>2111401</v>
          </cell>
        </row>
        <row r="710">
          <cell r="E710">
            <v>0</v>
          </cell>
        </row>
        <row r="711">
          <cell r="A711" t="str">
            <v>2111402</v>
          </cell>
        </row>
        <row r="711">
          <cell r="E711">
            <v>0</v>
          </cell>
        </row>
        <row r="712">
          <cell r="A712" t="str">
            <v>2111403</v>
          </cell>
        </row>
        <row r="712">
          <cell r="E712">
            <v>0</v>
          </cell>
        </row>
        <row r="713">
          <cell r="A713" t="str">
            <v>2111406</v>
          </cell>
        </row>
        <row r="713">
          <cell r="E713">
            <v>0</v>
          </cell>
        </row>
        <row r="714">
          <cell r="A714" t="str">
            <v>2111407</v>
          </cell>
        </row>
        <row r="714">
          <cell r="E714">
            <v>0</v>
          </cell>
        </row>
        <row r="715">
          <cell r="A715" t="str">
            <v>2111408</v>
          </cell>
        </row>
        <row r="715">
          <cell r="E715">
            <v>0</v>
          </cell>
        </row>
        <row r="716">
          <cell r="A716" t="str">
            <v>2111411</v>
          </cell>
        </row>
        <row r="716">
          <cell r="E716">
            <v>0</v>
          </cell>
        </row>
        <row r="717">
          <cell r="A717" t="str">
            <v>2111413</v>
          </cell>
        </row>
        <row r="717">
          <cell r="E717">
            <v>0</v>
          </cell>
        </row>
        <row r="718">
          <cell r="A718" t="str">
            <v>2111450</v>
          </cell>
        </row>
        <row r="718">
          <cell r="E718">
            <v>0</v>
          </cell>
        </row>
        <row r="719">
          <cell r="A719" t="str">
            <v>2111499</v>
          </cell>
        </row>
        <row r="719">
          <cell r="E719">
            <v>0</v>
          </cell>
        </row>
        <row r="720">
          <cell r="A720" t="str">
            <v>2119999</v>
          </cell>
        </row>
        <row r="720">
          <cell r="E720">
            <v>0</v>
          </cell>
        </row>
        <row r="721">
          <cell r="A721" t="str">
            <v>2120101</v>
          </cell>
        </row>
        <row r="721">
          <cell r="E721">
            <v>485.68</v>
          </cell>
        </row>
        <row r="722">
          <cell r="A722" t="str">
            <v>2120102</v>
          </cell>
        </row>
        <row r="722">
          <cell r="E722">
            <v>220</v>
          </cell>
        </row>
        <row r="723">
          <cell r="A723" t="str">
            <v>2120103</v>
          </cell>
        </row>
        <row r="723">
          <cell r="E723">
            <v>0</v>
          </cell>
        </row>
        <row r="724">
          <cell r="A724" t="str">
            <v>2120104</v>
          </cell>
        </row>
        <row r="724">
          <cell r="E724">
            <v>680.65</v>
          </cell>
        </row>
        <row r="725">
          <cell r="A725" t="str">
            <v>2120105</v>
          </cell>
        </row>
        <row r="725">
          <cell r="E725">
            <v>0</v>
          </cell>
        </row>
        <row r="726">
          <cell r="A726" t="str">
            <v>2120106</v>
          </cell>
        </row>
        <row r="726">
          <cell r="E726">
            <v>0</v>
          </cell>
        </row>
        <row r="727">
          <cell r="A727" t="str">
            <v>2120107</v>
          </cell>
        </row>
        <row r="727">
          <cell r="E727">
            <v>0</v>
          </cell>
        </row>
        <row r="728">
          <cell r="A728" t="str">
            <v>2120109</v>
          </cell>
        </row>
        <row r="728">
          <cell r="E728">
            <v>0</v>
          </cell>
        </row>
        <row r="729">
          <cell r="A729" t="str">
            <v>2120110</v>
          </cell>
        </row>
        <row r="729">
          <cell r="E729">
            <v>0</v>
          </cell>
        </row>
        <row r="730">
          <cell r="A730" t="str">
            <v>2120199</v>
          </cell>
        </row>
        <row r="730">
          <cell r="E730">
            <v>880.36</v>
          </cell>
        </row>
        <row r="731">
          <cell r="A731" t="str">
            <v>2120201</v>
          </cell>
        </row>
        <row r="731">
          <cell r="E731">
            <v>0</v>
          </cell>
        </row>
        <row r="732">
          <cell r="A732" t="str">
            <v>2120303</v>
          </cell>
        </row>
        <row r="732">
          <cell r="E732">
            <v>0</v>
          </cell>
        </row>
        <row r="733">
          <cell r="A733" t="str">
            <v>2120399</v>
          </cell>
        </row>
        <row r="733">
          <cell r="E733">
            <v>593.28</v>
          </cell>
        </row>
        <row r="734">
          <cell r="A734" t="str">
            <v>2120501</v>
          </cell>
        </row>
        <row r="734">
          <cell r="E734">
            <v>0</v>
          </cell>
        </row>
        <row r="735">
          <cell r="A735" t="str">
            <v>2120601</v>
          </cell>
        </row>
        <row r="735">
          <cell r="E735">
            <v>0</v>
          </cell>
        </row>
        <row r="736">
          <cell r="A736" t="str">
            <v>2129999</v>
          </cell>
        </row>
        <row r="736">
          <cell r="E736">
            <v>4043.63</v>
          </cell>
        </row>
        <row r="737">
          <cell r="A737" t="str">
            <v>2130105</v>
          </cell>
        </row>
        <row r="737">
          <cell r="E737">
            <v>0</v>
          </cell>
        </row>
        <row r="738">
          <cell r="A738" t="str">
            <v>2130106</v>
          </cell>
        </row>
        <row r="738">
          <cell r="E738">
            <v>0</v>
          </cell>
        </row>
        <row r="739">
          <cell r="A739" t="str">
            <v>2130108</v>
          </cell>
        </row>
        <row r="739">
          <cell r="E739">
            <v>0</v>
          </cell>
        </row>
        <row r="740">
          <cell r="A740" t="str">
            <v>2130109</v>
          </cell>
        </row>
        <row r="740">
          <cell r="E740">
            <v>4</v>
          </cell>
        </row>
        <row r="741">
          <cell r="A741" t="str">
            <v>2130110</v>
          </cell>
        </row>
        <row r="741">
          <cell r="E741">
            <v>8.9</v>
          </cell>
        </row>
        <row r="742">
          <cell r="A742" t="str">
            <v>2130111</v>
          </cell>
        </row>
        <row r="742">
          <cell r="E742">
            <v>0</v>
          </cell>
        </row>
        <row r="743">
          <cell r="A743" t="str">
            <v>2130112</v>
          </cell>
        </row>
        <row r="743">
          <cell r="E743">
            <v>0</v>
          </cell>
        </row>
        <row r="744">
          <cell r="A744" t="str">
            <v>2130114</v>
          </cell>
        </row>
        <row r="744">
          <cell r="E744">
            <v>0</v>
          </cell>
        </row>
        <row r="745">
          <cell r="A745" t="str">
            <v>2130119</v>
          </cell>
        </row>
        <row r="745">
          <cell r="E745">
            <v>0</v>
          </cell>
        </row>
        <row r="746">
          <cell r="A746" t="str">
            <v>2130120</v>
          </cell>
        </row>
        <row r="746">
          <cell r="E746">
            <v>3420</v>
          </cell>
        </row>
        <row r="747">
          <cell r="A747" t="str">
            <v>2130121</v>
          </cell>
        </row>
        <row r="747">
          <cell r="E747">
            <v>0</v>
          </cell>
        </row>
        <row r="748">
          <cell r="A748" t="str">
            <v>2130122</v>
          </cell>
        </row>
        <row r="748">
          <cell r="E748">
            <v>500</v>
          </cell>
        </row>
        <row r="749">
          <cell r="A749" t="str">
            <v>2130124</v>
          </cell>
        </row>
        <row r="749">
          <cell r="E749">
            <v>0</v>
          </cell>
        </row>
        <row r="750">
          <cell r="A750" t="str">
            <v>2130125</v>
          </cell>
        </row>
        <row r="750">
          <cell r="E750">
            <v>0</v>
          </cell>
        </row>
        <row r="751">
          <cell r="A751" t="str">
            <v>2130126</v>
          </cell>
        </row>
        <row r="751">
          <cell r="E751">
            <v>0</v>
          </cell>
        </row>
        <row r="752">
          <cell r="A752" t="str">
            <v>2130135</v>
          </cell>
        </row>
        <row r="752">
          <cell r="E752">
            <v>0</v>
          </cell>
        </row>
        <row r="753">
          <cell r="A753" t="str">
            <v>2130142</v>
          </cell>
        </row>
        <row r="753">
          <cell r="E753">
            <v>0</v>
          </cell>
        </row>
        <row r="754">
          <cell r="A754" t="str">
            <v>2130148</v>
          </cell>
        </row>
        <row r="754">
          <cell r="E754">
            <v>0</v>
          </cell>
        </row>
        <row r="755">
          <cell r="A755" t="str">
            <v>2130152</v>
          </cell>
        </row>
        <row r="755">
          <cell r="E755">
            <v>0</v>
          </cell>
        </row>
        <row r="756">
          <cell r="A756" t="str">
            <v>2130153</v>
          </cell>
        </row>
        <row r="756">
          <cell r="E756">
            <v>0</v>
          </cell>
        </row>
        <row r="757">
          <cell r="A757" t="str">
            <v>2130199</v>
          </cell>
        </row>
        <row r="757">
          <cell r="E757">
            <v>36.53</v>
          </cell>
        </row>
        <row r="758">
          <cell r="A758" t="str">
            <v>2130201</v>
          </cell>
        </row>
        <row r="758">
          <cell r="E758">
            <v>1174.16</v>
          </cell>
        </row>
        <row r="759">
          <cell r="A759" t="str">
            <v>2130202</v>
          </cell>
        </row>
        <row r="759">
          <cell r="E759">
            <v>356.28</v>
          </cell>
        </row>
        <row r="760">
          <cell r="A760" t="str">
            <v>2130203</v>
          </cell>
        </row>
        <row r="760">
          <cell r="E760">
            <v>0</v>
          </cell>
        </row>
        <row r="761">
          <cell r="A761" t="str">
            <v>2130204</v>
          </cell>
        </row>
        <row r="761">
          <cell r="E761">
            <v>0</v>
          </cell>
        </row>
        <row r="762">
          <cell r="A762" t="str">
            <v>2130205</v>
          </cell>
        </row>
        <row r="762">
          <cell r="E762">
            <v>0</v>
          </cell>
        </row>
        <row r="763">
          <cell r="A763" t="str">
            <v>2130206</v>
          </cell>
        </row>
        <row r="763">
          <cell r="E763">
            <v>0</v>
          </cell>
        </row>
        <row r="764">
          <cell r="A764" t="str">
            <v>2130207</v>
          </cell>
        </row>
        <row r="764">
          <cell r="E764">
            <v>0</v>
          </cell>
        </row>
        <row r="765">
          <cell r="A765" t="str">
            <v>2130209</v>
          </cell>
        </row>
        <row r="765">
          <cell r="E765">
            <v>1261.18</v>
          </cell>
        </row>
        <row r="766">
          <cell r="A766" t="str">
            <v>2130211</v>
          </cell>
        </row>
        <row r="766">
          <cell r="E766">
            <v>0</v>
          </cell>
        </row>
        <row r="767">
          <cell r="A767" t="str">
            <v>2130212</v>
          </cell>
        </row>
        <row r="767">
          <cell r="E767">
            <v>0</v>
          </cell>
        </row>
        <row r="768">
          <cell r="A768" t="str">
            <v>2130213</v>
          </cell>
        </row>
        <row r="768">
          <cell r="E768">
            <v>0</v>
          </cell>
        </row>
        <row r="769">
          <cell r="A769" t="str">
            <v>2130217</v>
          </cell>
        </row>
        <row r="769">
          <cell r="E769">
            <v>0</v>
          </cell>
        </row>
        <row r="770">
          <cell r="A770" t="str">
            <v>2130220</v>
          </cell>
        </row>
        <row r="770">
          <cell r="E770">
            <v>0</v>
          </cell>
        </row>
        <row r="771">
          <cell r="A771" t="str">
            <v>2130221</v>
          </cell>
        </row>
        <row r="771">
          <cell r="E771">
            <v>0</v>
          </cell>
        </row>
        <row r="772">
          <cell r="A772" t="str">
            <v>2130223</v>
          </cell>
        </row>
        <row r="772">
          <cell r="E772">
            <v>0</v>
          </cell>
        </row>
        <row r="773">
          <cell r="A773" t="str">
            <v>2130226</v>
          </cell>
        </row>
        <row r="773">
          <cell r="E773">
            <v>0</v>
          </cell>
        </row>
        <row r="774">
          <cell r="A774" t="str">
            <v>2130227</v>
          </cell>
        </row>
        <row r="774">
          <cell r="E774">
            <v>0</v>
          </cell>
        </row>
        <row r="775">
          <cell r="A775" t="str">
            <v>2130234</v>
          </cell>
        </row>
        <row r="775">
          <cell r="E775">
            <v>0</v>
          </cell>
        </row>
        <row r="776">
          <cell r="A776" t="str">
            <v>2130236</v>
          </cell>
        </row>
        <row r="776">
          <cell r="E776">
            <v>0</v>
          </cell>
        </row>
        <row r="777">
          <cell r="A777" t="str">
            <v>2130237</v>
          </cell>
        </row>
        <row r="777">
          <cell r="E777">
            <v>0</v>
          </cell>
        </row>
        <row r="778">
          <cell r="A778" t="str">
            <v>2130238</v>
          </cell>
        </row>
        <row r="778">
          <cell r="E778">
            <v>0</v>
          </cell>
        </row>
        <row r="779">
          <cell r="A779" t="str">
            <v>2130299</v>
          </cell>
        </row>
        <row r="779">
          <cell r="E779">
            <v>3454.66</v>
          </cell>
        </row>
        <row r="780">
          <cell r="A780" t="str">
            <v>2130301</v>
          </cell>
        </row>
        <row r="780">
          <cell r="E780">
            <v>353.06</v>
          </cell>
        </row>
        <row r="781">
          <cell r="A781" t="str">
            <v>2130302</v>
          </cell>
        </row>
        <row r="781">
          <cell r="E781">
            <v>347.34</v>
          </cell>
        </row>
        <row r="782">
          <cell r="A782" t="str">
            <v>2130303</v>
          </cell>
        </row>
        <row r="782">
          <cell r="E782">
            <v>0</v>
          </cell>
        </row>
        <row r="783">
          <cell r="A783" t="str">
            <v>2130304</v>
          </cell>
        </row>
        <row r="783">
          <cell r="E783">
            <v>0</v>
          </cell>
        </row>
        <row r="784">
          <cell r="A784" t="str">
            <v>2130305</v>
          </cell>
        </row>
        <row r="784">
          <cell r="E784">
            <v>0</v>
          </cell>
        </row>
        <row r="785">
          <cell r="A785" t="str">
            <v>2130306</v>
          </cell>
        </row>
        <row r="785">
          <cell r="E785">
            <v>0</v>
          </cell>
        </row>
        <row r="786">
          <cell r="A786" t="str">
            <v>2130307</v>
          </cell>
        </row>
        <row r="786">
          <cell r="E786">
            <v>0</v>
          </cell>
        </row>
        <row r="787">
          <cell r="A787" t="str">
            <v>2130308</v>
          </cell>
        </row>
        <row r="787">
          <cell r="E787">
            <v>24</v>
          </cell>
        </row>
        <row r="788">
          <cell r="A788" t="str">
            <v>2130309</v>
          </cell>
        </row>
        <row r="788">
          <cell r="E788">
            <v>0</v>
          </cell>
        </row>
        <row r="789">
          <cell r="A789" t="str">
            <v>2130310</v>
          </cell>
        </row>
        <row r="789">
          <cell r="E789">
            <v>0</v>
          </cell>
        </row>
        <row r="790">
          <cell r="A790" t="str">
            <v>2130311</v>
          </cell>
        </row>
        <row r="790">
          <cell r="E790">
            <v>0</v>
          </cell>
        </row>
        <row r="791">
          <cell r="A791" t="str">
            <v>2130312</v>
          </cell>
        </row>
        <row r="791">
          <cell r="E791">
            <v>0</v>
          </cell>
        </row>
        <row r="792">
          <cell r="A792" t="str">
            <v>2130313</v>
          </cell>
        </row>
        <row r="792">
          <cell r="E792">
            <v>13</v>
          </cell>
        </row>
        <row r="793">
          <cell r="A793" t="str">
            <v>2130314</v>
          </cell>
        </row>
        <row r="793">
          <cell r="E793">
            <v>0</v>
          </cell>
        </row>
        <row r="794">
          <cell r="A794" t="str">
            <v>2130315</v>
          </cell>
        </row>
        <row r="794">
          <cell r="E794">
            <v>0</v>
          </cell>
        </row>
        <row r="795">
          <cell r="A795" t="str">
            <v>2130316</v>
          </cell>
        </row>
        <row r="795">
          <cell r="E795">
            <v>0</v>
          </cell>
        </row>
        <row r="796">
          <cell r="A796" t="str">
            <v>2130317</v>
          </cell>
        </row>
        <row r="796">
          <cell r="E796">
            <v>0</v>
          </cell>
        </row>
        <row r="797">
          <cell r="A797" t="str">
            <v>2130318</v>
          </cell>
        </row>
        <row r="797">
          <cell r="E797">
            <v>0</v>
          </cell>
        </row>
        <row r="798">
          <cell r="A798" t="str">
            <v>2130319</v>
          </cell>
        </row>
        <row r="798">
          <cell r="E798">
            <v>0</v>
          </cell>
        </row>
        <row r="799">
          <cell r="A799" t="str">
            <v>2130321</v>
          </cell>
        </row>
        <row r="799">
          <cell r="E799">
            <v>0</v>
          </cell>
        </row>
        <row r="800">
          <cell r="A800" t="str">
            <v>2130322</v>
          </cell>
        </row>
        <row r="800">
          <cell r="E800">
            <v>0</v>
          </cell>
        </row>
        <row r="801">
          <cell r="A801" t="str">
            <v>2130333</v>
          </cell>
        </row>
        <row r="801">
          <cell r="E801">
            <v>0</v>
          </cell>
        </row>
        <row r="802">
          <cell r="A802" t="str">
            <v>2130334</v>
          </cell>
        </row>
        <row r="802">
          <cell r="E802">
            <v>0</v>
          </cell>
        </row>
        <row r="803">
          <cell r="A803" t="str">
            <v>2130335</v>
          </cell>
        </row>
        <row r="803">
          <cell r="E803">
            <v>0</v>
          </cell>
        </row>
        <row r="804">
          <cell r="A804" t="str">
            <v>2130336</v>
          </cell>
        </row>
        <row r="804">
          <cell r="E804">
            <v>0</v>
          </cell>
        </row>
        <row r="805">
          <cell r="A805" t="str">
            <v>2130337</v>
          </cell>
        </row>
        <row r="805">
          <cell r="E805">
            <v>0</v>
          </cell>
        </row>
        <row r="806">
          <cell r="A806" t="str">
            <v>2130399</v>
          </cell>
        </row>
        <row r="806">
          <cell r="E806">
            <v>281.4</v>
          </cell>
        </row>
        <row r="807">
          <cell r="A807" t="str">
            <v>2130504</v>
          </cell>
        </row>
        <row r="807">
          <cell r="E807">
            <v>0</v>
          </cell>
        </row>
        <row r="808">
          <cell r="A808" t="str">
            <v>2130505</v>
          </cell>
        </row>
        <row r="808">
          <cell r="E808">
            <v>0</v>
          </cell>
        </row>
        <row r="809">
          <cell r="A809" t="str">
            <v>2130506</v>
          </cell>
        </row>
        <row r="809">
          <cell r="E809">
            <v>0</v>
          </cell>
        </row>
        <row r="810">
          <cell r="A810" t="str">
            <v>2130507</v>
          </cell>
        </row>
        <row r="810">
          <cell r="E810">
            <v>0</v>
          </cell>
        </row>
        <row r="811">
          <cell r="A811" t="str">
            <v>2130508</v>
          </cell>
        </row>
        <row r="811">
          <cell r="E811">
            <v>0</v>
          </cell>
        </row>
        <row r="812">
          <cell r="A812" t="str">
            <v>2130599</v>
          </cell>
        </row>
        <row r="812">
          <cell r="E812">
            <v>10379</v>
          </cell>
        </row>
        <row r="813">
          <cell r="A813" t="str">
            <v>2130701</v>
          </cell>
        </row>
        <row r="813">
          <cell r="E813">
            <v>0</v>
          </cell>
        </row>
        <row r="814">
          <cell r="A814" t="str">
            <v>2130705</v>
          </cell>
        </row>
        <row r="814">
          <cell r="E814">
            <v>3613.28</v>
          </cell>
        </row>
        <row r="815">
          <cell r="A815" t="str">
            <v>2130706</v>
          </cell>
        </row>
        <row r="815">
          <cell r="E815">
            <v>0</v>
          </cell>
        </row>
        <row r="816">
          <cell r="A816" t="str">
            <v>2130707</v>
          </cell>
        </row>
        <row r="816">
          <cell r="E816">
            <v>0</v>
          </cell>
        </row>
        <row r="817">
          <cell r="A817" t="str">
            <v>2130799</v>
          </cell>
        </row>
        <row r="817">
          <cell r="E817">
            <v>0</v>
          </cell>
        </row>
        <row r="818">
          <cell r="A818" t="str">
            <v>2130801</v>
          </cell>
        </row>
        <row r="818">
          <cell r="E818">
            <v>0</v>
          </cell>
        </row>
        <row r="819">
          <cell r="A819" t="str">
            <v>2130803</v>
          </cell>
        </row>
        <row r="819">
          <cell r="E819">
            <v>0</v>
          </cell>
        </row>
        <row r="820">
          <cell r="A820" t="str">
            <v>2130804</v>
          </cell>
        </row>
        <row r="820">
          <cell r="E820">
            <v>0</v>
          </cell>
        </row>
        <row r="821">
          <cell r="A821" t="str">
            <v>2130805</v>
          </cell>
        </row>
        <row r="821">
          <cell r="E821">
            <v>0</v>
          </cell>
        </row>
        <row r="822">
          <cell r="A822" t="str">
            <v>2130899</v>
          </cell>
        </row>
        <row r="822">
          <cell r="E822">
            <v>0</v>
          </cell>
        </row>
        <row r="823">
          <cell r="A823" t="str">
            <v>2130901</v>
          </cell>
        </row>
        <row r="823">
          <cell r="E823">
            <v>0</v>
          </cell>
        </row>
        <row r="824">
          <cell r="A824" t="str">
            <v>2130999</v>
          </cell>
        </row>
        <row r="824">
          <cell r="E824">
            <v>850</v>
          </cell>
        </row>
        <row r="825">
          <cell r="A825" t="str">
            <v>2139901</v>
          </cell>
        </row>
        <row r="825">
          <cell r="E825">
            <v>0</v>
          </cell>
        </row>
        <row r="826">
          <cell r="A826" t="str">
            <v>2139999</v>
          </cell>
        </row>
        <row r="826">
          <cell r="E826">
            <v>600</v>
          </cell>
        </row>
        <row r="827">
          <cell r="A827" t="str">
            <v>2140101</v>
          </cell>
        </row>
        <row r="827">
          <cell r="E827">
            <v>948.66</v>
          </cell>
        </row>
        <row r="828">
          <cell r="A828" t="str">
            <v>2140102</v>
          </cell>
        </row>
        <row r="828">
          <cell r="E828">
            <v>205</v>
          </cell>
        </row>
        <row r="829">
          <cell r="A829" t="str">
            <v>2140103</v>
          </cell>
        </row>
        <row r="829">
          <cell r="E829">
            <v>0</v>
          </cell>
        </row>
        <row r="830">
          <cell r="A830" t="str">
            <v>2140104</v>
          </cell>
        </row>
        <row r="830">
          <cell r="E830">
            <v>0</v>
          </cell>
        </row>
        <row r="831">
          <cell r="A831" t="str">
            <v>2140106</v>
          </cell>
        </row>
        <row r="831">
          <cell r="E831">
            <v>796</v>
          </cell>
        </row>
        <row r="832">
          <cell r="A832" t="str">
            <v>2140109</v>
          </cell>
        </row>
        <row r="832">
          <cell r="E832">
            <v>0</v>
          </cell>
        </row>
        <row r="833">
          <cell r="A833" t="str">
            <v>2140110</v>
          </cell>
        </row>
        <row r="833">
          <cell r="E833">
            <v>0</v>
          </cell>
        </row>
        <row r="834">
          <cell r="A834" t="str">
            <v>2140112</v>
          </cell>
        </row>
        <row r="834">
          <cell r="E834">
            <v>0</v>
          </cell>
        </row>
        <row r="835">
          <cell r="A835" t="str">
            <v>2140114</v>
          </cell>
        </row>
        <row r="835">
          <cell r="E835">
            <v>0</v>
          </cell>
        </row>
        <row r="836">
          <cell r="A836" t="str">
            <v>2140122</v>
          </cell>
        </row>
        <row r="836">
          <cell r="E836">
            <v>0</v>
          </cell>
        </row>
        <row r="837">
          <cell r="A837" t="str">
            <v>2140123</v>
          </cell>
        </row>
        <row r="837">
          <cell r="E837">
            <v>0</v>
          </cell>
        </row>
        <row r="838">
          <cell r="A838" t="str">
            <v>2140127</v>
          </cell>
        </row>
        <row r="838">
          <cell r="E838">
            <v>0</v>
          </cell>
        </row>
        <row r="839">
          <cell r="A839" t="str">
            <v>2140128</v>
          </cell>
        </row>
        <row r="839">
          <cell r="E839">
            <v>0</v>
          </cell>
        </row>
        <row r="840">
          <cell r="A840" t="str">
            <v>2140129</v>
          </cell>
        </row>
        <row r="840">
          <cell r="E840">
            <v>0</v>
          </cell>
        </row>
        <row r="841">
          <cell r="A841" t="str">
            <v>2140130</v>
          </cell>
        </row>
        <row r="841">
          <cell r="E841">
            <v>0</v>
          </cell>
        </row>
        <row r="842">
          <cell r="A842" t="str">
            <v>2140131</v>
          </cell>
        </row>
        <row r="842">
          <cell r="E842">
            <v>0</v>
          </cell>
        </row>
        <row r="843">
          <cell r="A843" t="str">
            <v>2140133</v>
          </cell>
        </row>
        <row r="843">
          <cell r="E843">
            <v>0</v>
          </cell>
        </row>
        <row r="844">
          <cell r="A844" t="str">
            <v>2140136</v>
          </cell>
        </row>
        <row r="844">
          <cell r="E844">
            <v>0</v>
          </cell>
        </row>
        <row r="845">
          <cell r="A845" t="str">
            <v>2140138</v>
          </cell>
        </row>
        <row r="845">
          <cell r="E845">
            <v>0</v>
          </cell>
        </row>
        <row r="846">
          <cell r="A846" t="str">
            <v>2140199</v>
          </cell>
        </row>
        <row r="846">
          <cell r="E846">
            <v>907.94</v>
          </cell>
        </row>
        <row r="847">
          <cell r="A847" t="str">
            <v>2140201</v>
          </cell>
        </row>
        <row r="847">
          <cell r="E847">
            <v>0</v>
          </cell>
        </row>
        <row r="848">
          <cell r="A848" t="str">
            <v>2140202</v>
          </cell>
        </row>
        <row r="848">
          <cell r="E848">
            <v>0</v>
          </cell>
        </row>
        <row r="849">
          <cell r="A849" t="str">
            <v>2140203</v>
          </cell>
        </row>
        <row r="849">
          <cell r="E849">
            <v>0</v>
          </cell>
        </row>
        <row r="850">
          <cell r="A850" t="str">
            <v>2140204</v>
          </cell>
        </row>
        <row r="850">
          <cell r="E850">
            <v>0</v>
          </cell>
        </row>
        <row r="851">
          <cell r="A851" t="str">
            <v>2140205</v>
          </cell>
        </row>
        <row r="851">
          <cell r="E851">
            <v>0</v>
          </cell>
        </row>
        <row r="852">
          <cell r="A852" t="str">
            <v>2140206</v>
          </cell>
        </row>
        <row r="852">
          <cell r="E852">
            <v>0</v>
          </cell>
        </row>
        <row r="853">
          <cell r="A853" t="str">
            <v>2140207</v>
          </cell>
        </row>
        <row r="853">
          <cell r="E853">
            <v>0</v>
          </cell>
        </row>
        <row r="854">
          <cell r="A854" t="str">
            <v>2140208</v>
          </cell>
        </row>
        <row r="854">
          <cell r="E854">
            <v>0</v>
          </cell>
        </row>
        <row r="855">
          <cell r="A855" t="str">
            <v>2140299</v>
          </cell>
        </row>
        <row r="855">
          <cell r="E855">
            <v>0</v>
          </cell>
        </row>
        <row r="856">
          <cell r="A856" t="str">
            <v>2140301</v>
          </cell>
        </row>
        <row r="856">
          <cell r="E856">
            <v>0</v>
          </cell>
        </row>
        <row r="857">
          <cell r="A857" t="str">
            <v>2140302</v>
          </cell>
        </row>
        <row r="857">
          <cell r="E857">
            <v>0</v>
          </cell>
        </row>
        <row r="858">
          <cell r="A858" t="str">
            <v>2140303</v>
          </cell>
        </row>
        <row r="858">
          <cell r="E858">
            <v>0</v>
          </cell>
        </row>
        <row r="859">
          <cell r="A859" t="str">
            <v>2140304</v>
          </cell>
        </row>
        <row r="859">
          <cell r="E859">
            <v>0</v>
          </cell>
        </row>
        <row r="860">
          <cell r="A860" t="str">
            <v>2140305</v>
          </cell>
        </row>
        <row r="860">
          <cell r="E860">
            <v>0</v>
          </cell>
        </row>
        <row r="861">
          <cell r="A861" t="str">
            <v>2140306</v>
          </cell>
        </row>
        <row r="861">
          <cell r="E861">
            <v>0</v>
          </cell>
        </row>
        <row r="862">
          <cell r="A862" t="str">
            <v>2140307</v>
          </cell>
        </row>
        <row r="862">
          <cell r="E862">
            <v>0</v>
          </cell>
        </row>
        <row r="863">
          <cell r="A863" t="str">
            <v>2140308</v>
          </cell>
        </row>
        <row r="863">
          <cell r="E863">
            <v>0</v>
          </cell>
        </row>
        <row r="864">
          <cell r="A864" t="str">
            <v>2140399</v>
          </cell>
        </row>
        <row r="864">
          <cell r="E864">
            <v>0</v>
          </cell>
        </row>
        <row r="865">
          <cell r="A865" t="str">
            <v>2140501</v>
          </cell>
        </row>
        <row r="865">
          <cell r="E865">
            <v>0</v>
          </cell>
        </row>
        <row r="866">
          <cell r="A866" t="str">
            <v>2140502</v>
          </cell>
        </row>
        <row r="866">
          <cell r="E866">
            <v>0</v>
          </cell>
        </row>
        <row r="867">
          <cell r="A867" t="str">
            <v>2140503</v>
          </cell>
        </row>
        <row r="867">
          <cell r="E867">
            <v>0</v>
          </cell>
        </row>
        <row r="868">
          <cell r="A868" t="str">
            <v>2140504</v>
          </cell>
        </row>
        <row r="868">
          <cell r="E868">
            <v>0</v>
          </cell>
        </row>
        <row r="869">
          <cell r="A869" t="str">
            <v>2140505</v>
          </cell>
        </row>
        <row r="869">
          <cell r="E869">
            <v>0</v>
          </cell>
        </row>
        <row r="870">
          <cell r="A870" t="str">
            <v>2140599</v>
          </cell>
        </row>
        <row r="870">
          <cell r="E870">
            <v>0</v>
          </cell>
        </row>
        <row r="871">
          <cell r="A871" t="str">
            <v>2149901</v>
          </cell>
        </row>
        <row r="871">
          <cell r="E871">
            <v>0</v>
          </cell>
        </row>
        <row r="872">
          <cell r="A872" t="str">
            <v>2149999</v>
          </cell>
        </row>
        <row r="872">
          <cell r="E872">
            <v>0</v>
          </cell>
        </row>
        <row r="873">
          <cell r="A873" t="str">
            <v>2150101</v>
          </cell>
        </row>
        <row r="873">
          <cell r="E873">
            <v>0</v>
          </cell>
        </row>
        <row r="874">
          <cell r="A874" t="str">
            <v>2150102</v>
          </cell>
        </row>
        <row r="874">
          <cell r="E874">
            <v>0</v>
          </cell>
        </row>
        <row r="875">
          <cell r="A875" t="str">
            <v>2150103</v>
          </cell>
        </row>
        <row r="875">
          <cell r="E875">
            <v>0</v>
          </cell>
        </row>
        <row r="876">
          <cell r="A876" t="str">
            <v>2150104</v>
          </cell>
        </row>
        <row r="876">
          <cell r="E876">
            <v>0</v>
          </cell>
        </row>
        <row r="877">
          <cell r="A877" t="str">
            <v>2150105</v>
          </cell>
        </row>
        <row r="877">
          <cell r="E877">
            <v>0</v>
          </cell>
        </row>
        <row r="878">
          <cell r="A878" t="str">
            <v>2150106</v>
          </cell>
        </row>
        <row r="878">
          <cell r="E878">
            <v>0</v>
          </cell>
        </row>
        <row r="879">
          <cell r="A879" t="str">
            <v>2150107</v>
          </cell>
        </row>
        <row r="879">
          <cell r="E879">
            <v>0</v>
          </cell>
        </row>
        <row r="880">
          <cell r="A880" t="str">
            <v>2150108</v>
          </cell>
        </row>
        <row r="880">
          <cell r="E880">
            <v>0</v>
          </cell>
        </row>
        <row r="881">
          <cell r="A881" t="str">
            <v>2150199</v>
          </cell>
        </row>
        <row r="881">
          <cell r="E881">
            <v>0</v>
          </cell>
        </row>
        <row r="882">
          <cell r="A882" t="str">
            <v>2150201</v>
          </cell>
        </row>
        <row r="882">
          <cell r="E882">
            <v>0</v>
          </cell>
        </row>
        <row r="883">
          <cell r="A883" t="str">
            <v>2150202</v>
          </cell>
        </row>
        <row r="883">
          <cell r="E883">
            <v>0</v>
          </cell>
        </row>
        <row r="884">
          <cell r="A884" t="str">
            <v>2150203</v>
          </cell>
        </row>
        <row r="884">
          <cell r="E884">
            <v>0</v>
          </cell>
        </row>
        <row r="885">
          <cell r="A885" t="str">
            <v>2150204</v>
          </cell>
        </row>
        <row r="885">
          <cell r="E885">
            <v>0</v>
          </cell>
        </row>
        <row r="886">
          <cell r="A886" t="str">
            <v>2150205</v>
          </cell>
        </row>
        <row r="886">
          <cell r="E886">
            <v>0</v>
          </cell>
        </row>
        <row r="887">
          <cell r="A887" t="str">
            <v>2150206</v>
          </cell>
        </row>
        <row r="887">
          <cell r="E887">
            <v>0</v>
          </cell>
        </row>
        <row r="888">
          <cell r="A888" t="str">
            <v>2150207</v>
          </cell>
        </row>
        <row r="888">
          <cell r="E888">
            <v>0</v>
          </cell>
        </row>
        <row r="889">
          <cell r="A889" t="str">
            <v>2150208</v>
          </cell>
        </row>
        <row r="889">
          <cell r="E889">
            <v>0</v>
          </cell>
        </row>
        <row r="890">
          <cell r="A890" t="str">
            <v>2150209</v>
          </cell>
        </row>
        <row r="890">
          <cell r="E890">
            <v>0</v>
          </cell>
        </row>
        <row r="891">
          <cell r="A891" t="str">
            <v>2150210</v>
          </cell>
        </row>
        <row r="891">
          <cell r="E891">
            <v>0</v>
          </cell>
        </row>
        <row r="892">
          <cell r="A892" t="str">
            <v>2150212</v>
          </cell>
        </row>
        <row r="892">
          <cell r="E892">
            <v>0</v>
          </cell>
        </row>
        <row r="893">
          <cell r="A893" t="str">
            <v>2150213</v>
          </cell>
        </row>
        <row r="893">
          <cell r="E893">
            <v>0</v>
          </cell>
        </row>
        <row r="894">
          <cell r="A894" t="str">
            <v>2150214</v>
          </cell>
        </row>
        <row r="894">
          <cell r="E894">
            <v>0</v>
          </cell>
        </row>
        <row r="895">
          <cell r="A895" t="str">
            <v>2150215</v>
          </cell>
        </row>
        <row r="895">
          <cell r="E895">
            <v>0</v>
          </cell>
        </row>
        <row r="896">
          <cell r="A896" t="str">
            <v>2150299</v>
          </cell>
        </row>
        <row r="896">
          <cell r="E896">
            <v>0</v>
          </cell>
        </row>
        <row r="897">
          <cell r="A897" t="str">
            <v>2150301</v>
          </cell>
        </row>
        <row r="897">
          <cell r="E897">
            <v>0</v>
          </cell>
        </row>
        <row r="898">
          <cell r="A898" t="str">
            <v>2150302</v>
          </cell>
        </row>
        <row r="898">
          <cell r="E898">
            <v>0</v>
          </cell>
        </row>
        <row r="899">
          <cell r="A899" t="str">
            <v>2150303</v>
          </cell>
        </row>
        <row r="899">
          <cell r="E899">
            <v>0</v>
          </cell>
        </row>
        <row r="900">
          <cell r="A900" t="str">
            <v>2150399</v>
          </cell>
        </row>
        <row r="900">
          <cell r="E900">
            <v>0</v>
          </cell>
        </row>
        <row r="901">
          <cell r="A901" t="str">
            <v>2150501</v>
          </cell>
        </row>
        <row r="901">
          <cell r="E901">
            <v>0</v>
          </cell>
        </row>
        <row r="902">
          <cell r="A902" t="str">
            <v>2150502</v>
          </cell>
        </row>
        <row r="902">
          <cell r="E902">
            <v>0</v>
          </cell>
        </row>
        <row r="903">
          <cell r="A903" t="str">
            <v>2150503</v>
          </cell>
        </row>
        <row r="903">
          <cell r="E903">
            <v>0</v>
          </cell>
        </row>
        <row r="904">
          <cell r="A904" t="str">
            <v>2150505</v>
          </cell>
        </row>
        <row r="904">
          <cell r="E904">
            <v>0</v>
          </cell>
        </row>
        <row r="905">
          <cell r="A905" t="str">
            <v>2150507</v>
          </cell>
        </row>
        <row r="905">
          <cell r="E905">
            <v>0</v>
          </cell>
        </row>
        <row r="906">
          <cell r="A906" t="str">
            <v>2150508</v>
          </cell>
        </row>
        <row r="906">
          <cell r="E906">
            <v>0</v>
          </cell>
        </row>
        <row r="907">
          <cell r="A907" t="str">
            <v>2150516</v>
          </cell>
        </row>
        <row r="907">
          <cell r="E907">
            <v>0</v>
          </cell>
        </row>
        <row r="908">
          <cell r="A908" t="str">
            <v>2150517</v>
          </cell>
        </row>
        <row r="908">
          <cell r="E908">
            <v>0</v>
          </cell>
        </row>
        <row r="909">
          <cell r="A909" t="str">
            <v>2150550</v>
          </cell>
        </row>
        <row r="909">
          <cell r="E909">
            <v>0</v>
          </cell>
        </row>
        <row r="910">
          <cell r="A910" t="str">
            <v>2150599</v>
          </cell>
        </row>
        <row r="910">
          <cell r="E910">
            <v>0</v>
          </cell>
        </row>
        <row r="911">
          <cell r="A911" t="str">
            <v>2150701</v>
          </cell>
        </row>
        <row r="911">
          <cell r="E911">
            <v>0</v>
          </cell>
        </row>
        <row r="912">
          <cell r="A912" t="str">
            <v>2150702</v>
          </cell>
        </row>
        <row r="912">
          <cell r="E912">
            <v>0</v>
          </cell>
        </row>
        <row r="913">
          <cell r="A913" t="str">
            <v>2150703</v>
          </cell>
        </row>
        <row r="913">
          <cell r="E913">
            <v>0</v>
          </cell>
        </row>
        <row r="914">
          <cell r="A914" t="str">
            <v>2150704</v>
          </cell>
        </row>
        <row r="914">
          <cell r="E914">
            <v>0</v>
          </cell>
        </row>
        <row r="915">
          <cell r="A915" t="str">
            <v>2150799</v>
          </cell>
        </row>
        <row r="915">
          <cell r="E915">
            <v>0</v>
          </cell>
        </row>
        <row r="916">
          <cell r="A916" t="str">
            <v>2150801</v>
          </cell>
        </row>
        <row r="916">
          <cell r="E916">
            <v>0</v>
          </cell>
        </row>
        <row r="917">
          <cell r="A917" t="str">
            <v>2150802</v>
          </cell>
        </row>
        <row r="917">
          <cell r="E917">
            <v>0</v>
          </cell>
        </row>
        <row r="918">
          <cell r="A918" t="str">
            <v>2150803</v>
          </cell>
        </row>
        <row r="918">
          <cell r="E918">
            <v>0</v>
          </cell>
        </row>
        <row r="919">
          <cell r="A919" t="str">
            <v>2150804</v>
          </cell>
        </row>
        <row r="919">
          <cell r="E919">
            <v>0</v>
          </cell>
        </row>
        <row r="920">
          <cell r="A920" t="str">
            <v>2150805</v>
          </cell>
        </row>
        <row r="920">
          <cell r="E920">
            <v>0</v>
          </cell>
        </row>
        <row r="921">
          <cell r="A921" t="str">
            <v>2150806</v>
          </cell>
        </row>
        <row r="921">
          <cell r="E921">
            <v>0</v>
          </cell>
        </row>
        <row r="922">
          <cell r="A922" t="str">
            <v>2150899</v>
          </cell>
        </row>
        <row r="922">
          <cell r="E922">
            <v>0</v>
          </cell>
        </row>
        <row r="923">
          <cell r="A923" t="str">
            <v>2159901</v>
          </cell>
        </row>
        <row r="923">
          <cell r="E923">
            <v>0</v>
          </cell>
        </row>
        <row r="924">
          <cell r="A924" t="str">
            <v>2159904</v>
          </cell>
        </row>
        <row r="924">
          <cell r="E924">
            <v>0</v>
          </cell>
        </row>
        <row r="925">
          <cell r="A925" t="str">
            <v>2159905</v>
          </cell>
        </row>
        <row r="925">
          <cell r="E925">
            <v>0</v>
          </cell>
        </row>
        <row r="926">
          <cell r="A926" t="str">
            <v>2159906</v>
          </cell>
        </row>
        <row r="926">
          <cell r="E926">
            <v>0</v>
          </cell>
        </row>
        <row r="927">
          <cell r="A927" t="str">
            <v>2159999</v>
          </cell>
        </row>
        <row r="927">
          <cell r="E927">
            <v>0</v>
          </cell>
        </row>
        <row r="928">
          <cell r="A928" t="str">
            <v>2160201</v>
          </cell>
        </row>
        <row r="928">
          <cell r="E928">
            <v>210.95</v>
          </cell>
        </row>
        <row r="929">
          <cell r="A929" t="str">
            <v>2160202</v>
          </cell>
        </row>
        <row r="929">
          <cell r="E929">
            <v>2.4</v>
          </cell>
        </row>
        <row r="930">
          <cell r="A930" t="str">
            <v>2160203</v>
          </cell>
        </row>
        <row r="930">
          <cell r="E930">
            <v>0</v>
          </cell>
        </row>
        <row r="931">
          <cell r="A931" t="str">
            <v>2160216</v>
          </cell>
        </row>
        <row r="931">
          <cell r="E931">
            <v>0</v>
          </cell>
        </row>
        <row r="932">
          <cell r="A932" t="str">
            <v>2160217</v>
          </cell>
        </row>
        <row r="932">
          <cell r="E932">
            <v>0</v>
          </cell>
        </row>
        <row r="933">
          <cell r="A933" t="str">
            <v>2160218</v>
          </cell>
        </row>
        <row r="933">
          <cell r="E933">
            <v>0</v>
          </cell>
        </row>
        <row r="934">
          <cell r="A934" t="str">
            <v>2160219</v>
          </cell>
        </row>
        <row r="934">
          <cell r="E934">
            <v>0</v>
          </cell>
        </row>
        <row r="935">
          <cell r="A935" t="str">
            <v>2160250</v>
          </cell>
        </row>
        <row r="935">
          <cell r="E935">
            <v>0</v>
          </cell>
        </row>
        <row r="936">
          <cell r="A936" t="str">
            <v>2160299</v>
          </cell>
        </row>
        <row r="936">
          <cell r="E936">
            <v>0</v>
          </cell>
        </row>
        <row r="937">
          <cell r="A937" t="str">
            <v>2160601</v>
          </cell>
        </row>
        <row r="937">
          <cell r="E937">
            <v>0</v>
          </cell>
        </row>
        <row r="938">
          <cell r="A938" t="str">
            <v>2160602</v>
          </cell>
        </row>
        <row r="938">
          <cell r="E938">
            <v>0</v>
          </cell>
        </row>
        <row r="939">
          <cell r="A939" t="str">
            <v>2160603</v>
          </cell>
        </row>
        <row r="939">
          <cell r="E939">
            <v>0</v>
          </cell>
        </row>
        <row r="940">
          <cell r="A940" t="str">
            <v>2160607</v>
          </cell>
        </row>
        <row r="940">
          <cell r="E940">
            <v>0</v>
          </cell>
        </row>
        <row r="941">
          <cell r="A941" t="str">
            <v>2160699</v>
          </cell>
        </row>
        <row r="941">
          <cell r="E941">
            <v>0</v>
          </cell>
        </row>
        <row r="942">
          <cell r="A942" t="str">
            <v>2169901</v>
          </cell>
        </row>
        <row r="942">
          <cell r="E942">
            <v>0</v>
          </cell>
        </row>
        <row r="943">
          <cell r="A943" t="str">
            <v>2169999</v>
          </cell>
        </row>
        <row r="943">
          <cell r="E943">
            <v>0</v>
          </cell>
        </row>
        <row r="944">
          <cell r="A944" t="str">
            <v>2170101</v>
          </cell>
        </row>
        <row r="944">
          <cell r="E944">
            <v>0</v>
          </cell>
        </row>
        <row r="945">
          <cell r="A945" t="str">
            <v>2170102</v>
          </cell>
        </row>
        <row r="945">
          <cell r="E945">
            <v>0</v>
          </cell>
        </row>
        <row r="946">
          <cell r="A946" t="str">
            <v>2170103</v>
          </cell>
        </row>
        <row r="946">
          <cell r="E946">
            <v>0</v>
          </cell>
        </row>
        <row r="947">
          <cell r="A947" t="str">
            <v>2170104</v>
          </cell>
        </row>
        <row r="947">
          <cell r="E947">
            <v>0</v>
          </cell>
        </row>
        <row r="948">
          <cell r="A948" t="str">
            <v>2170150</v>
          </cell>
        </row>
        <row r="948">
          <cell r="E948">
            <v>0</v>
          </cell>
        </row>
        <row r="949">
          <cell r="A949" t="str">
            <v>2170199</v>
          </cell>
        </row>
        <row r="949">
          <cell r="E949">
            <v>0</v>
          </cell>
        </row>
        <row r="950">
          <cell r="A950" t="str">
            <v>2170201</v>
          </cell>
        </row>
        <row r="950">
          <cell r="E950">
            <v>0</v>
          </cell>
        </row>
        <row r="951">
          <cell r="A951" t="str">
            <v>2170202</v>
          </cell>
        </row>
        <row r="951">
          <cell r="E951">
            <v>0</v>
          </cell>
        </row>
        <row r="952">
          <cell r="A952" t="str">
            <v>2170203</v>
          </cell>
        </row>
        <row r="952">
          <cell r="E952">
            <v>0</v>
          </cell>
        </row>
        <row r="953">
          <cell r="A953" t="str">
            <v>2170204</v>
          </cell>
        </row>
        <row r="953">
          <cell r="E953">
            <v>0</v>
          </cell>
        </row>
        <row r="954">
          <cell r="A954" t="str">
            <v>2170205</v>
          </cell>
        </row>
        <row r="954">
          <cell r="E954">
            <v>0</v>
          </cell>
        </row>
        <row r="955">
          <cell r="A955" t="str">
            <v>2170206</v>
          </cell>
        </row>
        <row r="955">
          <cell r="E955">
            <v>0</v>
          </cell>
        </row>
        <row r="956">
          <cell r="A956" t="str">
            <v>2170207</v>
          </cell>
        </row>
        <row r="956">
          <cell r="E956">
            <v>0</v>
          </cell>
        </row>
        <row r="957">
          <cell r="A957" t="str">
            <v>2170208</v>
          </cell>
        </row>
        <row r="957">
          <cell r="E957">
            <v>0</v>
          </cell>
        </row>
        <row r="958">
          <cell r="A958" t="str">
            <v>2170299</v>
          </cell>
        </row>
        <row r="958">
          <cell r="E958">
            <v>0</v>
          </cell>
        </row>
        <row r="959">
          <cell r="A959" t="str">
            <v>2170301</v>
          </cell>
        </row>
        <row r="959">
          <cell r="E959">
            <v>0</v>
          </cell>
        </row>
        <row r="960">
          <cell r="A960" t="str">
            <v>2170302</v>
          </cell>
        </row>
        <row r="960">
          <cell r="E960">
            <v>0</v>
          </cell>
        </row>
        <row r="961">
          <cell r="A961" t="str">
            <v>2170303</v>
          </cell>
        </row>
        <row r="961">
          <cell r="E961">
            <v>0</v>
          </cell>
        </row>
        <row r="962">
          <cell r="A962" t="str">
            <v>2170304</v>
          </cell>
        </row>
        <row r="962">
          <cell r="E962">
            <v>0</v>
          </cell>
        </row>
        <row r="963">
          <cell r="A963" t="str">
            <v>2170399</v>
          </cell>
        </row>
        <row r="963">
          <cell r="E963">
            <v>0</v>
          </cell>
        </row>
        <row r="964">
          <cell r="A964" t="str">
            <v>2170499</v>
          </cell>
        </row>
        <row r="964">
          <cell r="E964">
            <v>0</v>
          </cell>
        </row>
        <row r="965">
          <cell r="A965" t="str">
            <v>2179902</v>
          </cell>
        </row>
        <row r="965">
          <cell r="E965">
            <v>0</v>
          </cell>
        </row>
        <row r="966">
          <cell r="A966" t="str">
            <v>2179999</v>
          </cell>
        </row>
        <row r="966">
          <cell r="E966">
            <v>0</v>
          </cell>
        </row>
        <row r="967">
          <cell r="A967" t="str">
            <v>21901</v>
          </cell>
        </row>
        <row r="967">
          <cell r="E967">
            <v>0</v>
          </cell>
        </row>
        <row r="968">
          <cell r="A968" t="str">
            <v>21902</v>
          </cell>
        </row>
        <row r="968">
          <cell r="E968">
            <v>0</v>
          </cell>
        </row>
        <row r="969">
          <cell r="A969" t="str">
            <v>21903</v>
          </cell>
        </row>
        <row r="969">
          <cell r="E969">
            <v>0</v>
          </cell>
        </row>
        <row r="970">
          <cell r="A970" t="str">
            <v>21904</v>
          </cell>
        </row>
        <row r="970">
          <cell r="E970">
            <v>0</v>
          </cell>
        </row>
        <row r="971">
          <cell r="A971" t="str">
            <v>21905</v>
          </cell>
        </row>
        <row r="971">
          <cell r="E971">
            <v>0</v>
          </cell>
        </row>
        <row r="972">
          <cell r="A972" t="str">
            <v>21906</v>
          </cell>
        </row>
        <row r="972">
          <cell r="E972">
            <v>0</v>
          </cell>
        </row>
        <row r="973">
          <cell r="A973" t="str">
            <v>21907</v>
          </cell>
        </row>
        <row r="973">
          <cell r="E973">
            <v>0</v>
          </cell>
        </row>
        <row r="974">
          <cell r="A974" t="str">
            <v>21908</v>
          </cell>
        </row>
        <row r="974">
          <cell r="E974">
            <v>0</v>
          </cell>
        </row>
        <row r="975">
          <cell r="A975" t="str">
            <v>21999</v>
          </cell>
        </row>
        <row r="975">
          <cell r="E975">
            <v>0</v>
          </cell>
        </row>
        <row r="976">
          <cell r="A976" t="str">
            <v>2200101</v>
          </cell>
        </row>
        <row r="976">
          <cell r="E976">
            <v>935.48</v>
          </cell>
        </row>
        <row r="977">
          <cell r="A977" t="str">
            <v>2200102</v>
          </cell>
        </row>
        <row r="977">
          <cell r="E977">
            <v>0</v>
          </cell>
        </row>
        <row r="978">
          <cell r="A978" t="str">
            <v>2200103</v>
          </cell>
        </row>
        <row r="978">
          <cell r="E978">
            <v>0</v>
          </cell>
        </row>
        <row r="979">
          <cell r="A979" t="str">
            <v>2200104</v>
          </cell>
        </row>
        <row r="979">
          <cell r="E979">
            <v>0</v>
          </cell>
        </row>
        <row r="980">
          <cell r="A980" t="str">
            <v>2200106</v>
          </cell>
        </row>
        <row r="980">
          <cell r="E980">
            <v>0</v>
          </cell>
        </row>
        <row r="981">
          <cell r="A981" t="str">
            <v>2200107</v>
          </cell>
        </row>
        <row r="981">
          <cell r="E981">
            <v>0</v>
          </cell>
        </row>
        <row r="982">
          <cell r="A982" t="str">
            <v>2200108</v>
          </cell>
        </row>
        <row r="982">
          <cell r="E982">
            <v>0</v>
          </cell>
        </row>
        <row r="983">
          <cell r="A983" t="str">
            <v>2200109</v>
          </cell>
        </row>
        <row r="983">
          <cell r="E983">
            <v>0</v>
          </cell>
        </row>
        <row r="984">
          <cell r="A984" t="str">
            <v>2200112</v>
          </cell>
        </row>
        <row r="984">
          <cell r="E984">
            <v>0</v>
          </cell>
        </row>
        <row r="985">
          <cell r="A985" t="str">
            <v>2200113</v>
          </cell>
        </row>
        <row r="985">
          <cell r="E985">
            <v>0</v>
          </cell>
        </row>
        <row r="986">
          <cell r="A986" t="str">
            <v>2200114</v>
          </cell>
        </row>
        <row r="986">
          <cell r="E986">
            <v>0</v>
          </cell>
        </row>
        <row r="987">
          <cell r="A987" t="str">
            <v>2200115</v>
          </cell>
        </row>
        <row r="987">
          <cell r="E987">
            <v>0</v>
          </cell>
        </row>
        <row r="988">
          <cell r="A988" t="str">
            <v>2200116</v>
          </cell>
        </row>
        <row r="988">
          <cell r="E988">
            <v>0</v>
          </cell>
        </row>
        <row r="989">
          <cell r="A989" t="str">
            <v>2200119</v>
          </cell>
        </row>
        <row r="989">
          <cell r="E989">
            <v>0</v>
          </cell>
        </row>
        <row r="990">
          <cell r="A990" t="str">
            <v>2200120</v>
          </cell>
        </row>
        <row r="990">
          <cell r="E990">
            <v>0</v>
          </cell>
        </row>
        <row r="991">
          <cell r="A991" t="str">
            <v>2200121</v>
          </cell>
        </row>
        <row r="991">
          <cell r="E991">
            <v>0</v>
          </cell>
        </row>
        <row r="992">
          <cell r="A992" t="str">
            <v>2200122</v>
          </cell>
        </row>
        <row r="992">
          <cell r="E992">
            <v>0</v>
          </cell>
        </row>
        <row r="993">
          <cell r="A993" t="str">
            <v>2200123</v>
          </cell>
        </row>
        <row r="993">
          <cell r="E993">
            <v>0</v>
          </cell>
        </row>
        <row r="994">
          <cell r="A994" t="str">
            <v>2200124</v>
          </cell>
        </row>
        <row r="994">
          <cell r="E994">
            <v>0</v>
          </cell>
        </row>
        <row r="995">
          <cell r="A995" t="str">
            <v>2200125</v>
          </cell>
        </row>
        <row r="995">
          <cell r="E995">
            <v>0</v>
          </cell>
        </row>
        <row r="996">
          <cell r="A996" t="str">
            <v>2200126</v>
          </cell>
        </row>
        <row r="996">
          <cell r="E996">
            <v>0</v>
          </cell>
        </row>
        <row r="997">
          <cell r="A997" t="str">
            <v>2200127</v>
          </cell>
        </row>
        <row r="997">
          <cell r="E997">
            <v>0</v>
          </cell>
        </row>
        <row r="998">
          <cell r="A998" t="str">
            <v>2200128</v>
          </cell>
        </row>
        <row r="998">
          <cell r="E998">
            <v>0</v>
          </cell>
        </row>
        <row r="999">
          <cell r="A999" t="str">
            <v>2200129</v>
          </cell>
        </row>
        <row r="999">
          <cell r="E999">
            <v>0</v>
          </cell>
        </row>
        <row r="1000">
          <cell r="A1000" t="str">
            <v>2200150</v>
          </cell>
        </row>
        <row r="1000">
          <cell r="E1000">
            <v>0</v>
          </cell>
        </row>
        <row r="1001">
          <cell r="A1001" t="str">
            <v>2200199</v>
          </cell>
        </row>
        <row r="1001">
          <cell r="E1001">
            <v>363</v>
          </cell>
        </row>
        <row r="1002">
          <cell r="A1002" t="str">
            <v>2200501</v>
          </cell>
        </row>
        <row r="1002">
          <cell r="E1002">
            <v>50.06</v>
          </cell>
        </row>
        <row r="1003">
          <cell r="A1003" t="str">
            <v>2200502</v>
          </cell>
        </row>
        <row r="1003">
          <cell r="E1003">
            <v>85</v>
          </cell>
        </row>
        <row r="1004">
          <cell r="A1004" t="str">
            <v>2200503</v>
          </cell>
        </row>
        <row r="1004">
          <cell r="E1004">
            <v>0</v>
          </cell>
        </row>
        <row r="1005">
          <cell r="A1005" t="str">
            <v>2200504</v>
          </cell>
        </row>
        <row r="1005">
          <cell r="E1005">
            <v>0</v>
          </cell>
        </row>
        <row r="1006">
          <cell r="A1006" t="str">
            <v>2200506</v>
          </cell>
        </row>
        <row r="1006">
          <cell r="E1006">
            <v>0</v>
          </cell>
        </row>
        <row r="1007">
          <cell r="A1007" t="str">
            <v>2200507</v>
          </cell>
        </row>
        <row r="1007">
          <cell r="E1007">
            <v>0</v>
          </cell>
        </row>
        <row r="1008">
          <cell r="A1008" t="str">
            <v>2200508</v>
          </cell>
        </row>
        <row r="1008">
          <cell r="E1008">
            <v>0</v>
          </cell>
        </row>
        <row r="1009">
          <cell r="A1009" t="str">
            <v>2200509</v>
          </cell>
        </row>
        <row r="1009">
          <cell r="E1009">
            <v>0</v>
          </cell>
        </row>
        <row r="1010">
          <cell r="A1010" t="str">
            <v>2200510</v>
          </cell>
        </row>
        <row r="1010">
          <cell r="E1010">
            <v>0</v>
          </cell>
        </row>
        <row r="1011">
          <cell r="A1011" t="str">
            <v>2200511</v>
          </cell>
        </row>
        <row r="1011">
          <cell r="E1011">
            <v>0</v>
          </cell>
        </row>
        <row r="1012">
          <cell r="A1012" t="str">
            <v>2200512</v>
          </cell>
        </row>
        <row r="1012">
          <cell r="E1012">
            <v>0</v>
          </cell>
        </row>
        <row r="1013">
          <cell r="A1013" t="str">
            <v>2200513</v>
          </cell>
        </row>
        <row r="1013">
          <cell r="E1013">
            <v>0</v>
          </cell>
        </row>
        <row r="1014">
          <cell r="A1014" t="str">
            <v>2200514</v>
          </cell>
        </row>
        <row r="1014">
          <cell r="E1014">
            <v>0</v>
          </cell>
        </row>
        <row r="1015">
          <cell r="A1015" t="str">
            <v>2200599</v>
          </cell>
        </row>
        <row r="1015">
          <cell r="E1015">
            <v>0</v>
          </cell>
        </row>
        <row r="1016">
          <cell r="A1016" t="str">
            <v>2209999</v>
          </cell>
        </row>
        <row r="1016">
          <cell r="E1016">
            <v>0</v>
          </cell>
        </row>
        <row r="1017">
          <cell r="A1017" t="str">
            <v>2210102</v>
          </cell>
        </row>
        <row r="1017">
          <cell r="E1017">
            <v>0</v>
          </cell>
        </row>
        <row r="1018">
          <cell r="A1018" t="str">
            <v>2210103</v>
          </cell>
        </row>
        <row r="1018">
          <cell r="E1018">
            <v>0</v>
          </cell>
        </row>
        <row r="1019">
          <cell r="A1019" t="str">
            <v>2210104</v>
          </cell>
        </row>
        <row r="1019">
          <cell r="E1019">
            <v>0</v>
          </cell>
        </row>
        <row r="1020">
          <cell r="A1020" t="str">
            <v>2210105</v>
          </cell>
        </row>
        <row r="1020">
          <cell r="E1020">
            <v>0</v>
          </cell>
        </row>
        <row r="1021">
          <cell r="A1021" t="str">
            <v>2210108</v>
          </cell>
        </row>
        <row r="1021">
          <cell r="E1021">
            <v>0</v>
          </cell>
        </row>
        <row r="1022">
          <cell r="A1022" t="str">
            <v>2210112</v>
          </cell>
        </row>
        <row r="1022">
          <cell r="E1022">
            <v>0</v>
          </cell>
        </row>
        <row r="1023">
          <cell r="A1023" t="str">
            <v>2210113</v>
          </cell>
        </row>
        <row r="1023">
          <cell r="E1023">
            <v>0</v>
          </cell>
        </row>
        <row r="1024">
          <cell r="A1024" t="str">
            <v>2210199</v>
          </cell>
        </row>
        <row r="1024">
          <cell r="E1024">
            <v>0</v>
          </cell>
        </row>
        <row r="1025">
          <cell r="A1025" t="str">
            <v>2210201</v>
          </cell>
        </row>
        <row r="1025">
          <cell r="E1025">
            <v>6331.57</v>
          </cell>
        </row>
        <row r="1026">
          <cell r="A1026" t="str">
            <v>2210202</v>
          </cell>
        </row>
        <row r="1026">
          <cell r="E1026">
            <v>0</v>
          </cell>
        </row>
        <row r="1027">
          <cell r="A1027" t="str">
            <v>2210203</v>
          </cell>
        </row>
        <row r="1027">
          <cell r="E1027">
            <v>0</v>
          </cell>
        </row>
        <row r="1028">
          <cell r="A1028" t="str">
            <v>2210301</v>
          </cell>
        </row>
        <row r="1028">
          <cell r="E1028">
            <v>0</v>
          </cell>
        </row>
        <row r="1029">
          <cell r="A1029" t="str">
            <v>2210302</v>
          </cell>
        </row>
        <row r="1029">
          <cell r="E1029">
            <v>0</v>
          </cell>
        </row>
        <row r="1030">
          <cell r="A1030" t="str">
            <v>2210399</v>
          </cell>
        </row>
        <row r="1030">
          <cell r="E1030">
            <v>0</v>
          </cell>
        </row>
        <row r="1031">
          <cell r="A1031" t="str">
            <v>2220101</v>
          </cell>
        </row>
        <row r="1031">
          <cell r="E1031">
            <v>38.45</v>
          </cell>
        </row>
        <row r="1032">
          <cell r="A1032" t="str">
            <v>2220102</v>
          </cell>
        </row>
        <row r="1032">
          <cell r="E1032">
            <v>0</v>
          </cell>
        </row>
        <row r="1033">
          <cell r="A1033" t="str">
            <v>2220103</v>
          </cell>
        </row>
        <row r="1033">
          <cell r="E1033">
            <v>0</v>
          </cell>
        </row>
        <row r="1034">
          <cell r="A1034" t="str">
            <v>2220104</v>
          </cell>
        </row>
        <row r="1034">
          <cell r="E1034">
            <v>0</v>
          </cell>
        </row>
        <row r="1035">
          <cell r="A1035" t="str">
            <v>2220105</v>
          </cell>
        </row>
        <row r="1035">
          <cell r="E1035">
            <v>0</v>
          </cell>
        </row>
        <row r="1036">
          <cell r="A1036" t="str">
            <v>2220106</v>
          </cell>
        </row>
        <row r="1036">
          <cell r="E1036">
            <v>0</v>
          </cell>
        </row>
        <row r="1037">
          <cell r="A1037" t="str">
            <v>2220107</v>
          </cell>
        </row>
        <row r="1037">
          <cell r="E1037">
            <v>0</v>
          </cell>
        </row>
        <row r="1038">
          <cell r="A1038" t="str">
            <v>2220112</v>
          </cell>
        </row>
        <row r="1038">
          <cell r="E1038">
            <v>0</v>
          </cell>
        </row>
        <row r="1039">
          <cell r="A1039" t="str">
            <v>2220113</v>
          </cell>
        </row>
        <row r="1039">
          <cell r="E1039">
            <v>0</v>
          </cell>
        </row>
        <row r="1040">
          <cell r="A1040" t="str">
            <v>2220114</v>
          </cell>
        </row>
        <row r="1040">
          <cell r="E1040">
            <v>0</v>
          </cell>
        </row>
        <row r="1041">
          <cell r="A1041" t="str">
            <v>2220115</v>
          </cell>
        </row>
        <row r="1041">
          <cell r="E1041">
            <v>0</v>
          </cell>
        </row>
        <row r="1042">
          <cell r="A1042" t="str">
            <v>2220118</v>
          </cell>
        </row>
        <row r="1042">
          <cell r="E1042">
            <v>0</v>
          </cell>
        </row>
        <row r="1043">
          <cell r="A1043" t="str">
            <v>2220119</v>
          </cell>
        </row>
        <row r="1043">
          <cell r="E1043">
            <v>0</v>
          </cell>
        </row>
        <row r="1044">
          <cell r="A1044" t="str">
            <v>2220120</v>
          </cell>
        </row>
        <row r="1044">
          <cell r="E1044">
            <v>0</v>
          </cell>
        </row>
        <row r="1045">
          <cell r="A1045" t="str">
            <v>2220121</v>
          </cell>
        </row>
        <row r="1045">
          <cell r="E1045">
            <v>0</v>
          </cell>
        </row>
        <row r="1046">
          <cell r="A1046" t="str">
            <v>2220150</v>
          </cell>
        </row>
        <row r="1046">
          <cell r="E1046">
            <v>0</v>
          </cell>
        </row>
        <row r="1047">
          <cell r="A1047" t="str">
            <v>2220199</v>
          </cell>
        </row>
        <row r="1047">
          <cell r="E1047">
            <v>0</v>
          </cell>
        </row>
        <row r="1048">
          <cell r="A1048" t="str">
            <v>2220301</v>
          </cell>
        </row>
        <row r="1048">
          <cell r="E1048">
            <v>0</v>
          </cell>
        </row>
        <row r="1049">
          <cell r="A1049" t="str">
            <v>2220303</v>
          </cell>
        </row>
        <row r="1049">
          <cell r="E1049">
            <v>0</v>
          </cell>
        </row>
        <row r="1050">
          <cell r="A1050" t="str">
            <v>2220304</v>
          </cell>
        </row>
        <row r="1050">
          <cell r="E1050">
            <v>0</v>
          </cell>
        </row>
        <row r="1051">
          <cell r="A1051" t="str">
            <v>2220305</v>
          </cell>
        </row>
        <row r="1051">
          <cell r="E1051">
            <v>0</v>
          </cell>
        </row>
        <row r="1052">
          <cell r="A1052" t="str">
            <v>2220306</v>
          </cell>
        </row>
        <row r="1052">
          <cell r="E1052">
            <v>0</v>
          </cell>
        </row>
        <row r="1053">
          <cell r="A1053" t="str">
            <v>2220399</v>
          </cell>
        </row>
        <row r="1053">
          <cell r="E1053">
            <v>0</v>
          </cell>
        </row>
        <row r="1054">
          <cell r="A1054" t="str">
            <v>2220401</v>
          </cell>
        </row>
        <row r="1054">
          <cell r="E1054">
            <v>0</v>
          </cell>
        </row>
        <row r="1055">
          <cell r="A1055" t="str">
            <v>2220402</v>
          </cell>
        </row>
        <row r="1055">
          <cell r="E1055">
            <v>0</v>
          </cell>
        </row>
        <row r="1056">
          <cell r="A1056" t="str">
            <v>2220403</v>
          </cell>
        </row>
        <row r="1056">
          <cell r="E1056">
            <v>0</v>
          </cell>
        </row>
        <row r="1057">
          <cell r="A1057" t="str">
            <v>2220404</v>
          </cell>
        </row>
        <row r="1057">
          <cell r="E1057">
            <v>0</v>
          </cell>
        </row>
        <row r="1058">
          <cell r="A1058" t="str">
            <v>2220499</v>
          </cell>
        </row>
        <row r="1058">
          <cell r="E1058">
            <v>0</v>
          </cell>
        </row>
        <row r="1059">
          <cell r="A1059" t="str">
            <v>2220501</v>
          </cell>
        </row>
        <row r="1059">
          <cell r="E1059">
            <v>0</v>
          </cell>
        </row>
        <row r="1060">
          <cell r="A1060" t="str">
            <v>2220502</v>
          </cell>
        </row>
        <row r="1060">
          <cell r="E1060">
            <v>0</v>
          </cell>
        </row>
        <row r="1061">
          <cell r="A1061" t="str">
            <v>2220503</v>
          </cell>
        </row>
        <row r="1061">
          <cell r="E1061">
            <v>0</v>
          </cell>
        </row>
        <row r="1062">
          <cell r="A1062" t="str">
            <v>2220504</v>
          </cell>
        </row>
        <row r="1062">
          <cell r="E1062">
            <v>0</v>
          </cell>
        </row>
        <row r="1063">
          <cell r="A1063" t="str">
            <v>2220505</v>
          </cell>
        </row>
        <row r="1063">
          <cell r="E1063">
            <v>0</v>
          </cell>
        </row>
        <row r="1064">
          <cell r="A1064" t="str">
            <v>2220506</v>
          </cell>
        </row>
        <row r="1064">
          <cell r="E1064">
            <v>0</v>
          </cell>
        </row>
        <row r="1065">
          <cell r="A1065" t="str">
            <v>2220507</v>
          </cell>
        </row>
        <row r="1065">
          <cell r="E1065">
            <v>0</v>
          </cell>
        </row>
        <row r="1066">
          <cell r="A1066" t="str">
            <v>2220508</v>
          </cell>
        </row>
        <row r="1066">
          <cell r="E1066">
            <v>0</v>
          </cell>
        </row>
        <row r="1067">
          <cell r="A1067" t="str">
            <v>2220509</v>
          </cell>
        </row>
        <row r="1067">
          <cell r="E1067">
            <v>0</v>
          </cell>
        </row>
        <row r="1068">
          <cell r="A1068" t="str">
            <v>2220510</v>
          </cell>
        </row>
        <row r="1068">
          <cell r="E1068">
            <v>0</v>
          </cell>
        </row>
        <row r="1069">
          <cell r="A1069" t="str">
            <v>2220511</v>
          </cell>
        </row>
        <row r="1069">
          <cell r="E1069">
            <v>0</v>
          </cell>
        </row>
        <row r="1070">
          <cell r="A1070" t="str">
            <v>2220599</v>
          </cell>
        </row>
        <row r="1070">
          <cell r="E1070">
            <v>0</v>
          </cell>
        </row>
        <row r="1071">
          <cell r="A1071" t="str">
            <v>2240101</v>
          </cell>
        </row>
        <row r="1071">
          <cell r="E1071">
            <v>409.38</v>
          </cell>
        </row>
        <row r="1072">
          <cell r="A1072" t="str">
            <v>2240102</v>
          </cell>
        </row>
        <row r="1072">
          <cell r="E1072">
            <v>0</v>
          </cell>
        </row>
        <row r="1073">
          <cell r="A1073" t="str">
            <v>2240103</v>
          </cell>
        </row>
        <row r="1073">
          <cell r="E1073">
            <v>0</v>
          </cell>
        </row>
        <row r="1074">
          <cell r="A1074" t="str">
            <v>2240104</v>
          </cell>
        </row>
        <row r="1074">
          <cell r="E1074">
            <v>0</v>
          </cell>
        </row>
        <row r="1075">
          <cell r="A1075" t="str">
            <v>2240105</v>
          </cell>
        </row>
        <row r="1075">
          <cell r="E1075">
            <v>0</v>
          </cell>
        </row>
        <row r="1076">
          <cell r="A1076" t="str">
            <v>2240106</v>
          </cell>
        </row>
        <row r="1076">
          <cell r="E1076">
            <v>102.27</v>
          </cell>
        </row>
        <row r="1077">
          <cell r="A1077" t="str">
            <v>2240108</v>
          </cell>
        </row>
        <row r="1077">
          <cell r="E1077">
            <v>16</v>
          </cell>
        </row>
        <row r="1078">
          <cell r="A1078" t="str">
            <v>2240109</v>
          </cell>
        </row>
        <row r="1078">
          <cell r="E1078">
            <v>0</v>
          </cell>
        </row>
        <row r="1079">
          <cell r="A1079" t="str">
            <v>2240150</v>
          </cell>
        </row>
        <row r="1079">
          <cell r="E1079">
            <v>0</v>
          </cell>
        </row>
        <row r="1080">
          <cell r="A1080" t="str">
            <v>2240199</v>
          </cell>
        </row>
        <row r="1080">
          <cell r="E1080">
            <v>0</v>
          </cell>
        </row>
        <row r="1081">
          <cell r="A1081" t="str">
            <v>2240201</v>
          </cell>
        </row>
        <row r="1081">
          <cell r="E1081">
            <v>588.4</v>
          </cell>
        </row>
        <row r="1082">
          <cell r="A1082" t="str">
            <v>2240202</v>
          </cell>
        </row>
        <row r="1082">
          <cell r="E1082">
            <v>0</v>
          </cell>
        </row>
        <row r="1083">
          <cell r="A1083" t="str">
            <v>2240203</v>
          </cell>
        </row>
        <row r="1083">
          <cell r="E1083">
            <v>0</v>
          </cell>
        </row>
        <row r="1084">
          <cell r="A1084" t="str">
            <v>2240204</v>
          </cell>
        </row>
        <row r="1084">
          <cell r="E1084">
            <v>168.72</v>
          </cell>
        </row>
        <row r="1085">
          <cell r="A1085" t="str">
            <v>2240250</v>
          </cell>
        </row>
        <row r="1085">
          <cell r="E1085">
            <v>0</v>
          </cell>
        </row>
        <row r="1086">
          <cell r="A1086" t="str">
            <v>2240299</v>
          </cell>
        </row>
        <row r="1086">
          <cell r="E1086">
            <v>0</v>
          </cell>
        </row>
        <row r="1087">
          <cell r="A1087" t="str">
            <v>2240401</v>
          </cell>
        </row>
        <row r="1087">
          <cell r="E1087">
            <v>0</v>
          </cell>
        </row>
        <row r="1088">
          <cell r="A1088" t="str">
            <v>2240402</v>
          </cell>
        </row>
        <row r="1088">
          <cell r="E1088">
            <v>0</v>
          </cell>
        </row>
        <row r="1089">
          <cell r="A1089" t="str">
            <v>2240403</v>
          </cell>
        </row>
        <row r="1089">
          <cell r="E1089">
            <v>0</v>
          </cell>
        </row>
        <row r="1090">
          <cell r="A1090" t="str">
            <v>2240404</v>
          </cell>
        </row>
        <row r="1090">
          <cell r="E1090">
            <v>0</v>
          </cell>
        </row>
        <row r="1091">
          <cell r="A1091" t="str">
            <v>2240405</v>
          </cell>
        </row>
        <row r="1091">
          <cell r="E1091">
            <v>0</v>
          </cell>
        </row>
        <row r="1092">
          <cell r="A1092" t="str">
            <v>2240450</v>
          </cell>
        </row>
        <row r="1092">
          <cell r="E1092">
            <v>0</v>
          </cell>
        </row>
        <row r="1093">
          <cell r="A1093" t="str">
            <v>2240499</v>
          </cell>
        </row>
        <row r="1093">
          <cell r="E1093">
            <v>0</v>
          </cell>
        </row>
        <row r="1094">
          <cell r="A1094" t="str">
            <v>2240501</v>
          </cell>
        </row>
        <row r="1094">
          <cell r="E1094">
            <v>0</v>
          </cell>
        </row>
        <row r="1095">
          <cell r="A1095" t="str">
            <v>2240502</v>
          </cell>
        </row>
        <row r="1095">
          <cell r="E1095">
            <v>0</v>
          </cell>
        </row>
        <row r="1096">
          <cell r="A1096" t="str">
            <v>2240503</v>
          </cell>
        </row>
        <row r="1096">
          <cell r="E1096">
            <v>0</v>
          </cell>
        </row>
        <row r="1097">
          <cell r="A1097" t="str">
            <v>2240504</v>
          </cell>
        </row>
        <row r="1097">
          <cell r="E1097">
            <v>0</v>
          </cell>
        </row>
        <row r="1098">
          <cell r="A1098" t="str">
            <v>2240505</v>
          </cell>
        </row>
        <row r="1098">
          <cell r="E1098">
            <v>0</v>
          </cell>
        </row>
        <row r="1099">
          <cell r="A1099" t="str">
            <v>2240506</v>
          </cell>
        </row>
        <row r="1099">
          <cell r="E1099">
            <v>0</v>
          </cell>
        </row>
        <row r="1100">
          <cell r="A1100" t="str">
            <v>2240507</v>
          </cell>
        </row>
        <row r="1100">
          <cell r="E1100">
            <v>0</v>
          </cell>
        </row>
        <row r="1101">
          <cell r="A1101" t="str">
            <v>2240508</v>
          </cell>
        </row>
        <row r="1101">
          <cell r="E1101">
            <v>0</v>
          </cell>
        </row>
        <row r="1102">
          <cell r="A1102" t="str">
            <v>2240509</v>
          </cell>
        </row>
        <row r="1102">
          <cell r="E1102">
            <v>0</v>
          </cell>
        </row>
        <row r="1103">
          <cell r="A1103" t="str">
            <v>2240510</v>
          </cell>
        </row>
        <row r="1103">
          <cell r="E1103">
            <v>0</v>
          </cell>
        </row>
        <row r="1104">
          <cell r="A1104" t="str">
            <v>2240550</v>
          </cell>
        </row>
        <row r="1104">
          <cell r="E1104">
            <v>0</v>
          </cell>
        </row>
        <row r="1105">
          <cell r="A1105" t="str">
            <v>2240599</v>
          </cell>
        </row>
        <row r="1105">
          <cell r="E1105">
            <v>0</v>
          </cell>
        </row>
        <row r="1106">
          <cell r="A1106" t="str">
            <v>2240601</v>
          </cell>
        </row>
        <row r="1106">
          <cell r="E1106">
            <v>0</v>
          </cell>
        </row>
        <row r="1107">
          <cell r="A1107" t="str">
            <v>2240602</v>
          </cell>
        </row>
        <row r="1107">
          <cell r="E1107">
            <v>71.46</v>
          </cell>
        </row>
        <row r="1108">
          <cell r="A1108" t="str">
            <v>2240699</v>
          </cell>
        </row>
        <row r="1108">
          <cell r="E1108">
            <v>0</v>
          </cell>
        </row>
        <row r="1109">
          <cell r="A1109" t="str">
            <v>2240703</v>
          </cell>
        </row>
        <row r="1109">
          <cell r="E1109">
            <v>0</v>
          </cell>
        </row>
        <row r="1110">
          <cell r="A1110" t="str">
            <v>2240704</v>
          </cell>
        </row>
        <row r="1110">
          <cell r="E1110">
            <v>0</v>
          </cell>
        </row>
        <row r="1111">
          <cell r="A1111" t="str">
            <v>2240799</v>
          </cell>
        </row>
        <row r="1111">
          <cell r="E1111">
            <v>0</v>
          </cell>
        </row>
        <row r="1112">
          <cell r="A1112" t="str">
            <v>2249999</v>
          </cell>
        </row>
        <row r="1112">
          <cell r="E1112">
            <v>0</v>
          </cell>
        </row>
        <row r="1113">
          <cell r="A1113" t="str">
            <v>227</v>
          </cell>
        </row>
        <row r="1113">
          <cell r="E1113">
            <v>4800</v>
          </cell>
        </row>
        <row r="1114">
          <cell r="A1114" t="str">
            <v>2290201</v>
          </cell>
        </row>
        <row r="1114">
          <cell r="E1114">
            <v>4953</v>
          </cell>
        </row>
        <row r="1115">
          <cell r="A1115" t="str">
            <v>2299999</v>
          </cell>
        </row>
        <row r="1115">
          <cell r="E1115">
            <v>8860.77</v>
          </cell>
        </row>
        <row r="1116">
          <cell r="A1116" t="str">
            <v>2320301</v>
          </cell>
        </row>
        <row r="1116">
          <cell r="E1116">
            <v>5113</v>
          </cell>
        </row>
        <row r="1117">
          <cell r="A1117" t="str">
            <v>2320302</v>
          </cell>
        </row>
        <row r="1117">
          <cell r="E1117">
            <v>0</v>
          </cell>
        </row>
        <row r="1118">
          <cell r="A1118" t="str">
            <v>2320303</v>
          </cell>
        </row>
        <row r="1118">
          <cell r="E1118">
            <v>0</v>
          </cell>
        </row>
        <row r="1119">
          <cell r="A1119" t="str">
            <v>2320399</v>
          </cell>
        </row>
        <row r="1119">
          <cell r="E1119">
            <v>0</v>
          </cell>
        </row>
        <row r="1120">
          <cell r="A1120" t="str">
            <v>2330301</v>
          </cell>
        </row>
        <row r="1120">
          <cell r="E1120">
            <v>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简介"/>
      <sheetName val="使用说明"/>
      <sheetName val="封面"/>
      <sheetName val="内置数据"/>
      <sheetName val="目录"/>
      <sheetName val="表一（录入表）"/>
      <sheetName val="表二"/>
      <sheetName val="表二（录入表）"/>
      <sheetName val="表三"/>
      <sheetName val="表三（录入表）"/>
      <sheetName val="表四（录入表）"/>
      <sheetName val="表五（录入表）"/>
      <sheetName val="表六（1）"/>
      <sheetName val="表六（2）"/>
      <sheetName val="表七（1）"/>
      <sheetName val="表七（2）"/>
      <sheetName val="表八（录入表）"/>
      <sheetName val="表九"/>
      <sheetName val="表九（录入表）"/>
      <sheetName val="表十（录入表）"/>
      <sheetName val="表十一"/>
      <sheetName val="表十二（录入表）"/>
      <sheetName val="表十三（录入表）"/>
      <sheetName val="表十四"/>
      <sheetName val="数据汇集"/>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D21"/>
  <sheetViews>
    <sheetView showGridLines="0" showZeros="0" workbookViewId="0">
      <selection activeCell="B13" sqref="B13"/>
    </sheetView>
  </sheetViews>
  <sheetFormatPr defaultColWidth="12.1666666666667" defaultRowHeight="12" outlineLevelCol="3"/>
  <cols>
    <col min="1" max="1" width="28" customWidth="1"/>
    <col min="2" max="2" width="67.1666666666667" customWidth="1"/>
    <col min="3" max="3" width="41.5" customWidth="1"/>
    <col min="4" max="4" width="29.8333333333333" customWidth="1"/>
    <col min="5" max="5" width="27.5" customWidth="1"/>
    <col min="255" max="255" width="12.8333333333333" customWidth="1"/>
    <col min="256" max="256" width="14.3333333333333" customWidth="1"/>
    <col min="257" max="257" width="63" customWidth="1"/>
    <col min="258" max="258" width="9.16666666666667" customWidth="1"/>
    <col min="259" max="259" width="49.8333333333333" customWidth="1"/>
    <col min="260" max="260" width="12.6666666666667" customWidth="1"/>
    <col min="511" max="511" width="12.8333333333333" customWidth="1"/>
    <col min="512" max="512" width="14.3333333333333" customWidth="1"/>
    <col min="513" max="513" width="63" customWidth="1"/>
    <col min="514" max="514" width="9.16666666666667" customWidth="1"/>
    <col min="515" max="515" width="49.8333333333333" customWidth="1"/>
    <col min="516" max="516" width="12.6666666666667" customWidth="1"/>
    <col min="767" max="767" width="12.8333333333333" customWidth="1"/>
    <col min="768" max="768" width="14.3333333333333" customWidth="1"/>
    <col min="769" max="769" width="63" customWidth="1"/>
    <col min="770" max="770" width="9.16666666666667" customWidth="1"/>
    <col min="771" max="771" width="49.8333333333333" customWidth="1"/>
    <col min="772" max="772" width="12.6666666666667" customWidth="1"/>
    <col min="1023" max="1023" width="12.8333333333333" customWidth="1"/>
    <col min="1024" max="1024" width="14.3333333333333" customWidth="1"/>
    <col min="1025" max="1025" width="63" customWidth="1"/>
    <col min="1026" max="1026" width="9.16666666666667" customWidth="1"/>
    <col min="1027" max="1027" width="49.8333333333333" customWidth="1"/>
    <col min="1028" max="1028" width="12.6666666666667" customWidth="1"/>
    <col min="1279" max="1279" width="12.8333333333333" customWidth="1"/>
    <col min="1280" max="1280" width="14.3333333333333" customWidth="1"/>
    <col min="1281" max="1281" width="63" customWidth="1"/>
    <col min="1282" max="1282" width="9.16666666666667" customWidth="1"/>
    <col min="1283" max="1283" width="49.8333333333333" customWidth="1"/>
    <col min="1284" max="1284" width="12.6666666666667" customWidth="1"/>
    <col min="1535" max="1535" width="12.8333333333333" customWidth="1"/>
    <col min="1536" max="1536" width="14.3333333333333" customWidth="1"/>
    <col min="1537" max="1537" width="63" customWidth="1"/>
    <col min="1538" max="1538" width="9.16666666666667" customWidth="1"/>
    <col min="1539" max="1539" width="49.8333333333333" customWidth="1"/>
    <col min="1540" max="1540" width="12.6666666666667" customWidth="1"/>
    <col min="1791" max="1791" width="12.8333333333333" customWidth="1"/>
    <col min="1792" max="1792" width="14.3333333333333" customWidth="1"/>
    <col min="1793" max="1793" width="63" customWidth="1"/>
    <col min="1794" max="1794" width="9.16666666666667" customWidth="1"/>
    <col min="1795" max="1795" width="49.8333333333333" customWidth="1"/>
    <col min="1796" max="1796" width="12.6666666666667" customWidth="1"/>
    <col min="2047" max="2047" width="12.8333333333333" customWidth="1"/>
    <col min="2048" max="2048" width="14.3333333333333" customWidth="1"/>
    <col min="2049" max="2049" width="63" customWidth="1"/>
    <col min="2050" max="2050" width="9.16666666666667" customWidth="1"/>
    <col min="2051" max="2051" width="49.8333333333333" customWidth="1"/>
    <col min="2052" max="2052" width="12.6666666666667" customWidth="1"/>
    <col min="2303" max="2303" width="12.8333333333333" customWidth="1"/>
    <col min="2304" max="2304" width="14.3333333333333" customWidth="1"/>
    <col min="2305" max="2305" width="63" customWidth="1"/>
    <col min="2306" max="2306" width="9.16666666666667" customWidth="1"/>
    <col min="2307" max="2307" width="49.8333333333333" customWidth="1"/>
    <col min="2308" max="2308" width="12.6666666666667" customWidth="1"/>
    <col min="2559" max="2559" width="12.8333333333333" customWidth="1"/>
    <col min="2560" max="2560" width="14.3333333333333" customWidth="1"/>
    <col min="2561" max="2561" width="63" customWidth="1"/>
    <col min="2562" max="2562" width="9.16666666666667" customWidth="1"/>
    <col min="2563" max="2563" width="49.8333333333333" customWidth="1"/>
    <col min="2564" max="2564" width="12.6666666666667" customWidth="1"/>
    <col min="2815" max="2815" width="12.8333333333333" customWidth="1"/>
    <col min="2816" max="2816" width="14.3333333333333" customWidth="1"/>
    <col min="2817" max="2817" width="63" customWidth="1"/>
    <col min="2818" max="2818" width="9.16666666666667" customWidth="1"/>
    <col min="2819" max="2819" width="49.8333333333333" customWidth="1"/>
    <col min="2820" max="2820" width="12.6666666666667" customWidth="1"/>
    <col min="3071" max="3071" width="12.8333333333333" customWidth="1"/>
    <col min="3072" max="3072" width="14.3333333333333" customWidth="1"/>
    <col min="3073" max="3073" width="63" customWidth="1"/>
    <col min="3074" max="3074" width="9.16666666666667" customWidth="1"/>
    <col min="3075" max="3075" width="49.8333333333333" customWidth="1"/>
    <col min="3076" max="3076" width="12.6666666666667" customWidth="1"/>
    <col min="3327" max="3327" width="12.8333333333333" customWidth="1"/>
    <col min="3328" max="3328" width="14.3333333333333" customWidth="1"/>
    <col min="3329" max="3329" width="63" customWidth="1"/>
    <col min="3330" max="3330" width="9.16666666666667" customWidth="1"/>
    <col min="3331" max="3331" width="49.8333333333333" customWidth="1"/>
    <col min="3332" max="3332" width="12.6666666666667" customWidth="1"/>
    <col min="3583" max="3583" width="12.8333333333333" customWidth="1"/>
    <col min="3584" max="3584" width="14.3333333333333" customWidth="1"/>
    <col min="3585" max="3585" width="63" customWidth="1"/>
    <col min="3586" max="3586" width="9.16666666666667" customWidth="1"/>
    <col min="3587" max="3587" width="49.8333333333333" customWidth="1"/>
    <col min="3588" max="3588" width="12.6666666666667" customWidth="1"/>
    <col min="3839" max="3839" width="12.8333333333333" customWidth="1"/>
    <col min="3840" max="3840" width="14.3333333333333" customWidth="1"/>
    <col min="3841" max="3841" width="63" customWidth="1"/>
    <col min="3842" max="3842" width="9.16666666666667" customWidth="1"/>
    <col min="3843" max="3843" width="49.8333333333333" customWidth="1"/>
    <col min="3844" max="3844" width="12.6666666666667" customWidth="1"/>
    <col min="4095" max="4095" width="12.8333333333333" customWidth="1"/>
    <col min="4096" max="4096" width="14.3333333333333" customWidth="1"/>
    <col min="4097" max="4097" width="63" customWidth="1"/>
    <col min="4098" max="4098" width="9.16666666666667" customWidth="1"/>
    <col min="4099" max="4099" width="49.8333333333333" customWidth="1"/>
    <col min="4100" max="4100" width="12.6666666666667" customWidth="1"/>
    <col min="4351" max="4351" width="12.8333333333333" customWidth="1"/>
    <col min="4352" max="4352" width="14.3333333333333" customWidth="1"/>
    <col min="4353" max="4353" width="63" customWidth="1"/>
    <col min="4354" max="4354" width="9.16666666666667" customWidth="1"/>
    <col min="4355" max="4355" width="49.8333333333333" customWidth="1"/>
    <col min="4356" max="4356" width="12.6666666666667" customWidth="1"/>
    <col min="4607" max="4607" width="12.8333333333333" customWidth="1"/>
    <col min="4608" max="4608" width="14.3333333333333" customWidth="1"/>
    <col min="4609" max="4609" width="63" customWidth="1"/>
    <col min="4610" max="4610" width="9.16666666666667" customWidth="1"/>
    <col min="4611" max="4611" width="49.8333333333333" customWidth="1"/>
    <col min="4612" max="4612" width="12.6666666666667" customWidth="1"/>
    <col min="4863" max="4863" width="12.8333333333333" customWidth="1"/>
    <col min="4864" max="4864" width="14.3333333333333" customWidth="1"/>
    <col min="4865" max="4865" width="63" customWidth="1"/>
    <col min="4866" max="4866" width="9.16666666666667" customWidth="1"/>
    <col min="4867" max="4867" width="49.8333333333333" customWidth="1"/>
    <col min="4868" max="4868" width="12.6666666666667" customWidth="1"/>
    <col min="5119" max="5119" width="12.8333333333333" customWidth="1"/>
    <col min="5120" max="5120" width="14.3333333333333" customWidth="1"/>
    <col min="5121" max="5121" width="63" customWidth="1"/>
    <col min="5122" max="5122" width="9.16666666666667" customWidth="1"/>
    <col min="5123" max="5123" width="49.8333333333333" customWidth="1"/>
    <col min="5124" max="5124" width="12.6666666666667" customWidth="1"/>
    <col min="5375" max="5375" width="12.8333333333333" customWidth="1"/>
    <col min="5376" max="5376" width="14.3333333333333" customWidth="1"/>
    <col min="5377" max="5377" width="63" customWidth="1"/>
    <col min="5378" max="5378" width="9.16666666666667" customWidth="1"/>
    <col min="5379" max="5379" width="49.8333333333333" customWidth="1"/>
    <col min="5380" max="5380" width="12.6666666666667" customWidth="1"/>
    <col min="5631" max="5631" width="12.8333333333333" customWidth="1"/>
    <col min="5632" max="5632" width="14.3333333333333" customWidth="1"/>
    <col min="5633" max="5633" width="63" customWidth="1"/>
    <col min="5634" max="5634" width="9.16666666666667" customWidth="1"/>
    <col min="5635" max="5635" width="49.8333333333333" customWidth="1"/>
    <col min="5636" max="5636" width="12.6666666666667" customWidth="1"/>
    <col min="5887" max="5887" width="12.8333333333333" customWidth="1"/>
    <col min="5888" max="5888" width="14.3333333333333" customWidth="1"/>
    <col min="5889" max="5889" width="63" customWidth="1"/>
    <col min="5890" max="5890" width="9.16666666666667" customWidth="1"/>
    <col min="5891" max="5891" width="49.8333333333333" customWidth="1"/>
    <col min="5892" max="5892" width="12.6666666666667" customWidth="1"/>
    <col min="6143" max="6143" width="12.8333333333333" customWidth="1"/>
    <col min="6144" max="6144" width="14.3333333333333" customWidth="1"/>
    <col min="6145" max="6145" width="63" customWidth="1"/>
    <col min="6146" max="6146" width="9.16666666666667" customWidth="1"/>
    <col min="6147" max="6147" width="49.8333333333333" customWidth="1"/>
    <col min="6148" max="6148" width="12.6666666666667" customWidth="1"/>
    <col min="6399" max="6399" width="12.8333333333333" customWidth="1"/>
    <col min="6400" max="6400" width="14.3333333333333" customWidth="1"/>
    <col min="6401" max="6401" width="63" customWidth="1"/>
    <col min="6402" max="6402" width="9.16666666666667" customWidth="1"/>
    <col min="6403" max="6403" width="49.8333333333333" customWidth="1"/>
    <col min="6404" max="6404" width="12.6666666666667" customWidth="1"/>
    <col min="6655" max="6655" width="12.8333333333333" customWidth="1"/>
    <col min="6656" max="6656" width="14.3333333333333" customWidth="1"/>
    <col min="6657" max="6657" width="63" customWidth="1"/>
    <col min="6658" max="6658" width="9.16666666666667" customWidth="1"/>
    <col min="6659" max="6659" width="49.8333333333333" customWidth="1"/>
    <col min="6660" max="6660" width="12.6666666666667" customWidth="1"/>
    <col min="6911" max="6911" width="12.8333333333333" customWidth="1"/>
    <col min="6912" max="6912" width="14.3333333333333" customWidth="1"/>
    <col min="6913" max="6913" width="63" customWidth="1"/>
    <col min="6914" max="6914" width="9.16666666666667" customWidth="1"/>
    <col min="6915" max="6915" width="49.8333333333333" customWidth="1"/>
    <col min="6916" max="6916" width="12.6666666666667" customWidth="1"/>
    <col min="7167" max="7167" width="12.8333333333333" customWidth="1"/>
    <col min="7168" max="7168" width="14.3333333333333" customWidth="1"/>
    <col min="7169" max="7169" width="63" customWidth="1"/>
    <col min="7170" max="7170" width="9.16666666666667" customWidth="1"/>
    <col min="7171" max="7171" width="49.8333333333333" customWidth="1"/>
    <col min="7172" max="7172" width="12.6666666666667" customWidth="1"/>
    <col min="7423" max="7423" width="12.8333333333333" customWidth="1"/>
    <col min="7424" max="7424" width="14.3333333333333" customWidth="1"/>
    <col min="7425" max="7425" width="63" customWidth="1"/>
    <col min="7426" max="7426" width="9.16666666666667" customWidth="1"/>
    <col min="7427" max="7427" width="49.8333333333333" customWidth="1"/>
    <col min="7428" max="7428" width="12.6666666666667" customWidth="1"/>
    <col min="7679" max="7679" width="12.8333333333333" customWidth="1"/>
    <col min="7680" max="7680" width="14.3333333333333" customWidth="1"/>
    <col min="7681" max="7681" width="63" customWidth="1"/>
    <col min="7682" max="7682" width="9.16666666666667" customWidth="1"/>
    <col min="7683" max="7683" width="49.8333333333333" customWidth="1"/>
    <col min="7684" max="7684" width="12.6666666666667" customWidth="1"/>
    <col min="7935" max="7935" width="12.8333333333333" customWidth="1"/>
    <col min="7936" max="7936" width="14.3333333333333" customWidth="1"/>
    <col min="7937" max="7937" width="63" customWidth="1"/>
    <col min="7938" max="7938" width="9.16666666666667" customWidth="1"/>
    <col min="7939" max="7939" width="49.8333333333333" customWidth="1"/>
    <col min="7940" max="7940" width="12.6666666666667" customWidth="1"/>
    <col min="8191" max="8191" width="12.8333333333333" customWidth="1"/>
    <col min="8192" max="8192" width="14.3333333333333" customWidth="1"/>
    <col min="8193" max="8193" width="63" customWidth="1"/>
    <col min="8194" max="8194" width="9.16666666666667" customWidth="1"/>
    <col min="8195" max="8195" width="49.8333333333333" customWidth="1"/>
    <col min="8196" max="8196" width="12.6666666666667" customWidth="1"/>
    <col min="8447" max="8447" width="12.8333333333333" customWidth="1"/>
    <col min="8448" max="8448" width="14.3333333333333" customWidth="1"/>
    <col min="8449" max="8449" width="63" customWidth="1"/>
    <col min="8450" max="8450" width="9.16666666666667" customWidth="1"/>
    <col min="8451" max="8451" width="49.8333333333333" customWidth="1"/>
    <col min="8452" max="8452" width="12.6666666666667" customWidth="1"/>
    <col min="8703" max="8703" width="12.8333333333333" customWidth="1"/>
    <col min="8704" max="8704" width="14.3333333333333" customWidth="1"/>
    <col min="8705" max="8705" width="63" customWidth="1"/>
    <col min="8706" max="8706" width="9.16666666666667" customWidth="1"/>
    <col min="8707" max="8707" width="49.8333333333333" customWidth="1"/>
    <col min="8708" max="8708" width="12.6666666666667" customWidth="1"/>
    <col min="8959" max="8959" width="12.8333333333333" customWidth="1"/>
    <col min="8960" max="8960" width="14.3333333333333" customWidth="1"/>
    <col min="8961" max="8961" width="63" customWidth="1"/>
    <col min="8962" max="8962" width="9.16666666666667" customWidth="1"/>
    <col min="8963" max="8963" width="49.8333333333333" customWidth="1"/>
    <col min="8964" max="8964" width="12.6666666666667" customWidth="1"/>
    <col min="9215" max="9215" width="12.8333333333333" customWidth="1"/>
    <col min="9216" max="9216" width="14.3333333333333" customWidth="1"/>
    <col min="9217" max="9217" width="63" customWidth="1"/>
    <col min="9218" max="9218" width="9.16666666666667" customWidth="1"/>
    <col min="9219" max="9219" width="49.8333333333333" customWidth="1"/>
    <col min="9220" max="9220" width="12.6666666666667" customWidth="1"/>
    <col min="9471" max="9471" width="12.8333333333333" customWidth="1"/>
    <col min="9472" max="9472" width="14.3333333333333" customWidth="1"/>
    <col min="9473" max="9473" width="63" customWidth="1"/>
    <col min="9474" max="9474" width="9.16666666666667" customWidth="1"/>
    <col min="9475" max="9475" width="49.8333333333333" customWidth="1"/>
    <col min="9476" max="9476" width="12.6666666666667" customWidth="1"/>
    <col min="9727" max="9727" width="12.8333333333333" customWidth="1"/>
    <col min="9728" max="9728" width="14.3333333333333" customWidth="1"/>
    <col min="9729" max="9729" width="63" customWidth="1"/>
    <col min="9730" max="9730" width="9.16666666666667" customWidth="1"/>
    <col min="9731" max="9731" width="49.8333333333333" customWidth="1"/>
    <col min="9732" max="9732" width="12.6666666666667" customWidth="1"/>
    <col min="9983" max="9983" width="12.8333333333333" customWidth="1"/>
    <col min="9984" max="9984" width="14.3333333333333" customWidth="1"/>
    <col min="9985" max="9985" width="63" customWidth="1"/>
    <col min="9986" max="9986" width="9.16666666666667" customWidth="1"/>
    <col min="9987" max="9987" width="49.8333333333333" customWidth="1"/>
    <col min="9988" max="9988" width="12.6666666666667" customWidth="1"/>
    <col min="10239" max="10239" width="12.8333333333333" customWidth="1"/>
    <col min="10240" max="10240" width="14.3333333333333" customWidth="1"/>
    <col min="10241" max="10241" width="63" customWidth="1"/>
    <col min="10242" max="10242" width="9.16666666666667" customWidth="1"/>
    <col min="10243" max="10243" width="49.8333333333333" customWidth="1"/>
    <col min="10244" max="10244" width="12.6666666666667" customWidth="1"/>
    <col min="10495" max="10495" width="12.8333333333333" customWidth="1"/>
    <col min="10496" max="10496" width="14.3333333333333" customWidth="1"/>
    <col min="10497" max="10497" width="63" customWidth="1"/>
    <col min="10498" max="10498" width="9.16666666666667" customWidth="1"/>
    <col min="10499" max="10499" width="49.8333333333333" customWidth="1"/>
    <col min="10500" max="10500" width="12.6666666666667" customWidth="1"/>
    <col min="10751" max="10751" width="12.8333333333333" customWidth="1"/>
    <col min="10752" max="10752" width="14.3333333333333" customWidth="1"/>
    <col min="10753" max="10753" width="63" customWidth="1"/>
    <col min="10754" max="10754" width="9.16666666666667" customWidth="1"/>
    <col min="10755" max="10755" width="49.8333333333333" customWidth="1"/>
    <col min="10756" max="10756" width="12.6666666666667" customWidth="1"/>
    <col min="11007" max="11007" width="12.8333333333333" customWidth="1"/>
    <col min="11008" max="11008" width="14.3333333333333" customWidth="1"/>
    <col min="11009" max="11009" width="63" customWidth="1"/>
    <col min="11010" max="11010" width="9.16666666666667" customWidth="1"/>
    <col min="11011" max="11011" width="49.8333333333333" customWidth="1"/>
    <col min="11012" max="11012" width="12.6666666666667" customWidth="1"/>
    <col min="11263" max="11263" width="12.8333333333333" customWidth="1"/>
    <col min="11264" max="11264" width="14.3333333333333" customWidth="1"/>
    <col min="11265" max="11265" width="63" customWidth="1"/>
    <col min="11266" max="11266" width="9.16666666666667" customWidth="1"/>
    <col min="11267" max="11267" width="49.8333333333333" customWidth="1"/>
    <col min="11268" max="11268" width="12.6666666666667" customWidth="1"/>
    <col min="11519" max="11519" width="12.8333333333333" customWidth="1"/>
    <col min="11520" max="11520" width="14.3333333333333" customWidth="1"/>
    <col min="11521" max="11521" width="63" customWidth="1"/>
    <col min="11522" max="11522" width="9.16666666666667" customWidth="1"/>
    <col min="11523" max="11523" width="49.8333333333333" customWidth="1"/>
    <col min="11524" max="11524" width="12.6666666666667" customWidth="1"/>
    <col min="11775" max="11775" width="12.8333333333333" customWidth="1"/>
    <col min="11776" max="11776" width="14.3333333333333" customWidth="1"/>
    <col min="11777" max="11777" width="63" customWidth="1"/>
    <col min="11778" max="11778" width="9.16666666666667" customWidth="1"/>
    <col min="11779" max="11779" width="49.8333333333333" customWidth="1"/>
    <col min="11780" max="11780" width="12.6666666666667" customWidth="1"/>
    <col min="12031" max="12031" width="12.8333333333333" customWidth="1"/>
    <col min="12032" max="12032" width="14.3333333333333" customWidth="1"/>
    <col min="12033" max="12033" width="63" customWidth="1"/>
    <col min="12034" max="12034" width="9.16666666666667" customWidth="1"/>
    <col min="12035" max="12035" width="49.8333333333333" customWidth="1"/>
    <col min="12036" max="12036" width="12.6666666666667" customWidth="1"/>
    <col min="12287" max="12287" width="12.8333333333333" customWidth="1"/>
    <col min="12288" max="12288" width="14.3333333333333" customWidth="1"/>
    <col min="12289" max="12289" width="63" customWidth="1"/>
    <col min="12290" max="12290" width="9.16666666666667" customWidth="1"/>
    <col min="12291" max="12291" width="49.8333333333333" customWidth="1"/>
    <col min="12292" max="12292" width="12.6666666666667" customWidth="1"/>
    <col min="12543" max="12543" width="12.8333333333333" customWidth="1"/>
    <col min="12544" max="12544" width="14.3333333333333" customWidth="1"/>
    <col min="12545" max="12545" width="63" customWidth="1"/>
    <col min="12546" max="12546" width="9.16666666666667" customWidth="1"/>
    <col min="12547" max="12547" width="49.8333333333333" customWidth="1"/>
    <col min="12548" max="12548" width="12.6666666666667" customWidth="1"/>
    <col min="12799" max="12799" width="12.8333333333333" customWidth="1"/>
    <col min="12800" max="12800" width="14.3333333333333" customWidth="1"/>
    <col min="12801" max="12801" width="63" customWidth="1"/>
    <col min="12802" max="12802" width="9.16666666666667" customWidth="1"/>
    <col min="12803" max="12803" width="49.8333333333333" customWidth="1"/>
    <col min="12804" max="12804" width="12.6666666666667" customWidth="1"/>
    <col min="13055" max="13055" width="12.8333333333333" customWidth="1"/>
    <col min="13056" max="13056" width="14.3333333333333" customWidth="1"/>
    <col min="13057" max="13057" width="63" customWidth="1"/>
    <col min="13058" max="13058" width="9.16666666666667" customWidth="1"/>
    <col min="13059" max="13059" width="49.8333333333333" customWidth="1"/>
    <col min="13060" max="13060" width="12.6666666666667" customWidth="1"/>
    <col min="13311" max="13311" width="12.8333333333333" customWidth="1"/>
    <col min="13312" max="13312" width="14.3333333333333" customWidth="1"/>
    <col min="13313" max="13313" width="63" customWidth="1"/>
    <col min="13314" max="13314" width="9.16666666666667" customWidth="1"/>
    <col min="13315" max="13315" width="49.8333333333333" customWidth="1"/>
    <col min="13316" max="13316" width="12.6666666666667" customWidth="1"/>
    <col min="13567" max="13567" width="12.8333333333333" customWidth="1"/>
    <col min="13568" max="13568" width="14.3333333333333" customWidth="1"/>
    <col min="13569" max="13569" width="63" customWidth="1"/>
    <col min="13570" max="13570" width="9.16666666666667" customWidth="1"/>
    <col min="13571" max="13571" width="49.8333333333333" customWidth="1"/>
    <col min="13572" max="13572" width="12.6666666666667" customWidth="1"/>
    <col min="13823" max="13823" width="12.8333333333333" customWidth="1"/>
    <col min="13824" max="13824" width="14.3333333333333" customWidth="1"/>
    <col min="13825" max="13825" width="63" customWidth="1"/>
    <col min="13826" max="13826" width="9.16666666666667" customWidth="1"/>
    <col min="13827" max="13827" width="49.8333333333333" customWidth="1"/>
    <col min="13828" max="13828" width="12.6666666666667" customWidth="1"/>
    <col min="14079" max="14079" width="12.8333333333333" customWidth="1"/>
    <col min="14080" max="14080" width="14.3333333333333" customWidth="1"/>
    <col min="14081" max="14081" width="63" customWidth="1"/>
    <col min="14082" max="14082" width="9.16666666666667" customWidth="1"/>
    <col min="14083" max="14083" width="49.8333333333333" customWidth="1"/>
    <col min="14084" max="14084" width="12.6666666666667" customWidth="1"/>
    <col min="14335" max="14335" width="12.8333333333333" customWidth="1"/>
    <col min="14336" max="14336" width="14.3333333333333" customWidth="1"/>
    <col min="14337" max="14337" width="63" customWidth="1"/>
    <col min="14338" max="14338" width="9.16666666666667" customWidth="1"/>
    <col min="14339" max="14339" width="49.8333333333333" customWidth="1"/>
    <col min="14340" max="14340" width="12.6666666666667" customWidth="1"/>
    <col min="14591" max="14591" width="12.8333333333333" customWidth="1"/>
    <col min="14592" max="14592" width="14.3333333333333" customWidth="1"/>
    <col min="14593" max="14593" width="63" customWidth="1"/>
    <col min="14594" max="14594" width="9.16666666666667" customWidth="1"/>
    <col min="14595" max="14595" width="49.8333333333333" customWidth="1"/>
    <col min="14596" max="14596" width="12.6666666666667" customWidth="1"/>
    <col min="14847" max="14847" width="12.8333333333333" customWidth="1"/>
    <col min="14848" max="14848" width="14.3333333333333" customWidth="1"/>
    <col min="14849" max="14849" width="63" customWidth="1"/>
    <col min="14850" max="14850" width="9.16666666666667" customWidth="1"/>
    <col min="14851" max="14851" width="49.8333333333333" customWidth="1"/>
    <col min="14852" max="14852" width="12.6666666666667" customWidth="1"/>
    <col min="15103" max="15103" width="12.8333333333333" customWidth="1"/>
    <col min="15104" max="15104" width="14.3333333333333" customWidth="1"/>
    <col min="15105" max="15105" width="63" customWidth="1"/>
    <col min="15106" max="15106" width="9.16666666666667" customWidth="1"/>
    <col min="15107" max="15107" width="49.8333333333333" customWidth="1"/>
    <col min="15108" max="15108" width="12.6666666666667" customWidth="1"/>
    <col min="15359" max="15359" width="12.8333333333333" customWidth="1"/>
    <col min="15360" max="15360" width="14.3333333333333" customWidth="1"/>
    <col min="15361" max="15361" width="63" customWidth="1"/>
    <col min="15362" max="15362" width="9.16666666666667" customWidth="1"/>
    <col min="15363" max="15363" width="49.8333333333333" customWidth="1"/>
    <col min="15364" max="15364" width="12.6666666666667" customWidth="1"/>
    <col min="15615" max="15615" width="12.8333333333333" customWidth="1"/>
    <col min="15616" max="15616" width="14.3333333333333" customWidth="1"/>
    <col min="15617" max="15617" width="63" customWidth="1"/>
    <col min="15618" max="15618" width="9.16666666666667" customWidth="1"/>
    <col min="15619" max="15619" width="49.8333333333333" customWidth="1"/>
    <col min="15620" max="15620" width="12.6666666666667" customWidth="1"/>
    <col min="15871" max="15871" width="12.8333333333333" customWidth="1"/>
    <col min="15872" max="15872" width="14.3333333333333" customWidth="1"/>
    <col min="15873" max="15873" width="63" customWidth="1"/>
    <col min="15874" max="15874" width="9.16666666666667" customWidth="1"/>
    <col min="15875" max="15875" width="49.8333333333333" customWidth="1"/>
    <col min="15876" max="15876" width="12.6666666666667" customWidth="1"/>
    <col min="16127" max="16127" width="12.8333333333333" customWidth="1"/>
    <col min="16128" max="16128" width="14.3333333333333" customWidth="1"/>
    <col min="16129" max="16129" width="63" customWidth="1"/>
    <col min="16130" max="16130" width="9.16666666666667" customWidth="1"/>
    <col min="16131" max="16131" width="49.8333333333333" customWidth="1"/>
    <col min="16132" max="16132" width="12.6666666666667" customWidth="1"/>
  </cols>
  <sheetData>
    <row r="1" ht="19.5" customHeight="1" spans="1:4">
      <c r="A1" s="253" t="s">
        <v>0</v>
      </c>
      <c r="B1" s="253"/>
      <c r="C1" s="253"/>
    </row>
    <row r="2" ht="41.25" customHeight="1" spans="1:4">
      <c r="A2" s="254" t="s">
        <v>1</v>
      </c>
      <c r="B2" s="255"/>
      <c r="C2" s="255"/>
      <c r="D2" s="256"/>
    </row>
    <row r="3" ht="19.5" customHeight="1" spans="1:4">
      <c r="A3" s="257" t="s">
        <v>2</v>
      </c>
      <c r="B3" s="257" t="s">
        <v>3</v>
      </c>
      <c r="C3" s="257"/>
      <c r="D3" s="258"/>
    </row>
    <row r="4" ht="22.5" customHeight="1" spans="1:4">
      <c r="A4" s="259" t="s">
        <v>4</v>
      </c>
      <c r="B4" s="260" t="s">
        <v>5</v>
      </c>
      <c r="C4" s="261" t="s">
        <v>6</v>
      </c>
      <c r="D4" s="258"/>
    </row>
    <row r="5" ht="22.5" customHeight="1" spans="1:4">
      <c r="A5" s="259" t="s">
        <v>7</v>
      </c>
      <c r="B5" s="260" t="s">
        <v>8</v>
      </c>
      <c r="C5" s="261"/>
      <c r="D5" s="258"/>
    </row>
    <row r="6" ht="22.5" customHeight="1" spans="1:4">
      <c r="A6" s="259" t="s">
        <v>9</v>
      </c>
      <c r="B6" s="260" t="s">
        <v>10</v>
      </c>
      <c r="C6" s="261"/>
      <c r="D6" s="258"/>
    </row>
    <row r="7" ht="22.5" customHeight="1" spans="1:4">
      <c r="A7" s="259" t="s">
        <v>11</v>
      </c>
      <c r="B7" s="260" t="s">
        <v>12</v>
      </c>
      <c r="C7" s="261"/>
      <c r="D7" s="258"/>
    </row>
    <row r="8" ht="22.5" customHeight="1" spans="1:4">
      <c r="A8" s="259" t="s">
        <v>13</v>
      </c>
      <c r="B8" s="260" t="s">
        <v>14</v>
      </c>
      <c r="C8" s="261"/>
      <c r="D8" s="258"/>
    </row>
    <row r="9" ht="22.5" customHeight="1" spans="1:4">
      <c r="A9" s="259" t="s">
        <v>15</v>
      </c>
      <c r="B9" s="260" t="s">
        <v>16</v>
      </c>
      <c r="C9" s="261"/>
      <c r="D9" s="258"/>
    </row>
    <row r="10" ht="22.5" customHeight="1" spans="1:4">
      <c r="A10" s="259" t="s">
        <v>17</v>
      </c>
      <c r="B10" s="260" t="s">
        <v>18</v>
      </c>
      <c r="C10" s="261" t="s">
        <v>19</v>
      </c>
      <c r="D10" s="258"/>
    </row>
    <row r="11" ht="22.5" customHeight="1" spans="1:4">
      <c r="A11" s="259" t="s">
        <v>20</v>
      </c>
      <c r="B11" s="260" t="s">
        <v>21</v>
      </c>
      <c r="C11" s="261"/>
      <c r="D11" s="258"/>
    </row>
    <row r="12" ht="22.5" customHeight="1" spans="1:4">
      <c r="A12" s="259" t="s">
        <v>22</v>
      </c>
      <c r="B12" s="260" t="s">
        <v>23</v>
      </c>
      <c r="C12" s="261"/>
      <c r="D12" s="258"/>
    </row>
    <row r="13" ht="22.5" customHeight="1" spans="1:4">
      <c r="A13" s="259" t="s">
        <v>24</v>
      </c>
      <c r="B13" s="260" t="s">
        <v>25</v>
      </c>
      <c r="C13" s="261"/>
      <c r="D13" s="258"/>
    </row>
    <row r="14" ht="22.5" customHeight="1" spans="1:4">
      <c r="A14" s="259" t="s">
        <v>26</v>
      </c>
      <c r="B14" s="260" t="s">
        <v>27</v>
      </c>
      <c r="C14" s="261"/>
      <c r="D14" s="258"/>
    </row>
    <row r="15" ht="22.5" customHeight="1" spans="1:4">
      <c r="A15" s="259" t="s">
        <v>28</v>
      </c>
      <c r="B15" s="260" t="s">
        <v>29</v>
      </c>
      <c r="C15" s="261" t="s">
        <v>30</v>
      </c>
      <c r="D15" s="258"/>
    </row>
    <row r="16" ht="22.5" customHeight="1" spans="1:4">
      <c r="A16" s="259" t="s">
        <v>31</v>
      </c>
      <c r="B16" s="260" t="s">
        <v>32</v>
      </c>
      <c r="C16" s="261"/>
      <c r="D16" s="258"/>
    </row>
    <row r="17" ht="22.5" customHeight="1" spans="1:4">
      <c r="A17" s="259" t="s">
        <v>33</v>
      </c>
      <c r="B17" s="260" t="s">
        <v>34</v>
      </c>
      <c r="C17" s="261" t="s">
        <v>35</v>
      </c>
      <c r="D17" s="258"/>
    </row>
    <row r="18" ht="22.5" customHeight="1" spans="1:4">
      <c r="A18" s="259" t="s">
        <v>36</v>
      </c>
      <c r="B18" s="260" t="s">
        <v>37</v>
      </c>
      <c r="C18" s="261"/>
      <c r="D18" s="258"/>
    </row>
    <row r="19" ht="22.5" customHeight="1" spans="1:4">
      <c r="A19" s="259" t="s">
        <v>38</v>
      </c>
      <c r="B19" s="260" t="s">
        <v>39</v>
      </c>
      <c r="C19" s="261" t="s">
        <v>40</v>
      </c>
      <c r="D19" s="258"/>
    </row>
    <row r="20" ht="12.75" customHeight="1" spans="1:4">
      <c r="A20" s="258"/>
      <c r="B20" s="258"/>
      <c r="C20" s="262"/>
      <c r="D20" s="258"/>
    </row>
    <row r="21" ht="16.9" customHeight="1"/>
  </sheetData>
  <mergeCells count="5">
    <mergeCell ref="A2:C2"/>
    <mergeCell ref="C4:C9"/>
    <mergeCell ref="C10:C14"/>
    <mergeCell ref="C15:C16"/>
    <mergeCell ref="C17:C18"/>
  </mergeCells>
  <printOptions horizontalCentered="1"/>
  <pageMargins left="0.707638888888889" right="0.707638888888889" top="0.354166666666667" bottom="0.313888888888889" header="0.313888888888889" footer="0.313888888888889"/>
  <pageSetup paperSize="9" orientation="landscape"/>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pageSetUpPr fitToPage="1"/>
  </sheetPr>
  <dimension ref="A1:I264"/>
  <sheetViews>
    <sheetView view="pageBreakPreview" zoomScaleNormal="100" topLeftCell="G235" workbookViewId="0">
      <selection activeCell="H252" sqref="H252"/>
    </sheetView>
  </sheetViews>
  <sheetFormatPr defaultColWidth="12.1666666666667" defaultRowHeight="12"/>
  <cols>
    <col min="1" max="6" width="12.1666666666667" hidden="1" customWidth="1"/>
    <col min="7" max="7" width="69.1111111111111" customWidth="1"/>
    <col min="8" max="8" width="15.4444444444444" customWidth="1"/>
    <col min="9" max="9" width="25.6222222222222" customWidth="1"/>
    <col min="29" max="29" width="36.7555555555556"/>
    <col min="61" max="61" width="36.7555555555556"/>
    <col min="93" max="93" width="36.7555555555556"/>
    <col min="125" max="125" width="36.7555555555556"/>
    <col min="157" max="157" width="36.7555555555556"/>
    <col min="189" max="189" width="36.7555555555556"/>
    <col min="221" max="221" width="36.7555555555556"/>
    <col min="253" max="253" width="36.7555555555556"/>
    <col min="285" max="285" width="36.7555555555556"/>
    <col min="317" max="317" width="36.7555555555556"/>
    <col min="349" max="349" width="36.7555555555556"/>
    <col min="381" max="381" width="36.7555555555556"/>
    <col min="413" max="413" width="36.7555555555556"/>
    <col min="445" max="445" width="36.7555555555556"/>
    <col min="477" max="477" width="36.7555555555556"/>
    <col min="509" max="509" width="36.7555555555556"/>
    <col min="541" max="541" width="36.7555555555556"/>
    <col min="573" max="573" width="36.7555555555556"/>
    <col min="605" max="605" width="36.7555555555556"/>
    <col min="637" max="637" width="36.7555555555556"/>
    <col min="669" max="669" width="36.7555555555556"/>
    <col min="701" max="701" width="36.7555555555556"/>
    <col min="733" max="733" width="36.7555555555556"/>
    <col min="765" max="765" width="36.7555555555556"/>
    <col min="797" max="797" width="36.7555555555556"/>
    <col min="829" max="829" width="36.7555555555556"/>
    <col min="861" max="861" width="36.7555555555556"/>
    <col min="893" max="893" width="36.7555555555556"/>
    <col min="925" max="925" width="36.7555555555556"/>
    <col min="957" max="957" width="36.7555555555556"/>
    <col min="989" max="989" width="36.7555555555556"/>
    <col min="1021" max="1021" width="36.7555555555556"/>
    <col min="1053" max="1053" width="36.7555555555556"/>
    <col min="1085" max="1085" width="36.7555555555556"/>
    <col min="1117" max="1117" width="36.7555555555556"/>
    <col min="1149" max="1149" width="36.7555555555556"/>
    <col min="1181" max="1181" width="36.7555555555556"/>
    <col min="1213" max="1213" width="36.7555555555556"/>
    <col min="1245" max="1245" width="36.7555555555556"/>
    <col min="1277" max="1277" width="36.7555555555556"/>
    <col min="1309" max="1309" width="36.7555555555556"/>
    <col min="1341" max="1341" width="36.7555555555556"/>
    <col min="1373" max="1373" width="36.7555555555556"/>
    <col min="1405" max="1405" width="36.7555555555556"/>
    <col min="1437" max="1437" width="36.7555555555556"/>
    <col min="1469" max="1469" width="36.7555555555556"/>
    <col min="1501" max="1501" width="36.7555555555556"/>
    <col min="1533" max="1533" width="36.7555555555556"/>
    <col min="1565" max="1565" width="36.7555555555556"/>
    <col min="1597" max="1597" width="36.7555555555556"/>
    <col min="1629" max="1629" width="36.7555555555556"/>
    <col min="1661" max="1661" width="36.7555555555556"/>
    <col min="1693" max="1693" width="36.7555555555556"/>
    <col min="1725" max="1725" width="36.7555555555556"/>
    <col min="1757" max="1757" width="36.7555555555556"/>
    <col min="1789" max="1789" width="36.7555555555556"/>
    <col min="1821" max="1821" width="36.7555555555556"/>
    <col min="1853" max="1853" width="36.7555555555556"/>
    <col min="1885" max="1885" width="36.7555555555556"/>
    <col min="1917" max="1917" width="36.7555555555556"/>
    <col min="1949" max="1949" width="36.7555555555556"/>
    <col min="1981" max="1981" width="36.7555555555556"/>
    <col min="2013" max="2013" width="36.7555555555556"/>
    <col min="2045" max="2045" width="36.7555555555556"/>
    <col min="2077" max="2077" width="36.7555555555556"/>
    <col min="2109" max="2109" width="36.7555555555556"/>
    <col min="2141" max="2141" width="36.7555555555556"/>
    <col min="2173" max="2173" width="36.7555555555556"/>
    <col min="2205" max="2205" width="36.7555555555556"/>
    <col min="2237" max="2237" width="36.7555555555556"/>
    <col min="2269" max="2269" width="36.7555555555556"/>
    <col min="2301" max="2301" width="36.7555555555556"/>
    <col min="2333" max="2333" width="36.7555555555556"/>
    <col min="2365" max="2365" width="36.7555555555556"/>
    <col min="2397" max="2397" width="36.7555555555556"/>
    <col min="2429" max="2429" width="36.7555555555556"/>
    <col min="2461" max="2461" width="36.7555555555556"/>
    <col min="2493" max="2493" width="36.7555555555556"/>
    <col min="2525" max="2525" width="36.7555555555556"/>
    <col min="2557" max="2557" width="36.7555555555556"/>
    <col min="2589" max="2589" width="36.7555555555556"/>
    <col min="2621" max="2621" width="36.7555555555556"/>
    <col min="2653" max="2653" width="36.7555555555556"/>
    <col min="2685" max="2685" width="36.7555555555556"/>
    <col min="2717" max="2717" width="36.7555555555556"/>
    <col min="2749" max="2749" width="36.7555555555556"/>
    <col min="2781" max="2781" width="36.7555555555556"/>
    <col min="2813" max="2813" width="36.7555555555556"/>
    <col min="2845" max="2845" width="36.7555555555556"/>
    <col min="2877" max="2877" width="36.7555555555556"/>
    <col min="2909" max="2909" width="36.7555555555556"/>
    <col min="2941" max="2941" width="36.7555555555556"/>
    <col min="2973" max="2973" width="36.7555555555556"/>
    <col min="3005" max="3005" width="36.7555555555556"/>
    <col min="3037" max="3037" width="36.7555555555556"/>
    <col min="3069" max="3069" width="36.7555555555556"/>
    <col min="3101" max="3101" width="36.7555555555556"/>
    <col min="3133" max="3133" width="36.7555555555556"/>
    <col min="3165" max="3165" width="36.7555555555556"/>
    <col min="3197" max="3197" width="36.7555555555556"/>
    <col min="3229" max="3229" width="36.7555555555556"/>
    <col min="3261" max="3261" width="36.7555555555556"/>
    <col min="3293" max="3293" width="36.7555555555556"/>
    <col min="3325" max="3325" width="36.7555555555556"/>
    <col min="3357" max="3357" width="36.7555555555556"/>
    <col min="3389" max="3389" width="36.7555555555556"/>
    <col min="3421" max="3421" width="36.7555555555556"/>
    <col min="3453" max="3453" width="36.7555555555556"/>
    <col min="3485" max="3485" width="36.7555555555556"/>
    <col min="3517" max="3517" width="36.7555555555556"/>
    <col min="3549" max="3549" width="36.7555555555556"/>
    <col min="3581" max="3581" width="36.7555555555556"/>
    <col min="3613" max="3613" width="36.7555555555556"/>
    <col min="3645" max="3645" width="36.7555555555556"/>
    <col min="3677" max="3677" width="36.7555555555556"/>
    <col min="3709" max="3709" width="36.7555555555556"/>
    <col min="3741" max="3741" width="36.7555555555556"/>
    <col min="3773" max="3773" width="36.7555555555556"/>
    <col min="3805" max="3805" width="36.7555555555556"/>
    <col min="3837" max="3837" width="36.7555555555556"/>
    <col min="3869" max="3869" width="36.7555555555556"/>
    <col min="3901" max="3901" width="36.7555555555556"/>
    <col min="3933" max="3933" width="36.7555555555556"/>
    <col min="3965" max="3965" width="36.7555555555556"/>
    <col min="3997" max="3997" width="36.7555555555556"/>
    <col min="4029" max="4029" width="36.7555555555556"/>
    <col min="4061" max="4061" width="36.7555555555556"/>
    <col min="4093" max="4093" width="36.7555555555556"/>
    <col min="4125" max="4125" width="36.7555555555556"/>
    <col min="4157" max="4157" width="36.7555555555556"/>
    <col min="4189" max="4189" width="36.7555555555556"/>
    <col min="4221" max="4221" width="36.7555555555556"/>
    <col min="4253" max="4253" width="36.7555555555556"/>
    <col min="4285" max="4285" width="36.7555555555556"/>
    <col min="4317" max="4317" width="36.7555555555556"/>
    <col min="4349" max="4349" width="36.7555555555556"/>
    <col min="4381" max="4381" width="36.7555555555556"/>
    <col min="4413" max="4413" width="36.7555555555556"/>
    <col min="4445" max="4445" width="36.7555555555556"/>
    <col min="4477" max="4477" width="36.7555555555556"/>
    <col min="4509" max="4509" width="36.7555555555556"/>
    <col min="4541" max="4541" width="36.7555555555556"/>
    <col min="4573" max="4573" width="36.7555555555556"/>
    <col min="4605" max="4605" width="36.7555555555556"/>
    <col min="4637" max="4637" width="36.7555555555556"/>
    <col min="4669" max="4669" width="36.7555555555556"/>
    <col min="4701" max="4701" width="36.7555555555556"/>
    <col min="4733" max="4733" width="36.7555555555556"/>
    <col min="4765" max="4765" width="36.7555555555556"/>
    <col min="4797" max="4797" width="36.7555555555556"/>
    <col min="4829" max="4829" width="36.7555555555556"/>
    <col min="4861" max="4861" width="36.7555555555556"/>
    <col min="4893" max="4893" width="36.7555555555556"/>
    <col min="4925" max="4925" width="36.7555555555556"/>
    <col min="4957" max="4957" width="36.7555555555556"/>
    <col min="4989" max="4989" width="36.7555555555556"/>
    <col min="5021" max="5021" width="36.7555555555556"/>
    <col min="5053" max="5053" width="36.7555555555556"/>
    <col min="5085" max="5085" width="36.7555555555556"/>
    <col min="5117" max="5117" width="36.7555555555556"/>
    <col min="5149" max="5149" width="36.7555555555556"/>
    <col min="5181" max="5181" width="36.7555555555556"/>
    <col min="5213" max="5213" width="36.7555555555556"/>
    <col min="5245" max="5245" width="36.7555555555556"/>
    <col min="5277" max="5277" width="36.7555555555556"/>
    <col min="5309" max="5309" width="36.7555555555556"/>
    <col min="5341" max="5341" width="36.7555555555556"/>
    <col min="5373" max="5373" width="36.7555555555556"/>
    <col min="5405" max="5405" width="36.7555555555556"/>
    <col min="5437" max="5437" width="36.7555555555556"/>
    <col min="5469" max="5469" width="36.7555555555556"/>
    <col min="5501" max="5501" width="36.7555555555556"/>
    <col min="5533" max="5533" width="36.7555555555556"/>
    <col min="5565" max="5565" width="36.7555555555556"/>
    <col min="5597" max="5597" width="36.7555555555556"/>
    <col min="5629" max="5629" width="36.7555555555556"/>
    <col min="5661" max="5661" width="36.7555555555556"/>
    <col min="5693" max="5693" width="36.7555555555556"/>
    <col min="5725" max="5725" width="36.7555555555556"/>
    <col min="5757" max="5757" width="36.7555555555556"/>
    <col min="5789" max="5789" width="36.7555555555556"/>
    <col min="5821" max="5821" width="36.7555555555556"/>
    <col min="5853" max="5853" width="36.7555555555556"/>
    <col min="5885" max="5885" width="36.7555555555556"/>
    <col min="5917" max="5917" width="36.7555555555556"/>
    <col min="5949" max="5949" width="36.7555555555556"/>
    <col min="5981" max="5981" width="36.7555555555556"/>
    <col min="6013" max="6013" width="36.7555555555556"/>
    <col min="6045" max="6045" width="36.7555555555556"/>
    <col min="6077" max="6077" width="36.7555555555556"/>
    <col min="6109" max="6109" width="36.7555555555556"/>
    <col min="6141" max="6141" width="36.7555555555556"/>
    <col min="6173" max="6173" width="36.7555555555556"/>
    <col min="6205" max="6205" width="36.7555555555556"/>
    <col min="6237" max="6237" width="36.7555555555556"/>
    <col min="6269" max="6269" width="36.7555555555556"/>
    <col min="6301" max="6301" width="36.7555555555556"/>
    <col min="6333" max="6333" width="36.7555555555556"/>
    <col min="6365" max="6365" width="36.7555555555556"/>
    <col min="6397" max="6397" width="36.7555555555556"/>
    <col min="6429" max="6429" width="36.7555555555556"/>
    <col min="6461" max="6461" width="36.7555555555556"/>
    <col min="6493" max="6493" width="36.7555555555556"/>
    <col min="6525" max="6525" width="36.7555555555556"/>
    <col min="6557" max="6557" width="36.7555555555556"/>
    <col min="6589" max="6589" width="36.7555555555556"/>
    <col min="6621" max="6621" width="36.7555555555556"/>
    <col min="6653" max="6653" width="36.7555555555556"/>
    <col min="6685" max="6685" width="36.7555555555556"/>
    <col min="6717" max="6717" width="36.7555555555556"/>
    <col min="6749" max="6749" width="36.7555555555556"/>
    <col min="6781" max="6781" width="36.7555555555556"/>
    <col min="6813" max="6813" width="36.7555555555556"/>
    <col min="6845" max="6845" width="36.7555555555556"/>
    <col min="6877" max="6877" width="36.7555555555556"/>
    <col min="6909" max="6909" width="36.7555555555556"/>
    <col min="6941" max="6941" width="36.7555555555556"/>
    <col min="6973" max="6973" width="36.7555555555556"/>
    <col min="7005" max="7005" width="36.7555555555556"/>
    <col min="7037" max="7037" width="36.7555555555556"/>
    <col min="7069" max="7069" width="36.7555555555556"/>
    <col min="7101" max="7101" width="36.7555555555556"/>
    <col min="7133" max="7133" width="36.7555555555556"/>
    <col min="7165" max="7165" width="36.7555555555556"/>
    <col min="7197" max="7197" width="36.7555555555556"/>
    <col min="7229" max="7229" width="36.7555555555556"/>
    <col min="7261" max="7261" width="36.7555555555556"/>
    <col min="7293" max="7293" width="36.7555555555556"/>
    <col min="7325" max="7325" width="36.7555555555556"/>
    <col min="7357" max="7357" width="36.7555555555556"/>
    <col min="7389" max="7389" width="36.7555555555556"/>
    <col min="7421" max="7421" width="36.7555555555556"/>
    <col min="7453" max="7453" width="36.7555555555556"/>
    <col min="7485" max="7485" width="36.7555555555556"/>
    <col min="7517" max="7517" width="36.7555555555556"/>
    <col min="7549" max="7549" width="36.7555555555556"/>
    <col min="7581" max="7581" width="36.7555555555556"/>
    <col min="7613" max="7613" width="36.7555555555556"/>
    <col min="7645" max="7645" width="36.7555555555556"/>
    <col min="7677" max="7677" width="36.7555555555556"/>
    <col min="7709" max="7709" width="36.7555555555556"/>
    <col min="7741" max="7741" width="36.7555555555556"/>
    <col min="7773" max="7773" width="36.7555555555556"/>
    <col min="7805" max="7805" width="36.7555555555556"/>
    <col min="7837" max="7837" width="36.7555555555556"/>
    <col min="7869" max="7869" width="36.7555555555556"/>
    <col min="7901" max="7901" width="36.7555555555556"/>
    <col min="7933" max="7933" width="36.7555555555556"/>
    <col min="7965" max="7965" width="36.7555555555556"/>
    <col min="7997" max="7997" width="36.7555555555556"/>
    <col min="8029" max="8029" width="36.7555555555556"/>
    <col min="8061" max="8061" width="36.7555555555556"/>
    <col min="8093" max="8093" width="36.7555555555556"/>
    <col min="8125" max="8125" width="36.7555555555556"/>
    <col min="8157" max="8157" width="36.7555555555556"/>
    <col min="8189" max="8189" width="36.7555555555556"/>
    <col min="8221" max="8221" width="36.7555555555556"/>
    <col min="8253" max="8253" width="36.7555555555556"/>
    <col min="8285" max="8285" width="36.7555555555556"/>
    <col min="8317" max="8317" width="36.7555555555556"/>
    <col min="8349" max="8349" width="36.7555555555556"/>
    <col min="8381" max="8381" width="36.7555555555556"/>
    <col min="8413" max="8413" width="36.7555555555556"/>
    <col min="8445" max="8445" width="36.7555555555556"/>
    <col min="8477" max="8477" width="36.7555555555556"/>
    <col min="8509" max="8509" width="36.7555555555556"/>
    <col min="8541" max="8541" width="36.7555555555556"/>
    <col min="8573" max="8573" width="36.7555555555556"/>
    <col min="8605" max="8605" width="36.7555555555556"/>
    <col min="8637" max="8637" width="36.7555555555556"/>
    <col min="8669" max="8669" width="36.7555555555556"/>
    <col min="8701" max="8701" width="36.7555555555556"/>
    <col min="8733" max="8733" width="36.7555555555556"/>
    <col min="8765" max="8765" width="36.7555555555556"/>
    <col min="8797" max="8797" width="36.7555555555556"/>
    <col min="8829" max="8829" width="36.7555555555556"/>
    <col min="8861" max="8861" width="36.7555555555556"/>
    <col min="8893" max="8893" width="36.7555555555556"/>
    <col min="8925" max="8925" width="36.7555555555556"/>
    <col min="8957" max="8957" width="36.7555555555556"/>
    <col min="8989" max="8989" width="36.7555555555556"/>
    <col min="9021" max="9021" width="36.7555555555556"/>
    <col min="9053" max="9053" width="36.7555555555556"/>
    <col min="9085" max="9085" width="36.7555555555556"/>
    <col min="9117" max="9117" width="36.7555555555556"/>
    <col min="9149" max="9149" width="36.7555555555556"/>
    <col min="9181" max="9181" width="36.7555555555556"/>
    <col min="9213" max="9213" width="36.7555555555556"/>
    <col min="9245" max="9245" width="36.7555555555556"/>
    <col min="9277" max="9277" width="36.7555555555556"/>
    <col min="9309" max="9309" width="36.7555555555556"/>
    <col min="9341" max="9341" width="36.7555555555556"/>
    <col min="9373" max="9373" width="36.7555555555556"/>
    <col min="9405" max="9405" width="36.7555555555556"/>
    <col min="9437" max="9437" width="36.7555555555556"/>
    <col min="9469" max="9469" width="36.7555555555556"/>
    <col min="9501" max="9501" width="36.7555555555556"/>
    <col min="9533" max="9533" width="36.7555555555556"/>
    <col min="9565" max="9565" width="36.7555555555556"/>
    <col min="9597" max="9597" width="36.7555555555556"/>
    <col min="9629" max="9629" width="36.7555555555556"/>
    <col min="9661" max="9661" width="36.7555555555556"/>
    <col min="9693" max="9693" width="36.7555555555556"/>
    <col min="9725" max="9725" width="36.7555555555556"/>
    <col min="9757" max="9757" width="36.7555555555556"/>
    <col min="9789" max="9789" width="36.7555555555556"/>
    <col min="9821" max="9821" width="36.7555555555556"/>
    <col min="9853" max="9853" width="36.7555555555556"/>
    <col min="9885" max="9885" width="36.7555555555556"/>
    <col min="9917" max="9917" width="36.7555555555556"/>
    <col min="9949" max="9949" width="36.7555555555556"/>
    <col min="9981" max="9981" width="36.7555555555556"/>
    <col min="10013" max="10013" width="36.7555555555556"/>
    <col min="10045" max="10045" width="36.7555555555556"/>
    <col min="10077" max="10077" width="36.7555555555556"/>
    <col min="10109" max="10109" width="36.7555555555556"/>
    <col min="10141" max="10141" width="36.7555555555556"/>
    <col min="10173" max="10173" width="36.7555555555556"/>
    <col min="10205" max="10205" width="36.7555555555556"/>
    <col min="10237" max="10237" width="36.7555555555556"/>
    <col min="10269" max="10269" width="36.7555555555556"/>
    <col min="10301" max="10301" width="36.7555555555556"/>
    <col min="10333" max="10333" width="36.7555555555556"/>
    <col min="10365" max="10365" width="36.7555555555556"/>
    <col min="10397" max="10397" width="36.7555555555556"/>
    <col min="10429" max="10429" width="36.7555555555556"/>
    <col min="10461" max="10461" width="36.7555555555556"/>
    <col min="10493" max="10493" width="36.7555555555556"/>
    <col min="10525" max="10525" width="36.7555555555556"/>
    <col min="10557" max="10557" width="36.7555555555556"/>
    <col min="10589" max="10589" width="36.7555555555556"/>
    <col min="10621" max="10621" width="36.7555555555556"/>
    <col min="10653" max="10653" width="36.7555555555556"/>
    <col min="10685" max="10685" width="36.7555555555556"/>
    <col min="10717" max="10717" width="36.7555555555556"/>
    <col min="10749" max="10749" width="36.7555555555556"/>
    <col min="10781" max="10781" width="36.7555555555556"/>
    <col min="10813" max="10813" width="36.7555555555556"/>
    <col min="10845" max="10845" width="36.7555555555556"/>
    <col min="10877" max="10877" width="36.7555555555556"/>
    <col min="10909" max="10909" width="36.7555555555556"/>
    <col min="10941" max="10941" width="36.7555555555556"/>
    <col min="10973" max="10973" width="36.7555555555556"/>
    <col min="11005" max="11005" width="36.7555555555556"/>
    <col min="11037" max="11037" width="36.7555555555556"/>
    <col min="11069" max="11069" width="36.7555555555556"/>
    <col min="11101" max="11101" width="36.7555555555556"/>
    <col min="11133" max="11133" width="36.7555555555556"/>
    <col min="11165" max="11165" width="36.7555555555556"/>
    <col min="11197" max="11197" width="36.7555555555556"/>
    <col min="11229" max="11229" width="36.7555555555556"/>
    <col min="11261" max="11261" width="36.7555555555556"/>
    <col min="11293" max="11293" width="36.7555555555556"/>
    <col min="11325" max="11325" width="36.7555555555556"/>
    <col min="11357" max="11357" width="36.7555555555556"/>
    <col min="11389" max="11389" width="36.7555555555556"/>
    <col min="11421" max="11421" width="36.7555555555556"/>
    <col min="11453" max="11453" width="36.7555555555556"/>
    <col min="11485" max="11485" width="36.7555555555556"/>
    <col min="11517" max="11517" width="36.7555555555556"/>
    <col min="11549" max="11549" width="36.7555555555556"/>
    <col min="11581" max="11581" width="36.7555555555556"/>
    <col min="11613" max="11613" width="36.7555555555556"/>
    <col min="11645" max="11645" width="36.7555555555556"/>
    <col min="11677" max="11677" width="36.7555555555556"/>
    <col min="11709" max="11709" width="36.7555555555556"/>
    <col min="11741" max="11741" width="36.7555555555556"/>
    <col min="11773" max="11773" width="36.7555555555556"/>
    <col min="11805" max="11805" width="36.7555555555556"/>
    <col min="11837" max="11837" width="36.7555555555556"/>
    <col min="11869" max="11869" width="36.7555555555556"/>
    <col min="11901" max="11901" width="36.7555555555556"/>
    <col min="11933" max="11933" width="36.7555555555556"/>
    <col min="11965" max="11965" width="36.7555555555556"/>
    <col min="11997" max="11997" width="36.7555555555556"/>
    <col min="12029" max="12029" width="36.7555555555556"/>
    <col min="12061" max="12061" width="36.7555555555556"/>
    <col min="12093" max="12093" width="36.7555555555556"/>
    <col min="12125" max="12125" width="36.7555555555556"/>
    <col min="12157" max="12157" width="36.7555555555556"/>
    <col min="12189" max="12189" width="36.7555555555556"/>
    <col min="12221" max="12221" width="36.7555555555556"/>
    <col min="12253" max="12253" width="36.7555555555556"/>
    <col min="12285" max="12285" width="36.7555555555556"/>
    <col min="12317" max="12317" width="36.7555555555556"/>
    <col min="12349" max="12349" width="36.7555555555556"/>
    <col min="12381" max="12381" width="36.7555555555556"/>
    <col min="12413" max="12413" width="36.7555555555556"/>
    <col min="12445" max="12445" width="36.7555555555556"/>
    <col min="12477" max="12477" width="36.7555555555556"/>
    <col min="12509" max="12509" width="36.7555555555556"/>
    <col min="12541" max="12541" width="36.7555555555556"/>
    <col min="12573" max="12573" width="36.7555555555556"/>
    <col min="12605" max="12605" width="36.7555555555556"/>
    <col min="12637" max="12637" width="36.7555555555556"/>
    <col min="12669" max="12669" width="36.7555555555556"/>
    <col min="12701" max="12701" width="36.7555555555556"/>
    <col min="12733" max="12733" width="36.7555555555556"/>
    <col min="12765" max="12765" width="36.7555555555556"/>
    <col min="12797" max="12797" width="36.7555555555556"/>
    <col min="12829" max="12829" width="36.7555555555556"/>
    <col min="12861" max="12861" width="36.7555555555556"/>
    <col min="12893" max="12893" width="36.7555555555556"/>
    <col min="12925" max="12925" width="36.7555555555556"/>
    <col min="12957" max="12957" width="36.7555555555556"/>
    <col min="12989" max="12989" width="36.7555555555556"/>
    <col min="13021" max="13021" width="36.7555555555556"/>
    <col min="13053" max="13053" width="36.7555555555556"/>
    <col min="13085" max="13085" width="36.7555555555556"/>
    <col min="13117" max="13117" width="36.7555555555556"/>
    <col min="13149" max="13149" width="36.7555555555556"/>
    <col min="13181" max="13181" width="36.7555555555556"/>
    <col min="13213" max="13213" width="36.7555555555556"/>
    <col min="13245" max="13245" width="36.7555555555556"/>
    <col min="13277" max="13277" width="36.7555555555556"/>
    <col min="13309" max="13309" width="36.7555555555556"/>
    <col min="13341" max="13341" width="36.7555555555556"/>
    <col min="13373" max="13373" width="36.7555555555556"/>
    <col min="13405" max="13405" width="36.7555555555556"/>
    <col min="13437" max="13437" width="36.7555555555556"/>
    <col min="13469" max="13469" width="36.7555555555556"/>
    <col min="13501" max="13501" width="36.7555555555556"/>
    <col min="13533" max="13533" width="36.7555555555556"/>
    <col min="13565" max="13565" width="36.7555555555556"/>
    <col min="13597" max="13597" width="36.7555555555556"/>
    <col min="13629" max="13629" width="36.7555555555556"/>
    <col min="13661" max="13661" width="36.7555555555556"/>
    <col min="13693" max="13693" width="36.7555555555556"/>
    <col min="13725" max="13725" width="36.7555555555556"/>
    <col min="13757" max="13757" width="36.7555555555556"/>
    <col min="13789" max="13789" width="36.7555555555556"/>
    <col min="13821" max="13821" width="36.7555555555556"/>
    <col min="13853" max="13853" width="36.7555555555556"/>
    <col min="13885" max="13885" width="36.7555555555556"/>
    <col min="13917" max="13917" width="36.7555555555556"/>
    <col min="13949" max="13949" width="36.7555555555556"/>
    <col min="13981" max="13981" width="36.7555555555556"/>
    <col min="14013" max="14013" width="36.7555555555556"/>
    <col min="14045" max="14045" width="36.7555555555556"/>
    <col min="14077" max="14077" width="36.7555555555556"/>
    <col min="14109" max="14109" width="36.7555555555556"/>
    <col min="14141" max="14141" width="36.7555555555556"/>
    <col min="14173" max="14173" width="36.7555555555556"/>
    <col min="14205" max="14205" width="36.7555555555556"/>
    <col min="14237" max="14237" width="36.7555555555556"/>
    <col min="14269" max="14269" width="36.7555555555556"/>
    <col min="14301" max="14301" width="36.7555555555556"/>
    <col min="14333" max="14333" width="36.7555555555556"/>
    <col min="14365" max="14365" width="36.7555555555556"/>
    <col min="14397" max="14397" width="36.7555555555556"/>
    <col min="14429" max="14429" width="36.7555555555556"/>
    <col min="14461" max="14461" width="36.7555555555556"/>
    <col min="14493" max="14493" width="36.7555555555556"/>
    <col min="14525" max="14525" width="36.7555555555556"/>
    <col min="14557" max="14557" width="36.7555555555556"/>
    <col min="14589" max="14589" width="36.7555555555556"/>
    <col min="14621" max="14621" width="36.7555555555556"/>
    <col min="14653" max="14653" width="36.7555555555556"/>
    <col min="14685" max="14685" width="36.7555555555556"/>
    <col min="14717" max="14717" width="36.7555555555556"/>
    <col min="14749" max="14749" width="36.7555555555556"/>
    <col min="14781" max="14781" width="36.7555555555556"/>
    <col min="14813" max="14813" width="36.7555555555556"/>
    <col min="14845" max="14845" width="36.7555555555556"/>
    <col min="14877" max="14877" width="36.7555555555556"/>
    <col min="14909" max="14909" width="36.7555555555556"/>
    <col min="14941" max="14941" width="36.7555555555556"/>
    <col min="14973" max="14973" width="36.7555555555556"/>
    <col min="15005" max="15005" width="36.7555555555556"/>
    <col min="15037" max="15037" width="36.7555555555556"/>
    <col min="15069" max="15069" width="36.7555555555556"/>
    <col min="15101" max="15101" width="36.7555555555556"/>
    <col min="15133" max="15133" width="36.7555555555556"/>
    <col min="15165" max="15165" width="36.7555555555556"/>
    <col min="15197" max="15197" width="36.7555555555556"/>
    <col min="15229" max="15229" width="36.7555555555556"/>
    <col min="15261" max="15261" width="36.7555555555556"/>
    <col min="15293" max="15293" width="36.7555555555556"/>
    <col min="15325" max="15325" width="36.7555555555556"/>
    <col min="15357" max="15357" width="36.7555555555556"/>
    <col min="15389" max="15389" width="36.7555555555556"/>
    <col min="15421" max="15421" width="36.7555555555556"/>
    <col min="15453" max="15453" width="36.7555555555556"/>
    <col min="15485" max="15485" width="36.7555555555556"/>
    <col min="15517" max="15517" width="36.7555555555556"/>
    <col min="15549" max="15549" width="36.7555555555556"/>
    <col min="15581" max="15581" width="36.7555555555556"/>
    <col min="15613" max="15613" width="36.7555555555556"/>
    <col min="15645" max="15645" width="36.7555555555556"/>
    <col min="15677" max="15677" width="36.7555555555556"/>
    <col min="15709" max="15709" width="36.7555555555556"/>
    <col min="15741" max="15741" width="36.7555555555556"/>
    <col min="15773" max="15773" width="36.7555555555556"/>
    <col min="15805" max="15805" width="36.7555555555556"/>
    <col min="15837" max="15837" width="36.7555555555556"/>
    <col min="15869" max="15869" width="36.7555555555556"/>
    <col min="15901" max="15901" width="36.7555555555556"/>
    <col min="15933" max="15933" width="36.7555555555556"/>
    <col min="15965" max="15965" width="36.7555555555556"/>
    <col min="15997" max="15997" width="36.7555555555556"/>
    <col min="16029" max="16029" width="36.7555555555556"/>
    <col min="16061" max="16061" width="36.7555555555556"/>
    <col min="16093" max="16093" width="36.7555555555556"/>
    <col min="16125" max="16125" width="36.7555555555556"/>
  </cols>
  <sheetData>
    <row r="1" ht="15" spans="1:9">
      <c r="A1" s="102" t="s">
        <v>2407</v>
      </c>
      <c r="B1" s="103"/>
      <c r="C1" s="104"/>
      <c r="D1" s="104"/>
      <c r="E1" s="104"/>
      <c r="F1" s="104"/>
      <c r="G1" s="91"/>
      <c r="H1" s="91"/>
      <c r="I1" s="91"/>
    </row>
    <row r="2" ht="23" spans="1:9">
      <c r="A2" s="44" t="s">
        <v>2408</v>
      </c>
      <c r="B2" s="44"/>
      <c r="C2" s="44"/>
      <c r="D2" s="44"/>
      <c r="E2" s="44"/>
      <c r="F2" s="44"/>
      <c r="G2" s="44"/>
      <c r="H2" s="44"/>
      <c r="I2" s="44"/>
    </row>
    <row r="3" ht="14" spans="1:9">
      <c r="A3" s="91"/>
      <c r="B3" s="105"/>
      <c r="C3" s="91"/>
      <c r="D3" s="91"/>
      <c r="E3" s="91"/>
      <c r="F3" s="91"/>
      <c r="G3" s="91"/>
      <c r="H3" s="91"/>
      <c r="I3" s="106" t="s">
        <v>72</v>
      </c>
    </row>
    <row r="4" ht="14" spans="1:9">
      <c r="A4" s="107" t="s">
        <v>2269</v>
      </c>
      <c r="B4" s="107"/>
      <c r="C4" s="107"/>
      <c r="D4" s="107"/>
      <c r="E4" s="107"/>
      <c r="F4" s="107"/>
      <c r="G4" s="107" t="s">
        <v>2409</v>
      </c>
      <c r="H4" s="107"/>
      <c r="I4" s="107"/>
    </row>
    <row r="5" ht="14" spans="1:9">
      <c r="A5" s="108" t="s">
        <v>2270</v>
      </c>
      <c r="B5" s="108" t="s">
        <v>2271</v>
      </c>
      <c r="C5" s="108" t="s">
        <v>2272</v>
      </c>
      <c r="D5" s="108" t="s">
        <v>2273</v>
      </c>
      <c r="E5" s="108"/>
      <c r="F5" s="108"/>
      <c r="G5" s="108" t="s">
        <v>2270</v>
      </c>
      <c r="H5" s="108" t="s">
        <v>2273</v>
      </c>
      <c r="I5" s="108"/>
    </row>
    <row r="6" ht="28" spans="1:9">
      <c r="A6" s="108"/>
      <c r="B6" s="108"/>
      <c r="C6" s="108"/>
      <c r="D6" s="108" t="s">
        <v>2274</v>
      </c>
      <c r="E6" s="109" t="s">
        <v>2275</v>
      </c>
      <c r="F6" s="109" t="s">
        <v>2276</v>
      </c>
      <c r="G6" s="108"/>
      <c r="H6" s="108" t="s">
        <v>2274</v>
      </c>
      <c r="I6" s="109" t="s">
        <v>2276</v>
      </c>
    </row>
    <row r="7" ht="14" spans="1:9">
      <c r="A7" s="110" t="s">
        <v>2373</v>
      </c>
      <c r="B7" s="111"/>
      <c r="C7" s="110"/>
      <c r="D7" s="110"/>
      <c r="E7" s="110"/>
      <c r="F7" s="110"/>
      <c r="G7" s="110" t="s">
        <v>2410</v>
      </c>
      <c r="H7" s="112">
        <f>H8+H14+H20</f>
        <v>0</v>
      </c>
      <c r="I7" s="112"/>
    </row>
    <row r="8" ht="14" spans="1:9">
      <c r="A8" s="110" t="s">
        <v>2374</v>
      </c>
      <c r="B8" s="111"/>
      <c r="C8" s="110"/>
      <c r="D8" s="110"/>
      <c r="E8" s="110"/>
      <c r="F8" s="110"/>
      <c r="G8" s="113" t="s">
        <v>2411</v>
      </c>
      <c r="H8" s="112">
        <f>SUM(H9:H13)</f>
        <v>0</v>
      </c>
      <c r="I8" s="112"/>
    </row>
    <row r="9" ht="14" spans="1:9">
      <c r="A9" s="110" t="s">
        <v>2375</v>
      </c>
      <c r="B9" s="111"/>
      <c r="C9" s="110">
        <v>10</v>
      </c>
      <c r="D9" s="110"/>
      <c r="E9" s="110"/>
      <c r="F9" s="110"/>
      <c r="G9" s="113" t="s">
        <v>2412</v>
      </c>
      <c r="H9" s="112"/>
      <c r="I9" s="112"/>
    </row>
    <row r="10" ht="14" spans="1:9">
      <c r="A10" s="110" t="s">
        <v>2376</v>
      </c>
      <c r="B10" s="111"/>
      <c r="C10" s="110"/>
      <c r="D10" s="110"/>
      <c r="E10" s="110"/>
      <c r="F10" s="110"/>
      <c r="G10" s="113" t="s">
        <v>2413</v>
      </c>
      <c r="H10" s="112"/>
      <c r="I10" s="112"/>
    </row>
    <row r="11" ht="14" spans="1:9">
      <c r="A11" s="110" t="s">
        <v>2377</v>
      </c>
      <c r="B11" s="111"/>
      <c r="C11" s="110">
        <v>60</v>
      </c>
      <c r="D11" s="110"/>
      <c r="E11" s="110"/>
      <c r="F11" s="110"/>
      <c r="G11" s="113" t="s">
        <v>2414</v>
      </c>
      <c r="H11" s="112"/>
      <c r="I11" s="112"/>
    </row>
    <row r="12" ht="14" spans="1:9">
      <c r="A12" s="110" t="s">
        <v>2378</v>
      </c>
      <c r="B12" s="114">
        <f>SUM(B13:B17)</f>
        <v>100000</v>
      </c>
      <c r="C12" s="112">
        <f>SUM(C13:C17)</f>
        <v>32639</v>
      </c>
      <c r="D12" s="112">
        <f>SUM(D13:D17)</f>
        <v>80000</v>
      </c>
      <c r="E12" s="112"/>
      <c r="F12" s="112"/>
      <c r="G12" s="113" t="s">
        <v>2415</v>
      </c>
      <c r="H12" s="112"/>
      <c r="I12" s="112"/>
    </row>
    <row r="13" ht="14" spans="1:9">
      <c r="A13" s="112" t="s">
        <v>2379</v>
      </c>
      <c r="B13" s="114">
        <v>40000</v>
      </c>
      <c r="C13" s="112">
        <v>13332</v>
      </c>
      <c r="D13" s="112">
        <v>32000</v>
      </c>
      <c r="E13" s="112"/>
      <c r="F13" s="112"/>
      <c r="G13" s="113" t="s">
        <v>2416</v>
      </c>
      <c r="H13" s="112"/>
      <c r="I13" s="112"/>
    </row>
    <row r="14" ht="14" spans="1:9">
      <c r="A14" s="112" t="s">
        <v>2380</v>
      </c>
      <c r="B14" s="114"/>
      <c r="C14" s="112"/>
      <c r="D14" s="112"/>
      <c r="E14" s="112"/>
      <c r="F14" s="112"/>
      <c r="G14" s="113" t="s">
        <v>2417</v>
      </c>
      <c r="H14" s="112">
        <f>SUM(H15:H19)</f>
        <v>0</v>
      </c>
      <c r="I14" s="112"/>
    </row>
    <row r="15" ht="14" spans="1:9">
      <c r="A15" s="112" t="s">
        <v>2381</v>
      </c>
      <c r="B15" s="114"/>
      <c r="C15" s="112"/>
      <c r="D15" s="112"/>
      <c r="E15" s="112"/>
      <c r="F15" s="112"/>
      <c r="G15" s="113" t="s">
        <v>2418</v>
      </c>
      <c r="H15" s="112"/>
      <c r="I15" s="112"/>
    </row>
    <row r="16" ht="14" spans="1:9">
      <c r="A16" s="112" t="s">
        <v>2382</v>
      </c>
      <c r="B16" s="114"/>
      <c r="C16" s="112"/>
      <c r="D16" s="112"/>
      <c r="E16" s="112"/>
      <c r="F16" s="112"/>
      <c r="G16" s="113" t="s">
        <v>2419</v>
      </c>
      <c r="H16" s="112"/>
      <c r="I16" s="112"/>
    </row>
    <row r="17" ht="14" spans="1:9">
      <c r="A17" s="112" t="s">
        <v>2383</v>
      </c>
      <c r="B17" s="111">
        <v>60000</v>
      </c>
      <c r="C17" s="110">
        <v>19307</v>
      </c>
      <c r="D17" s="110">
        <v>48000</v>
      </c>
      <c r="E17" s="110"/>
      <c r="F17" s="110"/>
      <c r="G17" s="113" t="s">
        <v>2420</v>
      </c>
      <c r="H17" s="112"/>
      <c r="I17" s="112"/>
    </row>
    <row r="18" ht="14" spans="1:9">
      <c r="A18" s="110" t="s">
        <v>2384</v>
      </c>
      <c r="B18" s="111"/>
      <c r="C18" s="110">
        <v>742</v>
      </c>
      <c r="D18" s="110"/>
      <c r="E18" s="110"/>
      <c r="F18" s="110"/>
      <c r="G18" s="113" t="s">
        <v>2421</v>
      </c>
      <c r="H18" s="112"/>
      <c r="I18" s="112"/>
    </row>
    <row r="19" ht="14" spans="1:9">
      <c r="A19" s="110" t="s">
        <v>2385</v>
      </c>
      <c r="B19" s="111">
        <f>B20+B21</f>
        <v>0</v>
      </c>
      <c r="C19" s="110">
        <v>396</v>
      </c>
      <c r="D19" s="110">
        <f>D20+D21</f>
        <v>0</v>
      </c>
      <c r="E19" s="110"/>
      <c r="F19" s="110"/>
      <c r="G19" s="113" t="s">
        <v>2422</v>
      </c>
      <c r="H19" s="112"/>
      <c r="I19" s="112"/>
    </row>
    <row r="20" ht="14" spans="1:9">
      <c r="A20" s="112" t="s">
        <v>2386</v>
      </c>
      <c r="B20" s="114"/>
      <c r="C20" s="112"/>
      <c r="D20" s="112"/>
      <c r="E20" s="112"/>
      <c r="F20" s="112"/>
      <c r="G20" s="113" t="s">
        <v>2423</v>
      </c>
      <c r="H20" s="112">
        <f>SUM(H21:H22)</f>
        <v>0</v>
      </c>
      <c r="I20" s="112"/>
    </row>
    <row r="21" ht="14" spans="1:9">
      <c r="A21" s="112" t="s">
        <v>2387</v>
      </c>
      <c r="B21" s="114"/>
      <c r="C21" s="112">
        <v>396</v>
      </c>
      <c r="D21" s="112"/>
      <c r="E21" s="112"/>
      <c r="F21" s="112"/>
      <c r="G21" s="115" t="s">
        <v>2424</v>
      </c>
      <c r="H21" s="112"/>
      <c r="I21" s="112"/>
    </row>
    <row r="22" ht="19" customHeight="1" spans="1:9">
      <c r="A22" s="110" t="s">
        <v>2388</v>
      </c>
      <c r="B22" s="111">
        <v>900</v>
      </c>
      <c r="C22" s="110">
        <v>1709</v>
      </c>
      <c r="D22" s="110">
        <v>900</v>
      </c>
      <c r="E22" s="110"/>
      <c r="F22" s="110"/>
      <c r="G22" s="115" t="s">
        <v>2425</v>
      </c>
      <c r="H22" s="112"/>
      <c r="I22" s="112"/>
    </row>
    <row r="23" ht="14" spans="1:9">
      <c r="A23" s="110" t="s">
        <v>2389</v>
      </c>
      <c r="B23" s="111"/>
      <c r="C23" s="110"/>
      <c r="D23" s="110"/>
      <c r="E23" s="110"/>
      <c r="F23" s="110"/>
      <c r="G23" s="110" t="s">
        <v>2426</v>
      </c>
      <c r="H23" s="112">
        <f>H24+H28+H32</f>
        <v>0</v>
      </c>
      <c r="I23" s="112"/>
    </row>
    <row r="24" ht="14" spans="1:9">
      <c r="A24" s="110" t="s">
        <v>2390</v>
      </c>
      <c r="B24" s="111"/>
      <c r="C24" s="110"/>
      <c r="D24" s="110"/>
      <c r="E24" s="110"/>
      <c r="F24" s="110"/>
      <c r="G24" s="113" t="s">
        <v>2427</v>
      </c>
      <c r="H24" s="112">
        <f>SUM(H25:H27)</f>
        <v>0</v>
      </c>
      <c r="I24" s="112"/>
    </row>
    <row r="25" ht="14" spans="1:9">
      <c r="A25" s="110" t="s">
        <v>2391</v>
      </c>
      <c r="B25" s="111"/>
      <c r="C25" s="110"/>
      <c r="D25" s="110"/>
      <c r="E25" s="110"/>
      <c r="F25" s="110"/>
      <c r="G25" s="113" t="s">
        <v>2428</v>
      </c>
      <c r="H25" s="112"/>
      <c r="I25" s="112"/>
    </row>
    <row r="26" ht="14" spans="1:9">
      <c r="A26" s="110" t="s">
        <v>2392</v>
      </c>
      <c r="B26" s="111"/>
      <c r="C26" s="110"/>
      <c r="D26" s="110"/>
      <c r="E26" s="110"/>
      <c r="F26" s="110"/>
      <c r="G26" s="113" t="s">
        <v>2429</v>
      </c>
      <c r="H26" s="112"/>
      <c r="I26" s="112"/>
    </row>
    <row r="27" ht="14" spans="1:9">
      <c r="A27" s="110" t="s">
        <v>2393</v>
      </c>
      <c r="B27" s="111">
        <f>SUM(B28:B32)</f>
        <v>0</v>
      </c>
      <c r="C27" s="110">
        <f>SUM(C28:C32)</f>
        <v>0</v>
      </c>
      <c r="D27" s="110">
        <f>SUM(D28:D32)</f>
        <v>0</v>
      </c>
      <c r="E27" s="110"/>
      <c r="F27" s="110"/>
      <c r="G27" s="113" t="s">
        <v>2430</v>
      </c>
      <c r="H27" s="112"/>
      <c r="I27" s="112"/>
    </row>
    <row r="28" ht="14" spans="1:9">
      <c r="A28" s="112" t="s">
        <v>2394</v>
      </c>
      <c r="B28" s="114"/>
      <c r="C28" s="112"/>
      <c r="D28" s="112"/>
      <c r="E28" s="112"/>
      <c r="F28" s="112"/>
      <c r="G28" s="113" t="s">
        <v>2431</v>
      </c>
      <c r="H28" s="112">
        <f>SUM(H29:H31)</f>
        <v>0</v>
      </c>
      <c r="I28" s="112"/>
    </row>
    <row r="29" ht="14" spans="1:9">
      <c r="A29" s="112" t="s">
        <v>2395</v>
      </c>
      <c r="B29" s="114"/>
      <c r="C29" s="112"/>
      <c r="D29" s="112"/>
      <c r="E29" s="112"/>
      <c r="F29" s="112"/>
      <c r="G29" s="113" t="s">
        <v>2428</v>
      </c>
      <c r="H29" s="112"/>
      <c r="I29" s="112"/>
    </row>
    <row r="30" ht="14" spans="1:9">
      <c r="A30" s="112" t="s">
        <v>2396</v>
      </c>
      <c r="B30" s="114"/>
      <c r="C30" s="112"/>
      <c r="D30" s="112"/>
      <c r="E30" s="112"/>
      <c r="F30" s="112"/>
      <c r="G30" s="113" t="s">
        <v>2429</v>
      </c>
      <c r="H30" s="112"/>
      <c r="I30" s="112"/>
    </row>
    <row r="31" ht="14" spans="1:9">
      <c r="A31" s="112" t="s">
        <v>2397</v>
      </c>
      <c r="B31" s="114"/>
      <c r="C31" s="112"/>
      <c r="D31" s="112"/>
      <c r="E31" s="112"/>
      <c r="F31" s="112"/>
      <c r="G31" s="116" t="s">
        <v>2432</v>
      </c>
      <c r="H31" s="112"/>
      <c r="I31" s="112"/>
    </row>
    <row r="32" ht="14" spans="1:9">
      <c r="A32" s="112" t="s">
        <v>2398</v>
      </c>
      <c r="B32" s="114"/>
      <c r="C32" s="112"/>
      <c r="D32" s="112"/>
      <c r="E32" s="112"/>
      <c r="F32" s="112"/>
      <c r="G32" s="113" t="s">
        <v>2433</v>
      </c>
      <c r="H32" s="112">
        <f>SUM(H33:H34)</f>
        <v>0</v>
      </c>
      <c r="I32" s="112"/>
    </row>
    <row r="33" ht="14" spans="1:9">
      <c r="A33" s="110" t="s">
        <v>2399</v>
      </c>
      <c r="B33" s="111"/>
      <c r="C33" s="110"/>
      <c r="D33" s="110"/>
      <c r="E33" s="110"/>
      <c r="F33" s="110"/>
      <c r="G33" s="115" t="s">
        <v>2429</v>
      </c>
      <c r="H33" s="112"/>
      <c r="I33" s="112"/>
    </row>
    <row r="34" ht="28" spans="1:9">
      <c r="A34" s="112" t="s">
        <v>2400</v>
      </c>
      <c r="B34" s="114"/>
      <c r="C34" s="112"/>
      <c r="D34" s="112"/>
      <c r="E34" s="112"/>
      <c r="F34" s="112"/>
      <c r="G34" s="115" t="s">
        <v>2434</v>
      </c>
      <c r="H34" s="112"/>
      <c r="I34" s="112"/>
    </row>
    <row r="35" ht="14" spans="1:9">
      <c r="A35" s="112"/>
      <c r="B35" s="114"/>
      <c r="C35" s="112"/>
      <c r="D35" s="112"/>
      <c r="E35" s="112"/>
      <c r="F35" s="112"/>
      <c r="G35" s="110" t="s">
        <v>2435</v>
      </c>
      <c r="H35" s="112">
        <f>H36+H41</f>
        <v>0</v>
      </c>
      <c r="I35" s="112"/>
    </row>
    <row r="36" ht="14" spans="1:9">
      <c r="A36" s="112"/>
      <c r="B36" s="114"/>
      <c r="C36" s="112"/>
      <c r="D36" s="112"/>
      <c r="E36" s="112"/>
      <c r="F36" s="112"/>
      <c r="G36" s="110" t="s">
        <v>2436</v>
      </c>
      <c r="H36" s="112">
        <f>SUM(H37:H40)</f>
        <v>0</v>
      </c>
      <c r="I36" s="112"/>
    </row>
    <row r="37" ht="14" spans="1:9">
      <c r="A37" s="112"/>
      <c r="B37" s="114"/>
      <c r="C37" s="112"/>
      <c r="D37" s="112"/>
      <c r="E37" s="112"/>
      <c r="F37" s="112"/>
      <c r="G37" s="110" t="s">
        <v>2437</v>
      </c>
      <c r="H37" s="112"/>
      <c r="I37" s="112"/>
    </row>
    <row r="38" ht="14" spans="1:9">
      <c r="A38" s="112"/>
      <c r="B38" s="114"/>
      <c r="C38" s="112"/>
      <c r="D38" s="112"/>
      <c r="E38" s="112"/>
      <c r="F38" s="112"/>
      <c r="G38" s="110" t="s">
        <v>2438</v>
      </c>
      <c r="H38" s="112"/>
      <c r="I38" s="112"/>
    </row>
    <row r="39" ht="14" spans="1:9">
      <c r="A39" s="112"/>
      <c r="B39" s="114"/>
      <c r="C39" s="112"/>
      <c r="D39" s="112"/>
      <c r="E39" s="112"/>
      <c r="F39" s="112"/>
      <c r="G39" s="110" t="s">
        <v>2439</v>
      </c>
      <c r="H39" s="112"/>
      <c r="I39" s="112"/>
    </row>
    <row r="40" ht="14" spans="1:9">
      <c r="A40" s="112"/>
      <c r="B40" s="114"/>
      <c r="C40" s="112"/>
      <c r="D40" s="112"/>
      <c r="E40" s="112"/>
      <c r="F40" s="112"/>
      <c r="G40" s="110" t="s">
        <v>2440</v>
      </c>
      <c r="H40" s="112"/>
      <c r="I40" s="112"/>
    </row>
    <row r="41" ht="14" spans="1:9">
      <c r="A41" s="112"/>
      <c r="B41" s="114"/>
      <c r="C41" s="112"/>
      <c r="D41" s="112"/>
      <c r="E41" s="112"/>
      <c r="F41" s="112"/>
      <c r="G41" s="110" t="s">
        <v>2441</v>
      </c>
      <c r="H41" s="112">
        <f>SUM(H42:H45)</f>
        <v>0</v>
      </c>
      <c r="I41" s="112"/>
    </row>
    <row r="42" ht="14" spans="1:9">
      <c r="A42" s="112"/>
      <c r="B42" s="114"/>
      <c r="C42" s="112"/>
      <c r="D42" s="112"/>
      <c r="E42" s="112"/>
      <c r="F42" s="112"/>
      <c r="G42" s="110" t="s">
        <v>2442</v>
      </c>
      <c r="H42" s="112"/>
      <c r="I42" s="112"/>
    </row>
    <row r="43" ht="14" spans="1:9">
      <c r="A43" s="112"/>
      <c r="B43" s="114"/>
      <c r="C43" s="112"/>
      <c r="D43" s="112"/>
      <c r="E43" s="112"/>
      <c r="F43" s="112"/>
      <c r="G43" s="110" t="s">
        <v>2443</v>
      </c>
      <c r="H43" s="112"/>
      <c r="I43" s="112"/>
    </row>
    <row r="44" ht="14" spans="1:9">
      <c r="A44" s="112"/>
      <c r="B44" s="114"/>
      <c r="C44" s="112"/>
      <c r="D44" s="112"/>
      <c r="E44" s="112"/>
      <c r="F44" s="112"/>
      <c r="G44" s="110" t="s">
        <v>2444</v>
      </c>
      <c r="H44" s="112"/>
      <c r="I44" s="112"/>
    </row>
    <row r="45" ht="14" spans="1:9">
      <c r="A45" s="112"/>
      <c r="B45" s="114"/>
      <c r="C45" s="112"/>
      <c r="D45" s="112"/>
      <c r="E45" s="112"/>
      <c r="F45" s="112"/>
      <c r="G45" s="110" t="s">
        <v>2445</v>
      </c>
      <c r="H45" s="112"/>
      <c r="I45" s="112"/>
    </row>
    <row r="46" ht="14" spans="1:9">
      <c r="A46" s="112"/>
      <c r="B46" s="114"/>
      <c r="C46" s="112"/>
      <c r="D46" s="112"/>
      <c r="E46" s="112"/>
      <c r="F46" s="112"/>
      <c r="G46" s="110" t="s">
        <v>2446</v>
      </c>
      <c r="H46" s="112">
        <v>28830</v>
      </c>
      <c r="I46" s="112"/>
    </row>
    <row r="47" ht="14" spans="1:9">
      <c r="A47" s="117"/>
      <c r="B47" s="107"/>
      <c r="C47" s="117"/>
      <c r="D47" s="117"/>
      <c r="E47" s="117"/>
      <c r="F47" s="117"/>
      <c r="G47" s="110" t="s">
        <v>2447</v>
      </c>
      <c r="H47" s="112">
        <f>SUM(H48:H62)</f>
        <v>28330</v>
      </c>
      <c r="I47" s="117"/>
    </row>
    <row r="48" ht="14" spans="1:9">
      <c r="A48" s="112"/>
      <c r="B48" s="114"/>
      <c r="C48" s="112"/>
      <c r="D48" s="112"/>
      <c r="E48" s="112"/>
      <c r="F48" s="112"/>
      <c r="G48" s="116" t="s">
        <v>2448</v>
      </c>
      <c r="H48" s="112"/>
      <c r="I48" s="112"/>
    </row>
    <row r="49" ht="14" spans="1:9">
      <c r="A49" s="112"/>
      <c r="B49" s="114"/>
      <c r="C49" s="112"/>
      <c r="D49" s="112"/>
      <c r="E49" s="112"/>
      <c r="F49" s="112"/>
      <c r="G49" s="116" t="s">
        <v>2449</v>
      </c>
      <c r="H49" s="112"/>
      <c r="I49" s="112"/>
    </row>
    <row r="50" ht="14" spans="1:9">
      <c r="A50" s="112"/>
      <c r="B50" s="114"/>
      <c r="C50" s="112"/>
      <c r="D50" s="112"/>
      <c r="E50" s="112"/>
      <c r="F50" s="112"/>
      <c r="G50" s="116" t="s">
        <v>2450</v>
      </c>
      <c r="H50" s="112"/>
      <c r="I50" s="112"/>
    </row>
    <row r="51" ht="14" spans="1:9">
      <c r="A51" s="113"/>
      <c r="B51" s="111"/>
      <c r="C51" s="113"/>
      <c r="D51" s="113"/>
      <c r="E51" s="113"/>
      <c r="F51" s="113"/>
      <c r="G51" s="116" t="s">
        <v>2451</v>
      </c>
      <c r="H51" s="112"/>
      <c r="I51" s="112"/>
    </row>
    <row r="52" ht="14" spans="1:9">
      <c r="A52" s="113"/>
      <c r="B52" s="111"/>
      <c r="C52" s="113"/>
      <c r="D52" s="113"/>
      <c r="E52" s="113"/>
      <c r="F52" s="113"/>
      <c r="G52" s="116" t="s">
        <v>2452</v>
      </c>
      <c r="H52" s="112"/>
      <c r="I52" s="112"/>
    </row>
    <row r="53" ht="14" spans="1:9">
      <c r="A53" s="113"/>
      <c r="B53" s="111"/>
      <c r="C53" s="113"/>
      <c r="D53" s="113"/>
      <c r="E53" s="113"/>
      <c r="F53" s="113"/>
      <c r="G53" s="116" t="s">
        <v>2453</v>
      </c>
      <c r="H53" s="112"/>
      <c r="I53" s="112"/>
    </row>
    <row r="54" ht="14" spans="1:9">
      <c r="A54" s="113"/>
      <c r="B54" s="111"/>
      <c r="C54" s="113"/>
      <c r="D54" s="113"/>
      <c r="E54" s="113"/>
      <c r="F54" s="113"/>
      <c r="G54" s="116" t="s">
        <v>2454</v>
      </c>
      <c r="H54" s="112"/>
      <c r="I54" s="112"/>
    </row>
    <row r="55" ht="14" spans="1:9">
      <c r="A55" s="113"/>
      <c r="B55" s="111"/>
      <c r="C55" s="113"/>
      <c r="D55" s="113"/>
      <c r="E55" s="113"/>
      <c r="F55" s="113"/>
      <c r="G55" s="116" t="s">
        <v>2455</v>
      </c>
      <c r="H55" s="112"/>
      <c r="I55" s="112"/>
    </row>
    <row r="56" ht="14" spans="1:9">
      <c r="A56" s="110"/>
      <c r="B56" s="111"/>
      <c r="C56" s="110"/>
      <c r="D56" s="110"/>
      <c r="E56" s="110"/>
      <c r="F56" s="110"/>
      <c r="G56" s="116" t="s">
        <v>2456</v>
      </c>
      <c r="H56" s="112"/>
      <c r="I56" s="112"/>
    </row>
    <row r="57" ht="14" spans="1:9">
      <c r="A57" s="110"/>
      <c r="B57" s="111"/>
      <c r="C57" s="110"/>
      <c r="D57" s="110"/>
      <c r="E57" s="110"/>
      <c r="F57" s="110"/>
      <c r="G57" s="116" t="s">
        <v>2457</v>
      </c>
      <c r="H57" s="112"/>
      <c r="I57" s="112"/>
    </row>
    <row r="58" ht="14" spans="1:9">
      <c r="A58" s="110"/>
      <c r="B58" s="111"/>
      <c r="C58" s="110"/>
      <c r="D58" s="110"/>
      <c r="E58" s="110"/>
      <c r="F58" s="110"/>
      <c r="G58" s="116" t="s">
        <v>2458</v>
      </c>
      <c r="H58" s="112"/>
      <c r="I58" s="112"/>
    </row>
    <row r="59" ht="14" spans="1:9">
      <c r="A59" s="110"/>
      <c r="B59" s="111"/>
      <c r="C59" s="110"/>
      <c r="D59" s="110"/>
      <c r="E59" s="110"/>
      <c r="F59" s="110"/>
      <c r="G59" s="116" t="s">
        <v>2459</v>
      </c>
      <c r="H59" s="112">
        <v>28330</v>
      </c>
      <c r="I59" s="112"/>
    </row>
    <row r="60" ht="14" spans="1:9">
      <c r="A60" s="110"/>
      <c r="B60" s="111"/>
      <c r="C60" s="110"/>
      <c r="D60" s="110"/>
      <c r="E60" s="110"/>
      <c r="F60" s="110"/>
      <c r="G60" s="118" t="s">
        <v>2460</v>
      </c>
      <c r="H60" s="112"/>
      <c r="I60" s="112"/>
    </row>
    <row r="61" ht="14" spans="1:9">
      <c r="A61" s="110"/>
      <c r="B61" s="111"/>
      <c r="C61" s="110"/>
      <c r="D61" s="110"/>
      <c r="E61" s="110"/>
      <c r="F61" s="110"/>
      <c r="G61" s="118" t="s">
        <v>2461</v>
      </c>
      <c r="H61" s="112"/>
      <c r="I61" s="112"/>
    </row>
    <row r="62" ht="14" spans="1:9">
      <c r="A62" s="110"/>
      <c r="B62" s="111"/>
      <c r="C62" s="110"/>
      <c r="D62" s="110"/>
      <c r="E62" s="110"/>
      <c r="F62" s="110"/>
      <c r="G62" s="118" t="s">
        <v>2462</v>
      </c>
      <c r="H62" s="112"/>
      <c r="I62" s="112"/>
    </row>
    <row r="63" ht="14" spans="1:9">
      <c r="A63" s="110"/>
      <c r="B63" s="111"/>
      <c r="C63" s="110"/>
      <c r="D63" s="110"/>
      <c r="E63" s="110"/>
      <c r="F63" s="110"/>
      <c r="G63" s="110" t="s">
        <v>2463</v>
      </c>
      <c r="H63" s="112">
        <f>SUM(H64:H66)</f>
        <v>0</v>
      </c>
      <c r="I63" s="112"/>
    </row>
    <row r="64" ht="14" spans="1:9">
      <c r="A64" s="110"/>
      <c r="B64" s="111"/>
      <c r="C64" s="110"/>
      <c r="D64" s="110"/>
      <c r="E64" s="110"/>
      <c r="F64" s="110"/>
      <c r="G64" s="116" t="s">
        <v>2448</v>
      </c>
      <c r="H64" s="112"/>
      <c r="I64" s="112"/>
    </row>
    <row r="65" ht="14" spans="1:9">
      <c r="A65" s="110"/>
      <c r="B65" s="111"/>
      <c r="C65" s="110"/>
      <c r="D65" s="110"/>
      <c r="E65" s="110"/>
      <c r="F65" s="110"/>
      <c r="G65" s="116" t="s">
        <v>2449</v>
      </c>
      <c r="H65" s="112"/>
      <c r="I65" s="112"/>
    </row>
    <row r="66" ht="14" spans="1:9">
      <c r="A66" s="110"/>
      <c r="B66" s="111"/>
      <c r="C66" s="110"/>
      <c r="D66" s="110"/>
      <c r="E66" s="110"/>
      <c r="F66" s="110"/>
      <c r="G66" s="116" t="s">
        <v>2464</v>
      </c>
      <c r="H66" s="112"/>
      <c r="I66" s="112"/>
    </row>
    <row r="67" ht="14" spans="1:9">
      <c r="A67" s="110"/>
      <c r="B67" s="111"/>
      <c r="C67" s="110"/>
      <c r="D67" s="110"/>
      <c r="E67" s="110"/>
      <c r="F67" s="110"/>
      <c r="G67" s="110" t="s">
        <v>2465</v>
      </c>
      <c r="H67" s="112"/>
      <c r="I67" s="112"/>
    </row>
    <row r="68" ht="14" spans="1:9">
      <c r="A68" s="110"/>
      <c r="B68" s="111"/>
      <c r="C68" s="110"/>
      <c r="D68" s="110"/>
      <c r="E68" s="110"/>
      <c r="F68" s="110"/>
      <c r="G68" s="110" t="s">
        <v>2466</v>
      </c>
      <c r="H68" s="112">
        <v>500</v>
      </c>
      <c r="I68" s="112"/>
    </row>
    <row r="69" ht="14" spans="1:9">
      <c r="A69" s="110"/>
      <c r="B69" s="111"/>
      <c r="C69" s="110"/>
      <c r="D69" s="110"/>
      <c r="E69" s="110"/>
      <c r="F69" s="110"/>
      <c r="G69" s="116" t="s">
        <v>2467</v>
      </c>
      <c r="H69" s="112"/>
      <c r="I69" s="112"/>
    </row>
    <row r="70" ht="14" spans="1:9">
      <c r="A70" s="110"/>
      <c r="B70" s="111"/>
      <c r="C70" s="110"/>
      <c r="D70" s="110"/>
      <c r="E70" s="110"/>
      <c r="F70" s="110"/>
      <c r="G70" s="116" t="s">
        <v>2468</v>
      </c>
      <c r="H70" s="112"/>
      <c r="I70" s="112"/>
    </row>
    <row r="71" ht="14" spans="1:9">
      <c r="A71" s="110"/>
      <c r="B71" s="111"/>
      <c r="C71" s="110"/>
      <c r="D71" s="110"/>
      <c r="E71" s="110"/>
      <c r="F71" s="110"/>
      <c r="G71" s="116" t="s">
        <v>2469</v>
      </c>
      <c r="H71" s="112"/>
      <c r="I71" s="112"/>
    </row>
    <row r="72" ht="14" spans="1:9">
      <c r="A72" s="110"/>
      <c r="B72" s="111"/>
      <c r="C72" s="110"/>
      <c r="D72" s="110"/>
      <c r="E72" s="110"/>
      <c r="F72" s="110"/>
      <c r="G72" s="116" t="s">
        <v>2470</v>
      </c>
      <c r="H72" s="112"/>
      <c r="I72" s="112"/>
    </row>
    <row r="73" ht="14" spans="1:9">
      <c r="A73" s="110"/>
      <c r="B73" s="111"/>
      <c r="C73" s="110"/>
      <c r="D73" s="110"/>
      <c r="E73" s="110"/>
      <c r="F73" s="110"/>
      <c r="G73" s="116" t="s">
        <v>2471</v>
      </c>
      <c r="H73" s="112">
        <v>500</v>
      </c>
      <c r="I73" s="112"/>
    </row>
    <row r="74" ht="14" spans="1:9">
      <c r="A74" s="110"/>
      <c r="B74" s="111"/>
      <c r="C74" s="110"/>
      <c r="D74" s="110"/>
      <c r="E74" s="110"/>
      <c r="F74" s="110"/>
      <c r="G74" s="110" t="s">
        <v>2472</v>
      </c>
      <c r="H74" s="112">
        <f>SUM(H75:H77)</f>
        <v>0</v>
      </c>
      <c r="I74" s="112"/>
    </row>
    <row r="75" ht="14" spans="1:9">
      <c r="A75" s="110"/>
      <c r="B75" s="111"/>
      <c r="C75" s="110"/>
      <c r="D75" s="110"/>
      <c r="E75" s="110"/>
      <c r="F75" s="110"/>
      <c r="G75" s="110" t="s">
        <v>2473</v>
      </c>
      <c r="H75" s="112"/>
      <c r="I75" s="112"/>
    </row>
    <row r="76" ht="14" spans="1:9">
      <c r="A76" s="110"/>
      <c r="B76" s="111"/>
      <c r="C76" s="110"/>
      <c r="D76" s="110"/>
      <c r="E76" s="110"/>
      <c r="F76" s="110"/>
      <c r="G76" s="110" t="s">
        <v>2474</v>
      </c>
      <c r="H76" s="112"/>
      <c r="I76" s="112"/>
    </row>
    <row r="77" ht="14" spans="1:9">
      <c r="A77" s="110"/>
      <c r="B77" s="111"/>
      <c r="C77" s="110"/>
      <c r="D77" s="110"/>
      <c r="E77" s="110"/>
      <c r="F77" s="110"/>
      <c r="G77" s="110" t="s">
        <v>2475</v>
      </c>
      <c r="H77" s="112"/>
      <c r="I77" s="112"/>
    </row>
    <row r="78" ht="14" spans="1:9">
      <c r="A78" s="110"/>
      <c r="B78" s="111"/>
      <c r="C78" s="110"/>
      <c r="D78" s="110"/>
      <c r="E78" s="110"/>
      <c r="F78" s="110"/>
      <c r="G78" s="110" t="s">
        <v>2476</v>
      </c>
      <c r="H78" s="112">
        <f>SUM(H79:H81)</f>
        <v>0</v>
      </c>
      <c r="I78" s="112"/>
    </row>
    <row r="79" ht="14" spans="1:9">
      <c r="A79" s="110"/>
      <c r="B79" s="111"/>
      <c r="C79" s="110"/>
      <c r="D79" s="110"/>
      <c r="E79" s="110"/>
      <c r="F79" s="110"/>
      <c r="G79" s="115" t="s">
        <v>2448</v>
      </c>
      <c r="H79" s="112"/>
      <c r="I79" s="112"/>
    </row>
    <row r="80" ht="14" spans="1:9">
      <c r="A80" s="110"/>
      <c r="B80" s="111"/>
      <c r="C80" s="110"/>
      <c r="D80" s="110"/>
      <c r="E80" s="110"/>
      <c r="F80" s="110"/>
      <c r="G80" s="115" t="s">
        <v>2449</v>
      </c>
      <c r="H80" s="112"/>
      <c r="I80" s="112"/>
    </row>
    <row r="81" ht="14" spans="1:9">
      <c r="A81" s="110"/>
      <c r="B81" s="111"/>
      <c r="C81" s="110"/>
      <c r="D81" s="110"/>
      <c r="E81" s="110"/>
      <c r="F81" s="110"/>
      <c r="G81" s="115" t="s">
        <v>2477</v>
      </c>
      <c r="H81" s="112"/>
      <c r="I81" s="112"/>
    </row>
    <row r="82" ht="14" spans="1:9">
      <c r="A82" s="110"/>
      <c r="B82" s="111"/>
      <c r="C82" s="110"/>
      <c r="D82" s="110"/>
      <c r="E82" s="110"/>
      <c r="F82" s="110"/>
      <c r="G82" s="110" t="s">
        <v>2478</v>
      </c>
      <c r="H82" s="112">
        <f>SUM(H83:H85)</f>
        <v>0</v>
      </c>
      <c r="I82" s="112"/>
    </row>
    <row r="83" ht="14" spans="1:9">
      <c r="A83" s="110"/>
      <c r="B83" s="111"/>
      <c r="C83" s="110"/>
      <c r="D83" s="110"/>
      <c r="E83" s="110"/>
      <c r="F83" s="110"/>
      <c r="G83" s="115" t="s">
        <v>2448</v>
      </c>
      <c r="H83" s="112"/>
      <c r="I83" s="112"/>
    </row>
    <row r="84" ht="14" spans="1:9">
      <c r="A84" s="110"/>
      <c r="B84" s="111"/>
      <c r="C84" s="110"/>
      <c r="D84" s="110"/>
      <c r="E84" s="110"/>
      <c r="F84" s="110"/>
      <c r="G84" s="115" t="s">
        <v>2449</v>
      </c>
      <c r="H84" s="112"/>
      <c r="I84" s="112"/>
    </row>
    <row r="85" ht="14" spans="1:9">
      <c r="A85" s="110"/>
      <c r="B85" s="111"/>
      <c r="C85" s="110"/>
      <c r="D85" s="110"/>
      <c r="E85" s="110"/>
      <c r="F85" s="110"/>
      <c r="G85" s="115" t="s">
        <v>2479</v>
      </c>
      <c r="H85" s="112"/>
      <c r="I85" s="112"/>
    </row>
    <row r="86" ht="14" spans="1:9">
      <c r="A86" s="110"/>
      <c r="B86" s="111"/>
      <c r="C86" s="110"/>
      <c r="D86" s="110"/>
      <c r="E86" s="110"/>
      <c r="F86" s="110"/>
      <c r="G86" s="110" t="s">
        <v>2480</v>
      </c>
      <c r="H86" s="112">
        <f>SUM(H87:H91)</f>
        <v>0</v>
      </c>
      <c r="I86" s="112"/>
    </row>
    <row r="87" ht="14" spans="1:9">
      <c r="A87" s="110"/>
      <c r="B87" s="111"/>
      <c r="C87" s="110"/>
      <c r="D87" s="110"/>
      <c r="E87" s="110"/>
      <c r="F87" s="110"/>
      <c r="G87" s="115" t="s">
        <v>2467</v>
      </c>
      <c r="H87" s="112"/>
      <c r="I87" s="112"/>
    </row>
    <row r="88" ht="14" spans="1:9">
      <c r="A88" s="110"/>
      <c r="B88" s="111"/>
      <c r="C88" s="110"/>
      <c r="D88" s="110"/>
      <c r="E88" s="110"/>
      <c r="F88" s="110"/>
      <c r="G88" s="115" t="s">
        <v>2468</v>
      </c>
      <c r="H88" s="112"/>
      <c r="I88" s="112"/>
    </row>
    <row r="89" ht="14" spans="1:9">
      <c r="A89" s="110"/>
      <c r="B89" s="111"/>
      <c r="C89" s="110"/>
      <c r="D89" s="110"/>
      <c r="E89" s="110"/>
      <c r="F89" s="110"/>
      <c r="G89" s="115" t="s">
        <v>2469</v>
      </c>
      <c r="H89" s="112"/>
      <c r="I89" s="112"/>
    </row>
    <row r="90" ht="14" spans="1:9">
      <c r="A90" s="110"/>
      <c r="B90" s="111"/>
      <c r="C90" s="110"/>
      <c r="D90" s="110"/>
      <c r="E90" s="110"/>
      <c r="F90" s="110"/>
      <c r="G90" s="115" t="s">
        <v>2470</v>
      </c>
      <c r="H90" s="112"/>
      <c r="I90" s="112"/>
    </row>
    <row r="91" ht="14" spans="1:9">
      <c r="A91" s="110"/>
      <c r="B91" s="111"/>
      <c r="C91" s="110"/>
      <c r="D91" s="110"/>
      <c r="E91" s="110"/>
      <c r="F91" s="110"/>
      <c r="G91" s="115" t="s">
        <v>2481</v>
      </c>
      <c r="H91" s="112"/>
      <c r="I91" s="112"/>
    </row>
    <row r="92" ht="14" spans="1:9">
      <c r="A92" s="110"/>
      <c r="B92" s="111"/>
      <c r="C92" s="110"/>
      <c r="D92" s="110"/>
      <c r="E92" s="110"/>
      <c r="F92" s="110"/>
      <c r="G92" s="110" t="s">
        <v>2482</v>
      </c>
      <c r="H92" s="112">
        <f>SUM(H93:H94)</f>
        <v>0</v>
      </c>
      <c r="I92" s="112"/>
    </row>
    <row r="93" ht="14" spans="1:9">
      <c r="A93" s="110"/>
      <c r="B93" s="111"/>
      <c r="C93" s="110"/>
      <c r="D93" s="110"/>
      <c r="E93" s="110"/>
      <c r="F93" s="110"/>
      <c r="G93" s="115" t="s">
        <v>2473</v>
      </c>
      <c r="H93" s="112"/>
      <c r="I93" s="112"/>
    </row>
    <row r="94" ht="14" spans="1:9">
      <c r="A94" s="110"/>
      <c r="B94" s="111"/>
      <c r="C94" s="110"/>
      <c r="D94" s="110"/>
      <c r="E94" s="110"/>
      <c r="F94" s="110"/>
      <c r="G94" s="115" t="s">
        <v>2483</v>
      </c>
      <c r="H94" s="112"/>
      <c r="I94" s="112"/>
    </row>
    <row r="95" ht="14" spans="1:9">
      <c r="A95" s="110"/>
      <c r="B95" s="111"/>
      <c r="C95" s="110"/>
      <c r="D95" s="110"/>
      <c r="E95" s="110"/>
      <c r="F95" s="110"/>
      <c r="G95" s="115" t="s">
        <v>2484</v>
      </c>
      <c r="H95" s="112">
        <f>SUM(H96:H103)</f>
        <v>0</v>
      </c>
      <c r="I95" s="112"/>
    </row>
    <row r="96" ht="14" spans="1:9">
      <c r="A96" s="110"/>
      <c r="B96" s="111"/>
      <c r="C96" s="110"/>
      <c r="D96" s="110"/>
      <c r="E96" s="110"/>
      <c r="F96" s="110"/>
      <c r="G96" s="115" t="s">
        <v>2448</v>
      </c>
      <c r="H96" s="112"/>
      <c r="I96" s="112"/>
    </row>
    <row r="97" ht="14" spans="1:9">
      <c r="A97" s="110"/>
      <c r="B97" s="111"/>
      <c r="C97" s="110"/>
      <c r="D97" s="110"/>
      <c r="E97" s="110"/>
      <c r="F97" s="110"/>
      <c r="G97" s="115" t="s">
        <v>2449</v>
      </c>
      <c r="H97" s="112"/>
      <c r="I97" s="112"/>
    </row>
    <row r="98" ht="14" spans="1:9">
      <c r="A98" s="110"/>
      <c r="B98" s="111"/>
      <c r="C98" s="110"/>
      <c r="D98" s="110"/>
      <c r="E98" s="110"/>
      <c r="F98" s="110"/>
      <c r="G98" s="115" t="s">
        <v>2450</v>
      </c>
      <c r="H98" s="112"/>
      <c r="I98" s="112"/>
    </row>
    <row r="99" ht="14" spans="1:9">
      <c r="A99" s="110"/>
      <c r="B99" s="111"/>
      <c r="C99" s="110"/>
      <c r="D99" s="110"/>
      <c r="E99" s="110"/>
      <c r="F99" s="110"/>
      <c r="G99" s="115" t="s">
        <v>2451</v>
      </c>
      <c r="H99" s="112"/>
      <c r="I99" s="112"/>
    </row>
    <row r="100" ht="14" spans="1:9">
      <c r="A100" s="110"/>
      <c r="B100" s="111"/>
      <c r="C100" s="110"/>
      <c r="D100" s="110"/>
      <c r="E100" s="110"/>
      <c r="F100" s="110"/>
      <c r="G100" s="115" t="s">
        <v>2454</v>
      </c>
      <c r="H100" s="112"/>
      <c r="I100" s="112"/>
    </row>
    <row r="101" ht="14" spans="1:9">
      <c r="A101" s="110"/>
      <c r="B101" s="111"/>
      <c r="C101" s="110"/>
      <c r="D101" s="110"/>
      <c r="E101" s="110"/>
      <c r="F101" s="110"/>
      <c r="G101" s="115" t="s">
        <v>2456</v>
      </c>
      <c r="H101" s="112"/>
      <c r="I101" s="112"/>
    </row>
    <row r="102" ht="22" customHeight="1" spans="1:9">
      <c r="A102" s="110"/>
      <c r="B102" s="111"/>
      <c r="C102" s="110"/>
      <c r="D102" s="110"/>
      <c r="E102" s="110"/>
      <c r="F102" s="110"/>
      <c r="G102" s="115" t="s">
        <v>2457</v>
      </c>
      <c r="H102" s="112"/>
      <c r="I102" s="112"/>
    </row>
    <row r="103" ht="28" spans="1:9">
      <c r="A103" s="110"/>
      <c r="B103" s="111"/>
      <c r="C103" s="110"/>
      <c r="D103" s="110"/>
      <c r="E103" s="110"/>
      <c r="F103" s="110"/>
      <c r="G103" s="115" t="s">
        <v>2485</v>
      </c>
      <c r="H103" s="112"/>
      <c r="I103" s="112"/>
    </row>
    <row r="104" ht="14" spans="1:9">
      <c r="A104" s="110"/>
      <c r="B104" s="111"/>
      <c r="C104" s="110"/>
      <c r="D104" s="110"/>
      <c r="E104" s="110"/>
      <c r="F104" s="110"/>
      <c r="G104" s="110" t="s">
        <v>2486</v>
      </c>
      <c r="H104" s="112">
        <f>H105+H110+H115</f>
        <v>0</v>
      </c>
      <c r="I104" s="112"/>
    </row>
    <row r="105" ht="14" spans="1:9">
      <c r="A105" s="110"/>
      <c r="B105" s="111"/>
      <c r="C105" s="110"/>
      <c r="D105" s="110"/>
      <c r="E105" s="110"/>
      <c r="F105" s="110"/>
      <c r="G105" s="116" t="s">
        <v>2487</v>
      </c>
      <c r="H105" s="112">
        <f>SUM(H106:H109)</f>
        <v>0</v>
      </c>
      <c r="I105" s="112"/>
    </row>
    <row r="106" ht="14" spans="1:9">
      <c r="A106" s="110"/>
      <c r="B106" s="111"/>
      <c r="C106" s="110"/>
      <c r="D106" s="110"/>
      <c r="E106" s="110"/>
      <c r="F106" s="110"/>
      <c r="G106" s="116" t="s">
        <v>2429</v>
      </c>
      <c r="H106" s="112"/>
      <c r="I106" s="112"/>
    </row>
    <row r="107" ht="14" spans="1:9">
      <c r="A107" s="110"/>
      <c r="B107" s="111"/>
      <c r="C107" s="110"/>
      <c r="D107" s="110"/>
      <c r="E107" s="110"/>
      <c r="F107" s="110"/>
      <c r="G107" s="116" t="s">
        <v>2488</v>
      </c>
      <c r="H107" s="112"/>
      <c r="I107" s="112"/>
    </row>
    <row r="108" ht="14" spans="1:9">
      <c r="A108" s="110"/>
      <c r="B108" s="111"/>
      <c r="C108" s="110"/>
      <c r="D108" s="110"/>
      <c r="E108" s="110"/>
      <c r="F108" s="110"/>
      <c r="G108" s="116" t="s">
        <v>2489</v>
      </c>
      <c r="H108" s="112"/>
      <c r="I108" s="112"/>
    </row>
    <row r="109" ht="14" spans="1:9">
      <c r="A109" s="110"/>
      <c r="B109" s="111"/>
      <c r="C109" s="110"/>
      <c r="D109" s="110"/>
      <c r="E109" s="110"/>
      <c r="F109" s="110"/>
      <c r="G109" s="116" t="s">
        <v>2490</v>
      </c>
      <c r="H109" s="112"/>
      <c r="I109" s="112"/>
    </row>
    <row r="110" ht="14" spans="1:9">
      <c r="A110" s="110"/>
      <c r="B110" s="111"/>
      <c r="C110" s="110"/>
      <c r="D110" s="110"/>
      <c r="E110" s="110"/>
      <c r="F110" s="110"/>
      <c r="G110" s="116" t="s">
        <v>2491</v>
      </c>
      <c r="H110" s="112">
        <f>SUM(H111:H114)</f>
        <v>0</v>
      </c>
      <c r="I110" s="112"/>
    </row>
    <row r="111" ht="14" spans="1:9">
      <c r="A111" s="110"/>
      <c r="B111" s="111"/>
      <c r="C111" s="110"/>
      <c r="D111" s="110"/>
      <c r="E111" s="110"/>
      <c r="F111" s="110"/>
      <c r="G111" s="116" t="s">
        <v>2429</v>
      </c>
      <c r="H111" s="112"/>
      <c r="I111" s="112"/>
    </row>
    <row r="112" ht="14" spans="1:9">
      <c r="A112" s="110"/>
      <c r="B112" s="111"/>
      <c r="C112" s="110"/>
      <c r="D112" s="110"/>
      <c r="E112" s="110"/>
      <c r="F112" s="110"/>
      <c r="G112" s="116" t="s">
        <v>2488</v>
      </c>
      <c r="H112" s="112"/>
      <c r="I112" s="112"/>
    </row>
    <row r="113" ht="14" spans="1:9">
      <c r="A113" s="110"/>
      <c r="B113" s="111"/>
      <c r="C113" s="110"/>
      <c r="D113" s="110"/>
      <c r="E113" s="110"/>
      <c r="F113" s="110"/>
      <c r="G113" s="116" t="s">
        <v>2492</v>
      </c>
      <c r="H113" s="112"/>
      <c r="I113" s="112"/>
    </row>
    <row r="114" ht="14" spans="1:9">
      <c r="A114" s="110"/>
      <c r="B114" s="111"/>
      <c r="C114" s="110"/>
      <c r="D114" s="110"/>
      <c r="E114" s="110"/>
      <c r="F114" s="110"/>
      <c r="G114" s="116" t="s">
        <v>2493</v>
      </c>
      <c r="H114" s="112"/>
      <c r="I114" s="112"/>
    </row>
    <row r="115" ht="14" spans="1:9">
      <c r="A115" s="110"/>
      <c r="B115" s="111"/>
      <c r="C115" s="110"/>
      <c r="D115" s="110"/>
      <c r="E115" s="110"/>
      <c r="F115" s="110"/>
      <c r="G115" s="116" t="s">
        <v>2494</v>
      </c>
      <c r="H115" s="112">
        <f>SUM(H116:H119)</f>
        <v>0</v>
      </c>
      <c r="I115" s="112"/>
    </row>
    <row r="116" ht="14" spans="1:9">
      <c r="A116" s="110"/>
      <c r="B116" s="111"/>
      <c r="C116" s="110"/>
      <c r="D116" s="110"/>
      <c r="E116" s="110"/>
      <c r="F116" s="110"/>
      <c r="G116" s="116" t="s">
        <v>2495</v>
      </c>
      <c r="H116" s="112"/>
      <c r="I116" s="112"/>
    </row>
    <row r="117" ht="14" spans="1:9">
      <c r="A117" s="110"/>
      <c r="B117" s="111"/>
      <c r="C117" s="110"/>
      <c r="D117" s="110"/>
      <c r="E117" s="110"/>
      <c r="F117" s="110"/>
      <c r="G117" s="116" t="s">
        <v>2496</v>
      </c>
      <c r="H117" s="112"/>
      <c r="I117" s="112"/>
    </row>
    <row r="118" ht="14" spans="1:9">
      <c r="A118" s="110"/>
      <c r="B118" s="111"/>
      <c r="C118" s="110"/>
      <c r="D118" s="110"/>
      <c r="E118" s="110"/>
      <c r="F118" s="110"/>
      <c r="G118" s="116" t="s">
        <v>2497</v>
      </c>
      <c r="H118" s="112"/>
      <c r="I118" s="112"/>
    </row>
    <row r="119" ht="14" spans="1:9">
      <c r="A119" s="110"/>
      <c r="B119" s="111"/>
      <c r="C119" s="110"/>
      <c r="D119" s="110"/>
      <c r="E119" s="110"/>
      <c r="F119" s="110"/>
      <c r="G119" s="116" t="s">
        <v>2498</v>
      </c>
      <c r="H119" s="112"/>
      <c r="I119" s="112"/>
    </row>
    <row r="120" ht="14" spans="1:9">
      <c r="A120" s="110"/>
      <c r="B120" s="111"/>
      <c r="C120" s="110"/>
      <c r="D120" s="110"/>
      <c r="E120" s="110"/>
      <c r="F120" s="110"/>
      <c r="G120" s="113" t="s">
        <v>2499</v>
      </c>
      <c r="H120" s="112">
        <f>H121+H126+H131+H140+H147+H156+H159+H162</f>
        <v>0</v>
      </c>
      <c r="I120" s="112"/>
    </row>
    <row r="121" ht="14" spans="1:9">
      <c r="A121" s="110"/>
      <c r="B121" s="111"/>
      <c r="C121" s="110"/>
      <c r="D121" s="110"/>
      <c r="E121" s="110"/>
      <c r="F121" s="110"/>
      <c r="G121" s="119" t="s">
        <v>2500</v>
      </c>
      <c r="H121" s="112">
        <f>SUM(H122:H125)</f>
        <v>0</v>
      </c>
      <c r="I121" s="112"/>
    </row>
    <row r="122" ht="14" spans="1:9">
      <c r="A122" s="110"/>
      <c r="B122" s="111"/>
      <c r="C122" s="110"/>
      <c r="D122" s="110"/>
      <c r="E122" s="110"/>
      <c r="F122" s="110"/>
      <c r="G122" s="116" t="s">
        <v>2501</v>
      </c>
      <c r="H122" s="112"/>
      <c r="I122" s="112"/>
    </row>
    <row r="123" ht="14" spans="1:9">
      <c r="A123" s="110"/>
      <c r="B123" s="111"/>
      <c r="C123" s="110"/>
      <c r="D123" s="110"/>
      <c r="E123" s="110"/>
      <c r="F123" s="110"/>
      <c r="G123" s="116" t="s">
        <v>2502</v>
      </c>
      <c r="H123" s="112"/>
      <c r="I123" s="112"/>
    </row>
    <row r="124" ht="14" spans="1:9">
      <c r="A124" s="110"/>
      <c r="B124" s="111"/>
      <c r="C124" s="110"/>
      <c r="D124" s="110"/>
      <c r="E124" s="110"/>
      <c r="F124" s="110"/>
      <c r="G124" s="116" t="s">
        <v>2503</v>
      </c>
      <c r="H124" s="112"/>
      <c r="I124" s="112"/>
    </row>
    <row r="125" ht="14" spans="1:9">
      <c r="A125" s="110"/>
      <c r="B125" s="111"/>
      <c r="C125" s="110"/>
      <c r="D125" s="110"/>
      <c r="E125" s="110"/>
      <c r="F125" s="110"/>
      <c r="G125" s="116" t="s">
        <v>2504</v>
      </c>
      <c r="H125" s="112"/>
      <c r="I125" s="112"/>
    </row>
    <row r="126" ht="14" spans="1:9">
      <c r="A126" s="110"/>
      <c r="B126" s="111"/>
      <c r="C126" s="110"/>
      <c r="D126" s="110"/>
      <c r="E126" s="110"/>
      <c r="F126" s="110"/>
      <c r="G126" s="119" t="s">
        <v>2505</v>
      </c>
      <c r="H126" s="112">
        <f>SUM(H127:H130)</f>
        <v>0</v>
      </c>
      <c r="I126" s="112"/>
    </row>
    <row r="127" ht="14" spans="1:9">
      <c r="A127" s="110"/>
      <c r="B127" s="111"/>
      <c r="C127" s="110"/>
      <c r="D127" s="110"/>
      <c r="E127" s="110"/>
      <c r="F127" s="110"/>
      <c r="G127" s="116" t="s">
        <v>2503</v>
      </c>
      <c r="H127" s="112"/>
      <c r="I127" s="112"/>
    </row>
    <row r="128" ht="14" spans="1:9">
      <c r="A128" s="110"/>
      <c r="B128" s="111"/>
      <c r="C128" s="110"/>
      <c r="D128" s="110"/>
      <c r="E128" s="110"/>
      <c r="F128" s="110"/>
      <c r="G128" s="116" t="s">
        <v>2506</v>
      </c>
      <c r="H128" s="112"/>
      <c r="I128" s="112"/>
    </row>
    <row r="129" ht="14" spans="1:9">
      <c r="A129" s="110"/>
      <c r="B129" s="111"/>
      <c r="C129" s="110"/>
      <c r="D129" s="110"/>
      <c r="E129" s="110"/>
      <c r="F129" s="110"/>
      <c r="G129" s="116" t="s">
        <v>2507</v>
      </c>
      <c r="H129" s="112"/>
      <c r="I129" s="112"/>
    </row>
    <row r="130" ht="14" spans="1:9">
      <c r="A130" s="110"/>
      <c r="B130" s="111"/>
      <c r="C130" s="110"/>
      <c r="D130" s="110"/>
      <c r="E130" s="110"/>
      <c r="F130" s="110"/>
      <c r="G130" s="116" t="s">
        <v>2508</v>
      </c>
      <c r="H130" s="112"/>
      <c r="I130" s="112"/>
    </row>
    <row r="131" ht="14" spans="1:9">
      <c r="A131" s="110"/>
      <c r="B131" s="111"/>
      <c r="C131" s="110"/>
      <c r="D131" s="110"/>
      <c r="E131" s="110"/>
      <c r="F131" s="110"/>
      <c r="G131" s="119" t="s">
        <v>2509</v>
      </c>
      <c r="H131" s="112">
        <f>SUM(H132:H139)</f>
        <v>0</v>
      </c>
      <c r="I131" s="112"/>
    </row>
    <row r="132" ht="14" spans="1:9">
      <c r="A132" s="110"/>
      <c r="B132" s="111"/>
      <c r="C132" s="110"/>
      <c r="D132" s="110"/>
      <c r="E132" s="110"/>
      <c r="F132" s="110"/>
      <c r="G132" s="116" t="s">
        <v>2510</v>
      </c>
      <c r="H132" s="112"/>
      <c r="I132" s="112"/>
    </row>
    <row r="133" ht="14" spans="1:9">
      <c r="A133" s="110"/>
      <c r="B133" s="111"/>
      <c r="C133" s="110"/>
      <c r="D133" s="110"/>
      <c r="E133" s="110"/>
      <c r="F133" s="110"/>
      <c r="G133" s="116" t="s">
        <v>2511</v>
      </c>
      <c r="H133" s="112"/>
      <c r="I133" s="112"/>
    </row>
    <row r="134" ht="14" spans="1:9">
      <c r="A134" s="110"/>
      <c r="B134" s="111"/>
      <c r="C134" s="110"/>
      <c r="D134" s="110"/>
      <c r="E134" s="110"/>
      <c r="F134" s="110"/>
      <c r="G134" s="116" t="s">
        <v>2512</v>
      </c>
      <c r="H134" s="112"/>
      <c r="I134" s="112"/>
    </row>
    <row r="135" ht="14" spans="1:9">
      <c r="A135" s="110"/>
      <c r="B135" s="111"/>
      <c r="C135" s="110"/>
      <c r="D135" s="110"/>
      <c r="E135" s="110"/>
      <c r="F135" s="110"/>
      <c r="G135" s="116" t="s">
        <v>2513</v>
      </c>
      <c r="H135" s="112"/>
      <c r="I135" s="112"/>
    </row>
    <row r="136" ht="14" spans="1:9">
      <c r="A136" s="110"/>
      <c r="B136" s="111"/>
      <c r="C136" s="110"/>
      <c r="D136" s="110"/>
      <c r="E136" s="110"/>
      <c r="F136" s="110"/>
      <c r="G136" s="116" t="s">
        <v>2514</v>
      </c>
      <c r="H136" s="112"/>
      <c r="I136" s="112"/>
    </row>
    <row r="137" ht="14" spans="1:9">
      <c r="A137" s="110"/>
      <c r="B137" s="111"/>
      <c r="C137" s="110"/>
      <c r="D137" s="110"/>
      <c r="E137" s="110"/>
      <c r="F137" s="110"/>
      <c r="G137" s="116" t="s">
        <v>2515</v>
      </c>
      <c r="H137" s="112"/>
      <c r="I137" s="112"/>
    </row>
    <row r="138" ht="14" spans="1:9">
      <c r="A138" s="110"/>
      <c r="B138" s="111"/>
      <c r="C138" s="110"/>
      <c r="D138" s="110"/>
      <c r="E138" s="110"/>
      <c r="F138" s="110"/>
      <c r="G138" s="116" t="s">
        <v>2516</v>
      </c>
      <c r="H138" s="112"/>
      <c r="I138" s="112"/>
    </row>
    <row r="139" ht="14" spans="1:9">
      <c r="A139" s="110"/>
      <c r="B139" s="111"/>
      <c r="C139" s="110"/>
      <c r="D139" s="110"/>
      <c r="E139" s="110"/>
      <c r="F139" s="110"/>
      <c r="G139" s="116" t="s">
        <v>2517</v>
      </c>
      <c r="H139" s="112"/>
      <c r="I139" s="112"/>
    </row>
    <row r="140" ht="14" spans="1:9">
      <c r="A140" s="110"/>
      <c r="B140" s="111"/>
      <c r="C140" s="110"/>
      <c r="D140" s="110"/>
      <c r="E140" s="110"/>
      <c r="F140" s="110"/>
      <c r="G140" s="119" t="s">
        <v>2518</v>
      </c>
      <c r="H140" s="112">
        <f>SUM(H141:H146)</f>
        <v>0</v>
      </c>
      <c r="I140" s="112"/>
    </row>
    <row r="141" ht="14" spans="1:9">
      <c r="A141" s="110"/>
      <c r="B141" s="111"/>
      <c r="C141" s="110"/>
      <c r="D141" s="110"/>
      <c r="E141" s="110"/>
      <c r="F141" s="110"/>
      <c r="G141" s="116" t="s">
        <v>2519</v>
      </c>
      <c r="H141" s="112"/>
      <c r="I141" s="112"/>
    </row>
    <row r="142" ht="14" spans="1:9">
      <c r="A142" s="110"/>
      <c r="B142" s="111"/>
      <c r="C142" s="110"/>
      <c r="D142" s="110"/>
      <c r="E142" s="110"/>
      <c r="F142" s="110"/>
      <c r="G142" s="116" t="s">
        <v>2520</v>
      </c>
      <c r="H142" s="112"/>
      <c r="I142" s="112"/>
    </row>
    <row r="143" ht="14" spans="1:9">
      <c r="A143" s="110"/>
      <c r="B143" s="111"/>
      <c r="C143" s="110"/>
      <c r="D143" s="110"/>
      <c r="E143" s="110"/>
      <c r="F143" s="110"/>
      <c r="G143" s="116" t="s">
        <v>2521</v>
      </c>
      <c r="H143" s="112"/>
      <c r="I143" s="112"/>
    </row>
    <row r="144" ht="14" spans="1:9">
      <c r="A144" s="110"/>
      <c r="B144" s="111"/>
      <c r="C144" s="110"/>
      <c r="D144" s="110"/>
      <c r="E144" s="110"/>
      <c r="F144" s="110"/>
      <c r="G144" s="116" t="s">
        <v>2522</v>
      </c>
      <c r="H144" s="112"/>
      <c r="I144" s="112"/>
    </row>
    <row r="145" ht="14" spans="1:9">
      <c r="A145" s="110"/>
      <c r="B145" s="111"/>
      <c r="C145" s="110"/>
      <c r="D145" s="110"/>
      <c r="E145" s="110"/>
      <c r="F145" s="110"/>
      <c r="G145" s="116" t="s">
        <v>2523</v>
      </c>
      <c r="H145" s="112"/>
      <c r="I145" s="112"/>
    </row>
    <row r="146" ht="14" spans="1:9">
      <c r="A146" s="110"/>
      <c r="B146" s="111"/>
      <c r="C146" s="110"/>
      <c r="D146" s="110"/>
      <c r="E146" s="110"/>
      <c r="F146" s="110"/>
      <c r="G146" s="116" t="s">
        <v>2524</v>
      </c>
      <c r="H146" s="112"/>
      <c r="I146" s="112"/>
    </row>
    <row r="147" ht="14" spans="1:9">
      <c r="A147" s="110"/>
      <c r="B147" s="111"/>
      <c r="C147" s="110"/>
      <c r="D147" s="110"/>
      <c r="E147" s="110"/>
      <c r="F147" s="110"/>
      <c r="G147" s="119" t="s">
        <v>2525</v>
      </c>
      <c r="H147" s="112">
        <f>SUM(H148:H155)</f>
        <v>0</v>
      </c>
      <c r="I147" s="112"/>
    </row>
    <row r="148" ht="14" spans="1:9">
      <c r="A148" s="110"/>
      <c r="B148" s="111"/>
      <c r="C148" s="110"/>
      <c r="D148" s="110"/>
      <c r="E148" s="110"/>
      <c r="F148" s="110"/>
      <c r="G148" s="116" t="s">
        <v>2526</v>
      </c>
      <c r="H148" s="112"/>
      <c r="I148" s="112"/>
    </row>
    <row r="149" ht="14" spans="1:9">
      <c r="A149" s="110"/>
      <c r="B149" s="111"/>
      <c r="C149" s="110"/>
      <c r="D149" s="110"/>
      <c r="E149" s="110"/>
      <c r="F149" s="110"/>
      <c r="G149" s="116" t="s">
        <v>2527</v>
      </c>
      <c r="H149" s="112"/>
      <c r="I149" s="112"/>
    </row>
    <row r="150" ht="14" spans="1:9">
      <c r="A150" s="110"/>
      <c r="B150" s="111"/>
      <c r="C150" s="110"/>
      <c r="D150" s="110"/>
      <c r="E150" s="110"/>
      <c r="F150" s="110"/>
      <c r="G150" s="116" t="s">
        <v>2528</v>
      </c>
      <c r="H150" s="112"/>
      <c r="I150" s="112"/>
    </row>
    <row r="151" ht="14" spans="1:9">
      <c r="A151" s="110"/>
      <c r="B151" s="111"/>
      <c r="C151" s="110"/>
      <c r="D151" s="110"/>
      <c r="E151" s="110"/>
      <c r="F151" s="110"/>
      <c r="G151" s="116" t="s">
        <v>2529</v>
      </c>
      <c r="H151" s="112"/>
      <c r="I151" s="112"/>
    </row>
    <row r="152" ht="14" spans="1:9">
      <c r="A152" s="110"/>
      <c r="B152" s="111"/>
      <c r="C152" s="110"/>
      <c r="D152" s="110"/>
      <c r="E152" s="110"/>
      <c r="F152" s="110"/>
      <c r="G152" s="116" t="s">
        <v>2530</v>
      </c>
      <c r="H152" s="112"/>
      <c r="I152" s="112"/>
    </row>
    <row r="153" ht="14" spans="1:9">
      <c r="A153" s="110"/>
      <c r="B153" s="111"/>
      <c r="C153" s="110"/>
      <c r="D153" s="110"/>
      <c r="E153" s="110"/>
      <c r="F153" s="110"/>
      <c r="G153" s="116" t="s">
        <v>2531</v>
      </c>
      <c r="H153" s="112"/>
      <c r="I153" s="112"/>
    </row>
    <row r="154" ht="14" spans="1:9">
      <c r="A154" s="110"/>
      <c r="B154" s="111"/>
      <c r="C154" s="110"/>
      <c r="D154" s="110"/>
      <c r="E154" s="110"/>
      <c r="F154" s="110"/>
      <c r="G154" s="116" t="s">
        <v>2532</v>
      </c>
      <c r="H154" s="112"/>
      <c r="I154" s="112"/>
    </row>
    <row r="155" ht="14" spans="1:9">
      <c r="A155" s="110"/>
      <c r="B155" s="111"/>
      <c r="C155" s="110"/>
      <c r="D155" s="110"/>
      <c r="E155" s="110"/>
      <c r="F155" s="110"/>
      <c r="G155" s="116" t="s">
        <v>2533</v>
      </c>
      <c r="H155" s="112"/>
      <c r="I155" s="112"/>
    </row>
    <row r="156" ht="14" spans="1:9">
      <c r="A156" s="110"/>
      <c r="B156" s="111"/>
      <c r="C156" s="110"/>
      <c r="D156" s="110"/>
      <c r="E156" s="110"/>
      <c r="F156" s="110"/>
      <c r="G156" s="119" t="s">
        <v>2534</v>
      </c>
      <c r="H156" s="112">
        <f>SUM(H157:H158)</f>
        <v>0</v>
      </c>
      <c r="I156" s="112"/>
    </row>
    <row r="157" ht="14" spans="1:9">
      <c r="A157" s="110"/>
      <c r="B157" s="111"/>
      <c r="C157" s="110"/>
      <c r="D157" s="110"/>
      <c r="E157" s="110"/>
      <c r="F157" s="110"/>
      <c r="G157" s="115" t="s">
        <v>2501</v>
      </c>
      <c r="H157" s="112"/>
      <c r="I157" s="112"/>
    </row>
    <row r="158" ht="28" spans="1:9">
      <c r="A158" s="110"/>
      <c r="B158" s="111"/>
      <c r="C158" s="110"/>
      <c r="D158" s="110"/>
      <c r="E158" s="110"/>
      <c r="F158" s="110"/>
      <c r="G158" s="115" t="s">
        <v>2535</v>
      </c>
      <c r="H158" s="112"/>
      <c r="I158" s="112"/>
    </row>
    <row r="159" ht="14" spans="1:9">
      <c r="A159" s="110"/>
      <c r="B159" s="111"/>
      <c r="C159" s="110"/>
      <c r="D159" s="110"/>
      <c r="E159" s="110"/>
      <c r="F159" s="110"/>
      <c r="G159" s="119" t="s">
        <v>2536</v>
      </c>
      <c r="H159" s="112">
        <f>SUM(H160:H161)</f>
        <v>0</v>
      </c>
      <c r="I159" s="112"/>
    </row>
    <row r="160" ht="14" spans="1:9">
      <c r="A160" s="110"/>
      <c r="B160" s="111"/>
      <c r="C160" s="110"/>
      <c r="D160" s="110"/>
      <c r="E160" s="110"/>
      <c r="F160" s="110"/>
      <c r="G160" s="115" t="s">
        <v>2501</v>
      </c>
      <c r="H160" s="112"/>
      <c r="I160" s="112"/>
    </row>
    <row r="161" ht="14" spans="1:9">
      <c r="A161" s="110"/>
      <c r="B161" s="111"/>
      <c r="C161" s="110"/>
      <c r="D161" s="110"/>
      <c r="E161" s="110"/>
      <c r="F161" s="110"/>
      <c r="G161" s="115" t="s">
        <v>2537</v>
      </c>
      <c r="H161" s="112"/>
      <c r="I161" s="112"/>
    </row>
    <row r="162" ht="14" spans="1:9">
      <c r="A162" s="110"/>
      <c r="B162" s="111"/>
      <c r="C162" s="110"/>
      <c r="D162" s="110"/>
      <c r="E162" s="110"/>
      <c r="F162" s="110"/>
      <c r="G162" s="119" t="s">
        <v>2538</v>
      </c>
      <c r="H162" s="112"/>
      <c r="I162" s="112"/>
    </row>
    <row r="163" ht="14" spans="1:9">
      <c r="A163" s="110"/>
      <c r="B163" s="111"/>
      <c r="C163" s="110"/>
      <c r="D163" s="110"/>
      <c r="E163" s="110"/>
      <c r="F163" s="110"/>
      <c r="G163" s="113" t="s">
        <v>2539</v>
      </c>
      <c r="H163" s="112">
        <f>H164</f>
        <v>0</v>
      </c>
      <c r="I163" s="112"/>
    </row>
    <row r="164" ht="14" spans="1:9">
      <c r="A164" s="110"/>
      <c r="B164" s="111"/>
      <c r="C164" s="110"/>
      <c r="D164" s="110"/>
      <c r="E164" s="110"/>
      <c r="F164" s="110"/>
      <c r="G164" s="116" t="s">
        <v>2540</v>
      </c>
      <c r="H164" s="112">
        <f>SUM(H165:H166)</f>
        <v>0</v>
      </c>
      <c r="I164" s="112"/>
    </row>
    <row r="165" ht="14" spans="1:9">
      <c r="A165" s="110"/>
      <c r="B165" s="111"/>
      <c r="C165" s="110"/>
      <c r="D165" s="110"/>
      <c r="E165" s="110"/>
      <c r="F165" s="110"/>
      <c r="G165" s="116" t="s">
        <v>2541</v>
      </c>
      <c r="H165" s="112"/>
      <c r="I165" s="112"/>
    </row>
    <row r="166" ht="14" spans="1:9">
      <c r="A166" s="110"/>
      <c r="B166" s="111"/>
      <c r="C166" s="110"/>
      <c r="D166" s="110"/>
      <c r="E166" s="110"/>
      <c r="F166" s="110"/>
      <c r="G166" s="116" t="s">
        <v>2542</v>
      </c>
      <c r="H166" s="112"/>
      <c r="I166" s="112"/>
    </row>
    <row r="167" ht="14" spans="1:9">
      <c r="A167" s="110"/>
      <c r="B167" s="111"/>
      <c r="C167" s="110"/>
      <c r="D167" s="110"/>
      <c r="E167" s="110"/>
      <c r="F167" s="110"/>
      <c r="G167" s="113" t="s">
        <v>2543</v>
      </c>
      <c r="H167" s="112">
        <f>H168+H172+H181</f>
        <v>0</v>
      </c>
      <c r="I167" s="112"/>
    </row>
    <row r="168" ht="14" spans="1:9">
      <c r="A168" s="110"/>
      <c r="B168" s="111"/>
      <c r="C168" s="110"/>
      <c r="D168" s="110"/>
      <c r="E168" s="110"/>
      <c r="F168" s="110"/>
      <c r="G168" s="119" t="s">
        <v>2544</v>
      </c>
      <c r="H168" s="112">
        <f>SUM(H169:H171)</f>
        <v>0</v>
      </c>
      <c r="I168" s="112"/>
    </row>
    <row r="169" ht="14" spans="1:9">
      <c r="A169" s="110"/>
      <c r="B169" s="111"/>
      <c r="C169" s="110"/>
      <c r="D169" s="110"/>
      <c r="E169" s="110"/>
      <c r="F169" s="110"/>
      <c r="G169" s="116" t="s">
        <v>2545</v>
      </c>
      <c r="H169" s="112"/>
      <c r="I169" s="112"/>
    </row>
    <row r="170" ht="14" spans="1:9">
      <c r="A170" s="110"/>
      <c r="B170" s="111"/>
      <c r="C170" s="110"/>
      <c r="D170" s="110"/>
      <c r="E170" s="110"/>
      <c r="F170" s="110"/>
      <c r="G170" s="116" t="s">
        <v>2546</v>
      </c>
      <c r="H170" s="112"/>
      <c r="I170" s="112"/>
    </row>
    <row r="171" ht="14" spans="1:9">
      <c r="A171" s="110"/>
      <c r="B171" s="111"/>
      <c r="C171" s="110"/>
      <c r="D171" s="110"/>
      <c r="E171" s="110"/>
      <c r="F171" s="110"/>
      <c r="G171" s="116" t="s">
        <v>2547</v>
      </c>
      <c r="H171" s="112"/>
      <c r="I171" s="112"/>
    </row>
    <row r="172" ht="14" spans="1:9">
      <c r="A172" s="110"/>
      <c r="B172" s="111"/>
      <c r="C172" s="110"/>
      <c r="D172" s="110"/>
      <c r="E172" s="110"/>
      <c r="F172" s="110"/>
      <c r="G172" s="119" t="s">
        <v>2548</v>
      </c>
      <c r="H172" s="112">
        <f>SUM(H173:H180)</f>
        <v>0</v>
      </c>
      <c r="I172" s="112"/>
    </row>
    <row r="173" ht="14" spans="1:9">
      <c r="A173" s="110"/>
      <c r="B173" s="111"/>
      <c r="C173" s="110"/>
      <c r="D173" s="110"/>
      <c r="E173" s="110"/>
      <c r="F173" s="110"/>
      <c r="G173" s="116" t="s">
        <v>2549</v>
      </c>
      <c r="H173" s="112"/>
      <c r="I173" s="112"/>
    </row>
    <row r="174" ht="14" spans="1:9">
      <c r="A174" s="110"/>
      <c r="B174" s="111"/>
      <c r="C174" s="110"/>
      <c r="D174" s="110"/>
      <c r="E174" s="110"/>
      <c r="F174" s="110"/>
      <c r="G174" s="116" t="s">
        <v>2550</v>
      </c>
      <c r="H174" s="112"/>
      <c r="I174" s="112"/>
    </row>
    <row r="175" ht="14" spans="1:9">
      <c r="A175" s="110"/>
      <c r="B175" s="111"/>
      <c r="C175" s="110"/>
      <c r="D175" s="110"/>
      <c r="E175" s="110"/>
      <c r="F175" s="110"/>
      <c r="G175" s="116" t="s">
        <v>2551</v>
      </c>
      <c r="H175" s="112"/>
      <c r="I175" s="112"/>
    </row>
    <row r="176" ht="14" spans="1:9">
      <c r="A176" s="110"/>
      <c r="B176" s="111"/>
      <c r="C176" s="110"/>
      <c r="D176" s="110"/>
      <c r="E176" s="110"/>
      <c r="F176" s="110"/>
      <c r="G176" s="116" t="s">
        <v>2552</v>
      </c>
      <c r="H176" s="112"/>
      <c r="I176" s="112"/>
    </row>
    <row r="177" ht="14" spans="1:9">
      <c r="A177" s="110"/>
      <c r="B177" s="111"/>
      <c r="C177" s="110"/>
      <c r="D177" s="110"/>
      <c r="E177" s="110"/>
      <c r="F177" s="110"/>
      <c r="G177" s="116" t="s">
        <v>2553</v>
      </c>
      <c r="H177" s="112"/>
      <c r="I177" s="112"/>
    </row>
    <row r="178" ht="14" spans="1:9">
      <c r="A178" s="110"/>
      <c r="B178" s="111"/>
      <c r="C178" s="110"/>
      <c r="D178" s="110"/>
      <c r="E178" s="110"/>
      <c r="F178" s="110"/>
      <c r="G178" s="116" t="s">
        <v>2554</v>
      </c>
      <c r="H178" s="112"/>
      <c r="I178" s="112"/>
    </row>
    <row r="179" ht="14" spans="1:9">
      <c r="A179" s="110"/>
      <c r="B179" s="111"/>
      <c r="C179" s="110"/>
      <c r="D179" s="110"/>
      <c r="E179" s="110"/>
      <c r="F179" s="110"/>
      <c r="G179" s="116" t="s">
        <v>2555</v>
      </c>
      <c r="H179" s="112"/>
      <c r="I179" s="112"/>
    </row>
    <row r="180" ht="14" spans="1:9">
      <c r="A180" s="110"/>
      <c r="B180" s="111"/>
      <c r="C180" s="110"/>
      <c r="D180" s="110"/>
      <c r="E180" s="110"/>
      <c r="F180" s="110"/>
      <c r="G180" s="116" t="s">
        <v>2556</v>
      </c>
      <c r="H180" s="112"/>
      <c r="I180" s="112"/>
    </row>
    <row r="181" ht="14" spans="1:9">
      <c r="A181" s="110"/>
      <c r="B181" s="111"/>
      <c r="C181" s="110"/>
      <c r="D181" s="110"/>
      <c r="E181" s="110"/>
      <c r="F181" s="110"/>
      <c r="G181" s="119" t="s">
        <v>2557</v>
      </c>
      <c r="H181" s="112">
        <f>SUM(H182:H191)</f>
        <v>0</v>
      </c>
      <c r="I181" s="112"/>
    </row>
    <row r="182" ht="14" spans="1:9">
      <c r="A182" s="110"/>
      <c r="B182" s="111"/>
      <c r="C182" s="110"/>
      <c r="D182" s="110"/>
      <c r="E182" s="110"/>
      <c r="F182" s="110"/>
      <c r="G182" s="116" t="s">
        <v>2558</v>
      </c>
      <c r="H182" s="112"/>
      <c r="I182" s="112"/>
    </row>
    <row r="183" ht="14" spans="1:9">
      <c r="A183" s="110"/>
      <c r="B183" s="111"/>
      <c r="C183" s="110"/>
      <c r="D183" s="110"/>
      <c r="E183" s="110"/>
      <c r="F183" s="110"/>
      <c r="G183" s="116" t="s">
        <v>2559</v>
      </c>
      <c r="H183" s="112"/>
      <c r="I183" s="112"/>
    </row>
    <row r="184" ht="14" spans="1:9">
      <c r="A184" s="110"/>
      <c r="B184" s="111"/>
      <c r="C184" s="110"/>
      <c r="D184" s="110"/>
      <c r="E184" s="110"/>
      <c r="F184" s="110"/>
      <c r="G184" s="116" t="s">
        <v>2560</v>
      </c>
      <c r="H184" s="112"/>
      <c r="I184" s="112"/>
    </row>
    <row r="185" ht="14" spans="1:9">
      <c r="A185" s="110"/>
      <c r="B185" s="111"/>
      <c r="C185" s="110"/>
      <c r="D185" s="110"/>
      <c r="E185" s="110"/>
      <c r="F185" s="110"/>
      <c r="G185" s="116" t="s">
        <v>2561</v>
      </c>
      <c r="H185" s="112"/>
      <c r="I185" s="112"/>
    </row>
    <row r="186" ht="14" spans="1:9">
      <c r="A186" s="110"/>
      <c r="B186" s="111"/>
      <c r="C186" s="110"/>
      <c r="D186" s="110"/>
      <c r="E186" s="110"/>
      <c r="F186" s="110"/>
      <c r="G186" s="116" t="s">
        <v>2562</v>
      </c>
      <c r="H186" s="112"/>
      <c r="I186" s="112"/>
    </row>
    <row r="187" ht="14" spans="1:9">
      <c r="A187" s="110"/>
      <c r="B187" s="111"/>
      <c r="C187" s="110"/>
      <c r="D187" s="110"/>
      <c r="E187" s="110"/>
      <c r="F187" s="110"/>
      <c r="G187" s="116" t="s">
        <v>2563</v>
      </c>
      <c r="H187" s="112"/>
      <c r="I187" s="112"/>
    </row>
    <row r="188" ht="14" spans="1:9">
      <c r="A188" s="110"/>
      <c r="B188" s="111"/>
      <c r="C188" s="110"/>
      <c r="D188" s="110"/>
      <c r="E188" s="110"/>
      <c r="F188" s="110"/>
      <c r="G188" s="118" t="s">
        <v>2564</v>
      </c>
      <c r="H188" s="112"/>
      <c r="I188" s="112"/>
    </row>
    <row r="189" ht="14" spans="1:9">
      <c r="A189" s="110"/>
      <c r="B189" s="111"/>
      <c r="C189" s="110"/>
      <c r="D189" s="110"/>
      <c r="E189" s="110"/>
      <c r="F189" s="110"/>
      <c r="G189" s="116" t="s">
        <v>2565</v>
      </c>
      <c r="H189" s="112"/>
      <c r="I189" s="112"/>
    </row>
    <row r="190" ht="14" spans="1:9">
      <c r="A190" s="110"/>
      <c r="B190" s="111"/>
      <c r="C190" s="110"/>
      <c r="D190" s="110"/>
      <c r="E190" s="110"/>
      <c r="F190" s="110"/>
      <c r="G190" s="116" t="s">
        <v>2566</v>
      </c>
      <c r="H190" s="112"/>
      <c r="I190" s="112"/>
    </row>
    <row r="191" ht="14" spans="1:9">
      <c r="A191" s="110"/>
      <c r="B191" s="111"/>
      <c r="C191" s="110"/>
      <c r="D191" s="110"/>
      <c r="E191" s="110"/>
      <c r="F191" s="110"/>
      <c r="G191" s="116" t="s">
        <v>2567</v>
      </c>
      <c r="H191" s="112"/>
      <c r="I191" s="112"/>
    </row>
    <row r="192" ht="14" spans="1:9">
      <c r="A192" s="110"/>
      <c r="B192" s="111"/>
      <c r="C192" s="110"/>
      <c r="D192" s="110"/>
      <c r="E192" s="110"/>
      <c r="F192" s="110"/>
      <c r="G192" s="113" t="s">
        <v>2568</v>
      </c>
      <c r="H192" s="112">
        <v>9000</v>
      </c>
      <c r="I192" s="112"/>
    </row>
    <row r="193" ht="14" spans="1:9">
      <c r="A193" s="110"/>
      <c r="B193" s="111"/>
      <c r="C193" s="110"/>
      <c r="D193" s="110"/>
      <c r="E193" s="110"/>
      <c r="F193" s="110"/>
      <c r="G193" s="113" t="s">
        <v>2569</v>
      </c>
      <c r="H193" s="112"/>
      <c r="I193" s="112"/>
    </row>
    <row r="194" ht="14" spans="1:9">
      <c r="A194" s="110"/>
      <c r="B194" s="111"/>
      <c r="C194" s="110"/>
      <c r="D194" s="110"/>
      <c r="E194" s="110"/>
      <c r="F194" s="110"/>
      <c r="G194" s="113" t="s">
        <v>2570</v>
      </c>
      <c r="H194" s="112"/>
      <c r="I194" s="112"/>
    </row>
    <row r="195" ht="14" spans="1:9">
      <c r="A195" s="110"/>
      <c r="B195" s="111"/>
      <c r="C195" s="110"/>
      <c r="D195" s="110"/>
      <c r="E195" s="110"/>
      <c r="F195" s="110"/>
      <c r="G195" s="113" t="s">
        <v>2571</v>
      </c>
      <c r="H195" s="112"/>
      <c r="I195" s="112"/>
    </row>
    <row r="196" ht="14" spans="1:9">
      <c r="A196" s="110"/>
      <c r="B196" s="111"/>
      <c r="C196" s="110"/>
      <c r="D196" s="110"/>
      <c r="E196" s="110"/>
      <c r="F196" s="110"/>
      <c r="G196" s="113" t="s">
        <v>2572</v>
      </c>
      <c r="H196" s="112"/>
      <c r="I196" s="112"/>
    </row>
    <row r="197" ht="14" spans="1:9">
      <c r="A197" s="110"/>
      <c r="B197" s="111"/>
      <c r="C197" s="110"/>
      <c r="D197" s="110"/>
      <c r="E197" s="110"/>
      <c r="F197" s="110"/>
      <c r="G197" s="113" t="s">
        <v>2573</v>
      </c>
      <c r="H197" s="112"/>
      <c r="I197" s="112"/>
    </row>
    <row r="198" ht="14" spans="1:9">
      <c r="A198" s="110"/>
      <c r="B198" s="111"/>
      <c r="C198" s="110"/>
      <c r="D198" s="110"/>
      <c r="E198" s="110"/>
      <c r="F198" s="110"/>
      <c r="G198" s="113" t="s">
        <v>2574</v>
      </c>
      <c r="H198" s="112"/>
      <c r="I198" s="112"/>
    </row>
    <row r="199" ht="14" spans="1:9">
      <c r="A199" s="110"/>
      <c r="B199" s="111"/>
      <c r="C199" s="110"/>
      <c r="D199" s="110"/>
      <c r="E199" s="110"/>
      <c r="F199" s="110"/>
      <c r="G199" s="113" t="s">
        <v>2575</v>
      </c>
      <c r="H199" s="112"/>
      <c r="I199" s="112"/>
    </row>
    <row r="200" ht="14" spans="1:9">
      <c r="A200" s="110"/>
      <c r="B200" s="111"/>
      <c r="C200" s="110"/>
      <c r="D200" s="110"/>
      <c r="E200" s="110"/>
      <c r="F200" s="110"/>
      <c r="G200" s="113" t="s">
        <v>2576</v>
      </c>
      <c r="H200" s="112"/>
      <c r="I200" s="112"/>
    </row>
    <row r="201" ht="14" spans="1:9">
      <c r="A201" s="110"/>
      <c r="B201" s="111"/>
      <c r="C201" s="110"/>
      <c r="D201" s="110"/>
      <c r="E201" s="110"/>
      <c r="F201" s="110"/>
      <c r="G201" s="113" t="s">
        <v>2577</v>
      </c>
      <c r="H201" s="112"/>
      <c r="I201" s="112"/>
    </row>
    <row r="202" ht="14" spans="1:9">
      <c r="A202" s="110"/>
      <c r="B202" s="111"/>
      <c r="C202" s="110"/>
      <c r="D202" s="110"/>
      <c r="E202" s="110"/>
      <c r="F202" s="110"/>
      <c r="G202" s="113" t="s">
        <v>2578</v>
      </c>
      <c r="H202" s="112"/>
      <c r="I202" s="112"/>
    </row>
    <row r="203" ht="14" spans="1:9">
      <c r="A203" s="110"/>
      <c r="B203" s="111"/>
      <c r="C203" s="110"/>
      <c r="D203" s="110"/>
      <c r="E203" s="110"/>
      <c r="F203" s="110"/>
      <c r="G203" s="113" t="s">
        <v>2579</v>
      </c>
      <c r="H203" s="112"/>
      <c r="I203" s="112"/>
    </row>
    <row r="204" ht="14" spans="1:9">
      <c r="A204" s="110"/>
      <c r="B204" s="111"/>
      <c r="C204" s="110"/>
      <c r="D204" s="110"/>
      <c r="E204" s="110"/>
      <c r="F204" s="110"/>
      <c r="G204" s="113" t="s">
        <v>2580</v>
      </c>
      <c r="H204" s="112"/>
      <c r="I204" s="112"/>
    </row>
    <row r="205" ht="14" spans="1:9">
      <c r="A205" s="110"/>
      <c r="B205" s="111"/>
      <c r="C205" s="110"/>
      <c r="D205" s="110"/>
      <c r="E205" s="110"/>
      <c r="F205" s="110"/>
      <c r="G205" s="113" t="s">
        <v>2581</v>
      </c>
      <c r="H205" s="112"/>
      <c r="I205" s="112"/>
    </row>
    <row r="206" ht="14" spans="1:9">
      <c r="A206" s="110"/>
      <c r="B206" s="111"/>
      <c r="C206" s="110"/>
      <c r="D206" s="110"/>
      <c r="E206" s="110"/>
      <c r="F206" s="110"/>
      <c r="G206" s="113" t="s">
        <v>2582</v>
      </c>
      <c r="H206" s="112">
        <v>9000</v>
      </c>
      <c r="I206" s="112"/>
    </row>
    <row r="207" ht="14" spans="1:9">
      <c r="A207" s="110"/>
      <c r="B207" s="111"/>
      <c r="C207" s="110"/>
      <c r="D207" s="110"/>
      <c r="E207" s="110"/>
      <c r="F207" s="110"/>
      <c r="G207" s="113" t="s">
        <v>2583</v>
      </c>
      <c r="H207" s="112"/>
      <c r="I207" s="112"/>
    </row>
    <row r="208" ht="14" spans="1:9">
      <c r="A208" s="110"/>
      <c r="B208" s="111"/>
      <c r="C208" s="110"/>
      <c r="D208" s="110"/>
      <c r="E208" s="110"/>
      <c r="F208" s="110"/>
      <c r="G208" s="113" t="s">
        <v>2584</v>
      </c>
      <c r="H208" s="112">
        <f>SUM(H209:H223)</f>
        <v>0</v>
      </c>
      <c r="I208" s="112"/>
    </row>
    <row r="209" ht="14" spans="1:9">
      <c r="A209" s="110"/>
      <c r="B209" s="111"/>
      <c r="C209" s="110"/>
      <c r="D209" s="110"/>
      <c r="E209" s="110"/>
      <c r="F209" s="110"/>
      <c r="G209" s="113" t="s">
        <v>2585</v>
      </c>
      <c r="H209" s="112"/>
      <c r="I209" s="112"/>
    </row>
    <row r="210" ht="14" spans="1:9">
      <c r="A210" s="110"/>
      <c r="B210" s="111"/>
      <c r="C210" s="110"/>
      <c r="D210" s="110"/>
      <c r="E210" s="110"/>
      <c r="F210" s="110"/>
      <c r="G210" s="113" t="s">
        <v>2586</v>
      </c>
      <c r="H210" s="112"/>
      <c r="I210" s="112"/>
    </row>
    <row r="211" ht="14" spans="1:9">
      <c r="A211" s="110"/>
      <c r="B211" s="111"/>
      <c r="C211" s="110"/>
      <c r="D211" s="110"/>
      <c r="E211" s="110"/>
      <c r="F211" s="110"/>
      <c r="G211" s="113" t="s">
        <v>2587</v>
      </c>
      <c r="H211" s="112"/>
      <c r="I211" s="112"/>
    </row>
    <row r="212" ht="14" spans="1:9">
      <c r="A212" s="110"/>
      <c r="B212" s="111"/>
      <c r="C212" s="110"/>
      <c r="D212" s="110"/>
      <c r="E212" s="110"/>
      <c r="F212" s="110"/>
      <c r="G212" s="113" t="s">
        <v>2588</v>
      </c>
      <c r="H212" s="112"/>
      <c r="I212" s="112"/>
    </row>
    <row r="213" ht="14" spans="1:9">
      <c r="A213" s="110"/>
      <c r="B213" s="111"/>
      <c r="C213" s="110"/>
      <c r="D213" s="110"/>
      <c r="E213" s="110"/>
      <c r="F213" s="110"/>
      <c r="G213" s="113" t="s">
        <v>2589</v>
      </c>
      <c r="H213" s="112"/>
      <c r="I213" s="112"/>
    </row>
    <row r="214" ht="14" spans="1:9">
      <c r="A214" s="110"/>
      <c r="B214" s="111"/>
      <c r="C214" s="110"/>
      <c r="D214" s="110"/>
      <c r="E214" s="110"/>
      <c r="F214" s="110"/>
      <c r="G214" s="113" t="s">
        <v>2590</v>
      </c>
      <c r="H214" s="112"/>
      <c r="I214" s="112"/>
    </row>
    <row r="215" ht="14" spans="1:9">
      <c r="A215" s="110"/>
      <c r="B215" s="111"/>
      <c r="C215" s="110"/>
      <c r="D215" s="110"/>
      <c r="E215" s="110"/>
      <c r="F215" s="110"/>
      <c r="G215" s="113" t="s">
        <v>2591</v>
      </c>
      <c r="H215" s="112"/>
      <c r="I215" s="112"/>
    </row>
    <row r="216" ht="14" spans="1:9">
      <c r="A216" s="110"/>
      <c r="B216" s="111"/>
      <c r="C216" s="110"/>
      <c r="D216" s="110"/>
      <c r="E216" s="110"/>
      <c r="F216" s="110"/>
      <c r="G216" s="113" t="s">
        <v>2592</v>
      </c>
      <c r="H216" s="112"/>
      <c r="I216" s="112"/>
    </row>
    <row r="217" ht="14" spans="1:9">
      <c r="A217" s="110"/>
      <c r="B217" s="111"/>
      <c r="C217" s="110"/>
      <c r="D217" s="110"/>
      <c r="E217" s="110"/>
      <c r="F217" s="110"/>
      <c r="G217" s="113" t="s">
        <v>2593</v>
      </c>
      <c r="H217" s="112"/>
      <c r="I217" s="112"/>
    </row>
    <row r="218" ht="14" spans="1:9">
      <c r="A218" s="110"/>
      <c r="B218" s="111"/>
      <c r="C218" s="110"/>
      <c r="D218" s="110"/>
      <c r="E218" s="110"/>
      <c r="F218" s="110"/>
      <c r="G218" s="113" t="s">
        <v>2594</v>
      </c>
      <c r="H218" s="112"/>
      <c r="I218" s="112"/>
    </row>
    <row r="219" ht="14" spans="1:9">
      <c r="A219" s="110"/>
      <c r="B219" s="111"/>
      <c r="C219" s="110"/>
      <c r="D219" s="110"/>
      <c r="E219" s="110"/>
      <c r="F219" s="110"/>
      <c r="G219" s="113" t="s">
        <v>2595</v>
      </c>
      <c r="H219" s="112"/>
      <c r="I219" s="112"/>
    </row>
    <row r="220" ht="14" spans="1:9">
      <c r="A220" s="110"/>
      <c r="B220" s="111"/>
      <c r="C220" s="110"/>
      <c r="D220" s="110"/>
      <c r="E220" s="110"/>
      <c r="F220" s="110"/>
      <c r="G220" s="113" t="s">
        <v>2596</v>
      </c>
      <c r="H220" s="112"/>
      <c r="I220" s="112"/>
    </row>
    <row r="221" ht="14" spans="1:9">
      <c r="A221" s="110"/>
      <c r="B221" s="111"/>
      <c r="C221" s="110"/>
      <c r="D221" s="110"/>
      <c r="E221" s="110"/>
      <c r="F221" s="110"/>
      <c r="G221" s="113" t="s">
        <v>2597</v>
      </c>
      <c r="H221" s="112"/>
      <c r="I221" s="112"/>
    </row>
    <row r="222" ht="14" spans="1:9">
      <c r="A222" s="110"/>
      <c r="B222" s="111"/>
      <c r="C222" s="110"/>
      <c r="D222" s="110"/>
      <c r="E222" s="110"/>
      <c r="F222" s="110"/>
      <c r="G222" s="113" t="s">
        <v>2598</v>
      </c>
      <c r="H222" s="112"/>
      <c r="I222" s="112"/>
    </row>
    <row r="223" ht="14" spans="1:9">
      <c r="A223" s="110"/>
      <c r="B223" s="111"/>
      <c r="C223" s="110"/>
      <c r="D223" s="110"/>
      <c r="E223" s="110"/>
      <c r="F223" s="110"/>
      <c r="G223" s="113" t="s">
        <v>2599</v>
      </c>
      <c r="H223" s="112"/>
      <c r="I223" s="112"/>
    </row>
    <row r="224" ht="14" spans="1:9">
      <c r="A224" s="110"/>
      <c r="B224" s="111"/>
      <c r="C224" s="110"/>
      <c r="D224" s="110"/>
      <c r="E224" s="110"/>
      <c r="F224" s="110"/>
      <c r="G224" s="113" t="s">
        <v>2600</v>
      </c>
      <c r="H224" s="112">
        <f>H225+H238</f>
        <v>0</v>
      </c>
      <c r="I224" s="112"/>
    </row>
    <row r="225" ht="14" spans="1:9">
      <c r="A225" s="110"/>
      <c r="B225" s="111"/>
      <c r="C225" s="110"/>
      <c r="D225" s="110"/>
      <c r="E225" s="110"/>
      <c r="F225" s="110"/>
      <c r="G225" s="113" t="s">
        <v>2601</v>
      </c>
      <c r="H225" s="112">
        <f>SUM(H226:H237)</f>
        <v>0</v>
      </c>
      <c r="I225" s="112"/>
    </row>
    <row r="226" ht="14" spans="1:9">
      <c r="A226" s="110"/>
      <c r="B226" s="111"/>
      <c r="C226" s="110"/>
      <c r="D226" s="110"/>
      <c r="E226" s="110"/>
      <c r="F226" s="110"/>
      <c r="G226" s="113" t="s">
        <v>2602</v>
      </c>
      <c r="H226" s="112"/>
      <c r="I226" s="112"/>
    </row>
    <row r="227" ht="14" spans="1:9">
      <c r="A227" s="110"/>
      <c r="B227" s="111"/>
      <c r="C227" s="110"/>
      <c r="D227" s="110"/>
      <c r="E227" s="110"/>
      <c r="F227" s="110"/>
      <c r="G227" s="113" t="s">
        <v>2603</v>
      </c>
      <c r="H227" s="112"/>
      <c r="I227" s="112"/>
    </row>
    <row r="228" ht="14" spans="1:9">
      <c r="A228" s="110"/>
      <c r="B228" s="111"/>
      <c r="C228" s="110"/>
      <c r="D228" s="110"/>
      <c r="E228" s="110"/>
      <c r="F228" s="110"/>
      <c r="G228" s="113" t="s">
        <v>2604</v>
      </c>
      <c r="H228" s="112"/>
      <c r="I228" s="112"/>
    </row>
    <row r="229" ht="14" spans="1:9">
      <c r="A229" s="110"/>
      <c r="B229" s="111"/>
      <c r="C229" s="110"/>
      <c r="D229" s="110"/>
      <c r="E229" s="110"/>
      <c r="F229" s="110"/>
      <c r="G229" s="113" t="s">
        <v>2605</v>
      </c>
      <c r="H229" s="112"/>
      <c r="I229" s="112"/>
    </row>
    <row r="230" ht="14" spans="1:9">
      <c r="A230" s="110"/>
      <c r="B230" s="111"/>
      <c r="C230" s="110"/>
      <c r="D230" s="110"/>
      <c r="E230" s="110"/>
      <c r="F230" s="110"/>
      <c r="G230" s="113" t="s">
        <v>2606</v>
      </c>
      <c r="H230" s="112"/>
      <c r="I230" s="112"/>
    </row>
    <row r="231" ht="14" spans="1:9">
      <c r="A231" s="110"/>
      <c r="B231" s="111"/>
      <c r="C231" s="110"/>
      <c r="D231" s="110"/>
      <c r="E231" s="110"/>
      <c r="F231" s="110"/>
      <c r="G231" s="113" t="s">
        <v>2607</v>
      </c>
      <c r="H231" s="112"/>
      <c r="I231" s="112"/>
    </row>
    <row r="232" ht="14" spans="1:9">
      <c r="A232" s="110"/>
      <c r="B232" s="111"/>
      <c r="C232" s="110"/>
      <c r="D232" s="110"/>
      <c r="E232" s="110"/>
      <c r="F232" s="110"/>
      <c r="G232" s="113" t="s">
        <v>2608</v>
      </c>
      <c r="H232" s="112"/>
      <c r="I232" s="112"/>
    </row>
    <row r="233" ht="14" spans="1:9">
      <c r="A233" s="110"/>
      <c r="B233" s="111"/>
      <c r="C233" s="110"/>
      <c r="D233" s="110"/>
      <c r="E233" s="110"/>
      <c r="F233" s="110"/>
      <c r="G233" s="113" t="s">
        <v>2609</v>
      </c>
      <c r="H233" s="112"/>
      <c r="I233" s="112"/>
    </row>
    <row r="234" ht="14" spans="1:9">
      <c r="A234" s="110"/>
      <c r="B234" s="111"/>
      <c r="C234" s="110"/>
      <c r="D234" s="110"/>
      <c r="E234" s="110"/>
      <c r="F234" s="110"/>
      <c r="G234" s="113" t="s">
        <v>2610</v>
      </c>
      <c r="H234" s="112"/>
      <c r="I234" s="112"/>
    </row>
    <row r="235" ht="14" spans="1:9">
      <c r="A235" s="110"/>
      <c r="B235" s="111"/>
      <c r="C235" s="110"/>
      <c r="D235" s="110"/>
      <c r="E235" s="110"/>
      <c r="F235" s="110"/>
      <c r="G235" s="113" t="s">
        <v>2611</v>
      </c>
      <c r="H235" s="112"/>
      <c r="I235" s="112"/>
    </row>
    <row r="236" ht="14" spans="1:9">
      <c r="A236" s="110"/>
      <c r="B236" s="111"/>
      <c r="C236" s="110"/>
      <c r="D236" s="110"/>
      <c r="E236" s="110"/>
      <c r="F236" s="110"/>
      <c r="G236" s="113" t="s">
        <v>2612</v>
      </c>
      <c r="H236" s="112"/>
      <c r="I236" s="112"/>
    </row>
    <row r="237" ht="14" spans="1:9">
      <c r="A237" s="110"/>
      <c r="B237" s="111"/>
      <c r="C237" s="110"/>
      <c r="D237" s="110"/>
      <c r="E237" s="110"/>
      <c r="F237" s="110"/>
      <c r="G237" s="113" t="s">
        <v>2613</v>
      </c>
      <c r="H237" s="112"/>
      <c r="I237" s="112"/>
    </row>
    <row r="238" ht="14" spans="1:9">
      <c r="A238" s="110"/>
      <c r="B238" s="111"/>
      <c r="C238" s="110"/>
      <c r="D238" s="110"/>
      <c r="E238" s="110"/>
      <c r="F238" s="110"/>
      <c r="G238" s="113" t="s">
        <v>2614</v>
      </c>
      <c r="H238" s="112">
        <f>SUM(H239:H244)</f>
        <v>0</v>
      </c>
      <c r="I238" s="112"/>
    </row>
    <row r="239" ht="14" spans="1:9">
      <c r="A239" s="110"/>
      <c r="B239" s="111"/>
      <c r="C239" s="110"/>
      <c r="D239" s="110"/>
      <c r="E239" s="110"/>
      <c r="F239" s="110"/>
      <c r="G239" s="113" t="s">
        <v>2615</v>
      </c>
      <c r="H239" s="112"/>
      <c r="I239" s="112"/>
    </row>
    <row r="240" ht="14" spans="1:9">
      <c r="A240" s="110"/>
      <c r="B240" s="111"/>
      <c r="C240" s="110"/>
      <c r="D240" s="110"/>
      <c r="E240" s="110"/>
      <c r="F240" s="110"/>
      <c r="G240" s="113" t="s">
        <v>2616</v>
      </c>
      <c r="H240" s="112"/>
      <c r="I240" s="112"/>
    </row>
    <row r="241" ht="14" spans="1:9">
      <c r="A241" s="110"/>
      <c r="B241" s="111"/>
      <c r="C241" s="110"/>
      <c r="D241" s="110"/>
      <c r="E241" s="110"/>
      <c r="F241" s="110"/>
      <c r="G241" s="113" t="s">
        <v>2617</v>
      </c>
      <c r="H241" s="112"/>
      <c r="I241" s="112"/>
    </row>
    <row r="242" ht="14" spans="1:9">
      <c r="A242" s="110"/>
      <c r="B242" s="111"/>
      <c r="C242" s="110"/>
      <c r="D242" s="110"/>
      <c r="E242" s="110"/>
      <c r="F242" s="110"/>
      <c r="G242" s="113" t="s">
        <v>2618</v>
      </c>
      <c r="H242" s="112"/>
      <c r="I242" s="112"/>
    </row>
    <row r="243" ht="14" spans="1:9">
      <c r="A243" s="110"/>
      <c r="B243" s="111"/>
      <c r="C243" s="110"/>
      <c r="D243" s="110"/>
      <c r="E243" s="110"/>
      <c r="F243" s="110"/>
      <c r="G243" s="113" t="s">
        <v>2619</v>
      </c>
      <c r="H243" s="112"/>
      <c r="I243" s="112"/>
    </row>
    <row r="244" ht="14" spans="1:9">
      <c r="A244" s="110"/>
      <c r="B244" s="111"/>
      <c r="C244" s="110"/>
      <c r="D244" s="110"/>
      <c r="E244" s="110"/>
      <c r="F244" s="110"/>
      <c r="G244" s="113" t="s">
        <v>2620</v>
      </c>
      <c r="H244" s="112"/>
      <c r="I244" s="112"/>
    </row>
    <row r="245" ht="14" spans="1:9">
      <c r="A245" s="110"/>
      <c r="B245" s="111"/>
      <c r="C245" s="110"/>
      <c r="D245" s="110"/>
      <c r="E245" s="110"/>
      <c r="F245" s="110"/>
      <c r="G245" s="112"/>
      <c r="H245" s="112"/>
      <c r="I245" s="112"/>
    </row>
    <row r="246" ht="14" spans="1:9">
      <c r="A246" s="110"/>
      <c r="B246" s="111"/>
      <c r="C246" s="110"/>
      <c r="D246" s="110"/>
      <c r="E246" s="110"/>
      <c r="F246" s="110"/>
      <c r="G246" s="113"/>
      <c r="H246" s="112"/>
      <c r="I246" s="112"/>
    </row>
    <row r="247" ht="14" spans="1:9">
      <c r="A247" s="110"/>
      <c r="B247" s="111"/>
      <c r="C247" s="110"/>
      <c r="D247" s="110"/>
      <c r="E247" s="110"/>
      <c r="F247" s="110"/>
      <c r="G247" s="113"/>
      <c r="H247" s="112"/>
      <c r="I247" s="112"/>
    </row>
    <row r="248" ht="14" spans="1:9">
      <c r="A248" s="110"/>
      <c r="B248" s="111"/>
      <c r="C248" s="110"/>
      <c r="D248" s="110"/>
      <c r="E248" s="110"/>
      <c r="F248" s="110"/>
      <c r="G248" s="113"/>
      <c r="H248" s="112"/>
      <c r="I248" s="112"/>
    </row>
    <row r="249" ht="14" spans="1:9">
      <c r="A249" s="110"/>
      <c r="B249" s="111"/>
      <c r="C249" s="110"/>
      <c r="D249" s="110"/>
      <c r="E249" s="110"/>
      <c r="F249" s="110"/>
      <c r="G249" s="116"/>
      <c r="H249" s="112"/>
      <c r="I249" s="112"/>
    </row>
    <row r="250" ht="14" spans="1:9">
      <c r="A250" s="110"/>
      <c r="B250" s="111"/>
      <c r="C250" s="110"/>
      <c r="D250" s="110"/>
      <c r="E250" s="110"/>
      <c r="F250" s="110"/>
      <c r="G250" s="116"/>
      <c r="H250" s="112"/>
      <c r="I250" s="112"/>
    </row>
    <row r="251" ht="14" spans="1:9">
      <c r="A251" s="120" t="s">
        <v>2401</v>
      </c>
      <c r="B251" s="107">
        <f>B7+B8+B9+B10+B11+B12+B18+B19+B22+B23+B24+B25+B26+B27+B33+B34</f>
        <v>100900</v>
      </c>
      <c r="C251" s="120">
        <f>C7+C8+C9+C10+C11+C12+C18+C19+C22+C23+C24+C25+C26+C27+C33+C34</f>
        <v>35556</v>
      </c>
      <c r="D251" s="120">
        <f>D7+D8+D9+D10+D11+D12+D18+D19+D22+D23+D24+D25+D26+D27+D33+D34</f>
        <v>80900</v>
      </c>
      <c r="E251" s="120"/>
      <c r="F251" s="120"/>
      <c r="G251" s="120" t="s">
        <v>2621</v>
      </c>
      <c r="H251" s="112">
        <f>H7+H23+H35+H46+H104+H120+H163+H167+H192+H208+H224</f>
        <v>37830</v>
      </c>
      <c r="I251" s="112"/>
    </row>
    <row r="252" ht="14" spans="1:9">
      <c r="A252" s="117" t="s">
        <v>2278</v>
      </c>
      <c r="B252" s="107">
        <f>B253+B254+B255+B256+B258+B259</f>
        <v>0</v>
      </c>
      <c r="C252" s="117">
        <f>C253+C254+C255+C256+C258+C259</f>
        <v>20652</v>
      </c>
      <c r="D252" s="117">
        <f>D253+D254+D255+D256+D258+D259</f>
        <v>0</v>
      </c>
      <c r="E252" s="117">
        <f>E253+E254+E255+E256+E258+E259</f>
        <v>0</v>
      </c>
      <c r="F252" s="112"/>
      <c r="G252" s="117" t="s">
        <v>2622</v>
      </c>
      <c r="H252" s="112">
        <f>H253+H254+H255+H256+H257+H258</f>
        <v>21670</v>
      </c>
      <c r="I252" s="112"/>
    </row>
    <row r="253" ht="14" spans="1:9">
      <c r="A253" s="112" t="s">
        <v>2402</v>
      </c>
      <c r="B253" s="114"/>
      <c r="C253" s="112"/>
      <c r="D253" s="112"/>
      <c r="E253" s="112"/>
      <c r="F253" s="112"/>
      <c r="G253" s="112" t="s">
        <v>2623</v>
      </c>
      <c r="H253" s="112"/>
      <c r="I253" s="112"/>
    </row>
    <row r="254" ht="14" spans="1:9">
      <c r="A254" s="112" t="s">
        <v>2403</v>
      </c>
      <c r="B254" s="114"/>
      <c r="C254" s="112"/>
      <c r="D254" s="112"/>
      <c r="E254" s="112"/>
      <c r="F254" s="112"/>
      <c r="G254" s="112" t="s">
        <v>2624</v>
      </c>
      <c r="H254" s="112"/>
      <c r="I254" s="112"/>
    </row>
    <row r="255" ht="14" spans="1:9">
      <c r="A255" s="112" t="s">
        <v>2350</v>
      </c>
      <c r="B255" s="114"/>
      <c r="C255" s="112">
        <v>652</v>
      </c>
      <c r="D255" s="112"/>
      <c r="E255" s="112"/>
      <c r="F255" s="112"/>
      <c r="G255" s="112" t="s">
        <v>2625</v>
      </c>
      <c r="H255" s="112">
        <v>21670</v>
      </c>
      <c r="I255" s="112"/>
    </row>
    <row r="256" ht="14" spans="1:9">
      <c r="A256" s="112" t="s">
        <v>2351</v>
      </c>
      <c r="B256" s="114"/>
      <c r="C256" s="112"/>
      <c r="D256" s="112"/>
      <c r="E256" s="112"/>
      <c r="F256" s="112"/>
      <c r="G256" s="112" t="s">
        <v>2626</v>
      </c>
      <c r="H256" s="112"/>
      <c r="I256" s="112"/>
    </row>
    <row r="257" ht="14" spans="1:9">
      <c r="A257" s="112" t="s">
        <v>2404</v>
      </c>
      <c r="B257" s="114"/>
      <c r="C257" s="112"/>
      <c r="D257" s="112"/>
      <c r="E257" s="112"/>
      <c r="F257" s="112"/>
      <c r="G257" s="121" t="s">
        <v>2627</v>
      </c>
      <c r="H257" s="112"/>
      <c r="I257" s="112"/>
    </row>
    <row r="258" ht="14" spans="1:9">
      <c r="A258" s="121" t="s">
        <v>2405</v>
      </c>
      <c r="B258" s="122"/>
      <c r="C258" s="112"/>
      <c r="D258" s="112"/>
      <c r="E258" s="112"/>
      <c r="F258" s="112"/>
      <c r="G258" s="121" t="s">
        <v>2628</v>
      </c>
      <c r="H258" s="112"/>
      <c r="I258" s="112"/>
    </row>
    <row r="259" ht="14" spans="1:9">
      <c r="A259" s="121" t="s">
        <v>2406</v>
      </c>
      <c r="B259" s="122"/>
      <c r="C259" s="112">
        <v>20000</v>
      </c>
      <c r="D259" s="112"/>
      <c r="E259" s="112"/>
      <c r="F259" s="112"/>
      <c r="G259" s="121"/>
      <c r="H259" s="112"/>
      <c r="I259" s="112"/>
    </row>
    <row r="260" ht="14" spans="1:9">
      <c r="A260" s="121"/>
      <c r="B260" s="122"/>
      <c r="C260" s="121"/>
      <c r="D260" s="121"/>
      <c r="E260" s="121"/>
      <c r="F260" s="121"/>
      <c r="G260" s="121"/>
      <c r="H260" s="112"/>
      <c r="I260" s="112"/>
    </row>
    <row r="261" ht="14" spans="1:9">
      <c r="A261" s="121"/>
      <c r="B261" s="122"/>
      <c r="C261" s="121"/>
      <c r="D261" s="121"/>
      <c r="E261" s="121"/>
      <c r="F261" s="121"/>
      <c r="G261" s="121"/>
      <c r="H261" s="112"/>
      <c r="I261" s="112"/>
    </row>
    <row r="262" ht="14" spans="1:9">
      <c r="A262" s="121"/>
      <c r="B262" s="122"/>
      <c r="C262" s="121"/>
      <c r="D262" s="121"/>
      <c r="E262" s="121"/>
      <c r="F262" s="121"/>
      <c r="G262" s="121"/>
      <c r="H262" s="112"/>
      <c r="I262" s="112"/>
    </row>
    <row r="263" ht="14" spans="1:9">
      <c r="A263" s="121"/>
      <c r="B263" s="122"/>
      <c r="C263" s="121"/>
      <c r="D263" s="121"/>
      <c r="E263" s="121"/>
      <c r="F263" s="121"/>
      <c r="G263" s="121"/>
      <c r="H263" s="112"/>
      <c r="I263" s="112"/>
    </row>
    <row r="264" ht="14" spans="1:9">
      <c r="A264" s="120" t="s">
        <v>2362</v>
      </c>
      <c r="B264" s="107">
        <f>B251+B252</f>
        <v>100900</v>
      </c>
      <c r="C264" s="120">
        <f>C251+C252</f>
        <v>56208</v>
      </c>
      <c r="D264" s="120">
        <f>D251+D252</f>
        <v>80900</v>
      </c>
      <c r="E264" s="120"/>
      <c r="F264" s="120"/>
      <c r="G264" s="120" t="s">
        <v>2629</v>
      </c>
      <c r="H264" s="112">
        <f>H251+H252</f>
        <v>59500</v>
      </c>
      <c r="I264" s="112"/>
    </row>
  </sheetData>
  <autoFilter xmlns:etc="http://www.wps.cn/officeDocument/2017/etCustomData" ref="A6:I244" etc:filterBottomFollowUsedRange="0">
    <extLst/>
  </autoFilter>
  <mergeCells count="9">
    <mergeCell ref="A2:I2"/>
    <mergeCell ref="A4:F4"/>
    <mergeCell ref="G4:I4"/>
    <mergeCell ref="D5:F5"/>
    <mergeCell ref="H5:I5"/>
    <mergeCell ref="A5:A6"/>
    <mergeCell ref="B5:B6"/>
    <mergeCell ref="C5:C6"/>
    <mergeCell ref="G5:G6"/>
  </mergeCells>
  <printOptions horizontalCentered="1"/>
  <pageMargins left="0.707638888888889" right="0.707638888888889" top="0.354166666666667" bottom="0.313888888888889" header="0.313888888888889" footer="0.313888888888889"/>
  <pageSetup paperSize="9" scale="22" orientation="portrait"/>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L243"/>
  <sheetViews>
    <sheetView showGridLines="0" showZeros="0" view="pageBreakPreview" zoomScaleNormal="100" topLeftCell="A215" workbookViewId="0">
      <selection activeCell="D205" sqref="D205"/>
    </sheetView>
  </sheetViews>
  <sheetFormatPr defaultColWidth="9" defaultRowHeight="12"/>
  <cols>
    <col min="1" max="1" width="77.6222222222222" customWidth="1"/>
    <col min="2" max="3" width="0.0111111111111111" customWidth="1"/>
    <col min="4" max="4" width="7.5" customWidth="1"/>
    <col min="5" max="5" width="8" customWidth="1"/>
    <col min="6" max="6" width="24.2555555555556" customWidth="1"/>
  </cols>
  <sheetData>
    <row r="1" ht="29" customHeight="1" spans="1:12">
      <c r="A1" s="88" t="s">
        <v>2630</v>
      </c>
      <c r="B1" s="88"/>
      <c r="C1" s="88"/>
      <c r="D1" s="88"/>
      <c r="E1" s="88"/>
      <c r="F1" s="88"/>
      <c r="G1" s="89"/>
      <c r="H1" s="89"/>
      <c r="I1" s="89"/>
      <c r="J1" s="89"/>
      <c r="K1" s="89"/>
      <c r="L1" s="89"/>
    </row>
    <row r="2" ht="14" customHeight="1" spans="1:12">
      <c r="A2" s="90" t="s">
        <v>2631</v>
      </c>
      <c r="B2" s="90"/>
      <c r="C2" s="90"/>
      <c r="D2" s="90"/>
      <c r="E2" s="90"/>
      <c r="F2" s="90"/>
      <c r="G2" s="91"/>
      <c r="H2" s="91"/>
      <c r="I2" s="91"/>
      <c r="J2" s="91"/>
      <c r="K2" s="91"/>
      <c r="L2" s="91"/>
    </row>
    <row r="3" ht="14" spans="1:12">
      <c r="A3" s="92" t="s">
        <v>2270</v>
      </c>
      <c r="B3" s="92" t="s">
        <v>2271</v>
      </c>
      <c r="C3" s="92" t="s">
        <v>2272</v>
      </c>
      <c r="D3" s="92" t="s">
        <v>2273</v>
      </c>
      <c r="E3" s="92"/>
      <c r="F3" s="92"/>
    </row>
    <row r="4" ht="56" spans="1:12">
      <c r="A4" s="92"/>
      <c r="B4" s="92"/>
      <c r="C4" s="92"/>
      <c r="D4" s="92" t="s">
        <v>2274</v>
      </c>
      <c r="E4" s="93" t="s">
        <v>2275</v>
      </c>
      <c r="F4" s="93" t="s">
        <v>2276</v>
      </c>
    </row>
    <row r="5" ht="14" spans="1:12">
      <c r="A5" s="94" t="s">
        <v>2410</v>
      </c>
      <c r="B5" s="95">
        <f>B6+B12+B18</f>
        <v>0</v>
      </c>
      <c r="C5" s="95">
        <f>C6+C12+C18</f>
        <v>0</v>
      </c>
      <c r="D5" s="95">
        <f>D6+D12+D18</f>
        <v>0</v>
      </c>
      <c r="E5" s="95"/>
      <c r="F5" s="95"/>
    </row>
    <row r="6" ht="14" spans="1:12">
      <c r="A6" s="96" t="s">
        <v>2411</v>
      </c>
      <c r="B6" s="95">
        <f>SUM(B7:B11)</f>
        <v>0</v>
      </c>
      <c r="C6" s="95">
        <f>SUM(C7:C11)</f>
        <v>0</v>
      </c>
      <c r="D6" s="95">
        <f>SUM(D7:D11)</f>
        <v>0</v>
      </c>
      <c r="E6" s="95"/>
      <c r="F6" s="95"/>
    </row>
    <row r="7" ht="14" spans="1:12">
      <c r="A7" s="96" t="s">
        <v>2412</v>
      </c>
      <c r="B7" s="95"/>
      <c r="C7" s="95"/>
      <c r="D7" s="95"/>
      <c r="E7" s="95"/>
      <c r="F7" s="95"/>
    </row>
    <row r="8" ht="14" spans="1:12">
      <c r="A8" s="96" t="s">
        <v>2413</v>
      </c>
      <c r="B8" s="95"/>
      <c r="C8" s="95"/>
      <c r="D8" s="95"/>
      <c r="E8" s="95"/>
      <c r="F8" s="95"/>
    </row>
    <row r="9" ht="14" spans="1:12">
      <c r="A9" s="96" t="s">
        <v>2414</v>
      </c>
      <c r="B9" s="95"/>
      <c r="C9" s="95"/>
      <c r="D9" s="95"/>
      <c r="E9" s="95"/>
      <c r="F9" s="95"/>
    </row>
    <row r="10" ht="14" spans="1:12">
      <c r="A10" s="96" t="s">
        <v>2415</v>
      </c>
      <c r="B10" s="95"/>
      <c r="C10" s="95"/>
      <c r="D10" s="95"/>
      <c r="E10" s="95"/>
      <c r="F10" s="95"/>
    </row>
    <row r="11" ht="14" spans="1:12">
      <c r="A11" s="96" t="s">
        <v>2416</v>
      </c>
      <c r="B11" s="95"/>
      <c r="C11" s="95"/>
      <c r="D11" s="95"/>
      <c r="E11" s="95"/>
      <c r="F11" s="95"/>
    </row>
    <row r="12" ht="14" spans="1:12">
      <c r="A12" s="96" t="s">
        <v>2417</v>
      </c>
      <c r="B12" s="95">
        <f>SUM(B13:B17)</f>
        <v>0</v>
      </c>
      <c r="C12" s="95">
        <f>SUM(C13:C17)</f>
        <v>0</v>
      </c>
      <c r="D12" s="95">
        <f>SUM(D13:D17)</f>
        <v>0</v>
      </c>
      <c r="E12" s="95"/>
      <c r="F12" s="95"/>
    </row>
    <row r="13" ht="14" spans="1:12">
      <c r="A13" s="96" t="s">
        <v>2418</v>
      </c>
      <c r="B13" s="95"/>
      <c r="C13" s="95"/>
      <c r="D13" s="95"/>
      <c r="E13" s="95"/>
      <c r="F13" s="95"/>
    </row>
    <row r="14" ht="14" spans="1:12">
      <c r="A14" s="96" t="s">
        <v>2419</v>
      </c>
      <c r="B14" s="95"/>
      <c r="C14" s="95"/>
      <c r="D14" s="95"/>
      <c r="E14" s="95"/>
      <c r="F14" s="95"/>
    </row>
    <row r="15" ht="14" spans="1:12">
      <c r="A15" s="96" t="s">
        <v>2420</v>
      </c>
      <c r="B15" s="95"/>
      <c r="C15" s="95"/>
      <c r="D15" s="95"/>
      <c r="E15" s="95"/>
      <c r="F15" s="95"/>
    </row>
    <row r="16" ht="14" spans="1:12">
      <c r="A16" s="96" t="s">
        <v>2421</v>
      </c>
      <c r="B16" s="95"/>
      <c r="C16" s="95"/>
      <c r="D16" s="95"/>
      <c r="E16" s="95"/>
      <c r="F16" s="95"/>
    </row>
    <row r="17" ht="14" spans="1:6">
      <c r="A17" s="96" t="s">
        <v>2422</v>
      </c>
      <c r="B17" s="95"/>
      <c r="C17" s="95"/>
      <c r="D17" s="95"/>
      <c r="E17" s="95"/>
      <c r="F17" s="95"/>
    </row>
    <row r="18" ht="14" spans="1:6">
      <c r="A18" s="96" t="s">
        <v>2423</v>
      </c>
      <c r="B18" s="95">
        <f>SUM(B19:B20)</f>
        <v>0</v>
      </c>
      <c r="C18" s="95">
        <f>SUM(C19:C20)</f>
        <v>0</v>
      </c>
      <c r="D18" s="95">
        <f>SUM(D19:D20)</f>
        <v>0</v>
      </c>
      <c r="E18" s="95"/>
      <c r="F18" s="95"/>
    </row>
    <row r="19" ht="14" spans="1:6">
      <c r="A19" s="97" t="s">
        <v>2424</v>
      </c>
      <c r="B19" s="95"/>
      <c r="C19" s="95"/>
      <c r="D19" s="95"/>
      <c r="E19" s="95"/>
      <c r="F19" s="95"/>
    </row>
    <row r="20" ht="14" spans="1:6">
      <c r="A20" s="97" t="s">
        <v>2425</v>
      </c>
      <c r="B20" s="95"/>
      <c r="C20" s="95"/>
      <c r="D20" s="95"/>
      <c r="E20" s="95"/>
      <c r="F20" s="95"/>
    </row>
    <row r="21" ht="14" spans="1:6">
      <c r="A21" s="94" t="s">
        <v>2426</v>
      </c>
      <c r="B21" s="95">
        <f>B22+B26+B30</f>
        <v>0</v>
      </c>
      <c r="C21" s="95">
        <f>C22+C26+C30</f>
        <v>0</v>
      </c>
      <c r="D21" s="95">
        <f>D22+D26+D30</f>
        <v>0</v>
      </c>
      <c r="E21" s="95"/>
      <c r="F21" s="95"/>
    </row>
    <row r="22" ht="14" spans="1:6">
      <c r="A22" s="96" t="s">
        <v>2427</v>
      </c>
      <c r="B22" s="95">
        <f>SUM(B23:B25)</f>
        <v>0</v>
      </c>
      <c r="C22" s="95">
        <f>SUM(C23:C25)</f>
        <v>0</v>
      </c>
      <c r="D22" s="95">
        <f>SUM(D23:D25)</f>
        <v>0</v>
      </c>
      <c r="E22" s="95"/>
      <c r="F22" s="95"/>
    </row>
    <row r="23" ht="14" spans="1:6">
      <c r="A23" s="96" t="s">
        <v>2428</v>
      </c>
      <c r="B23" s="95"/>
      <c r="C23" s="95"/>
      <c r="D23" s="95"/>
      <c r="E23" s="95"/>
      <c r="F23" s="95"/>
    </row>
    <row r="24" ht="14" spans="1:6">
      <c r="A24" s="96" t="s">
        <v>2429</v>
      </c>
      <c r="B24" s="95"/>
      <c r="C24" s="95"/>
      <c r="D24" s="95"/>
      <c r="E24" s="95"/>
      <c r="F24" s="95"/>
    </row>
    <row r="25" ht="14" spans="1:6">
      <c r="A25" s="96" t="s">
        <v>2430</v>
      </c>
      <c r="B25" s="95"/>
      <c r="C25" s="95"/>
      <c r="D25" s="95"/>
      <c r="E25" s="95"/>
      <c r="F25" s="95"/>
    </row>
    <row r="26" ht="14" spans="1:6">
      <c r="A26" s="96" t="s">
        <v>2431</v>
      </c>
      <c r="B26" s="95">
        <f>SUM(B27:B29)</f>
        <v>0</v>
      </c>
      <c r="C26" s="95">
        <f>SUM(C27:C29)</f>
        <v>0</v>
      </c>
      <c r="D26" s="95">
        <f>SUM(D27:D29)</f>
        <v>0</v>
      </c>
      <c r="E26" s="95"/>
      <c r="F26" s="95"/>
    </row>
    <row r="27" ht="14" spans="1:6">
      <c r="A27" s="96" t="s">
        <v>2428</v>
      </c>
      <c r="B27" s="95"/>
      <c r="C27" s="95"/>
      <c r="D27" s="95"/>
      <c r="E27" s="95"/>
      <c r="F27" s="95"/>
    </row>
    <row r="28" ht="14" spans="1:6">
      <c r="A28" s="96" t="s">
        <v>2429</v>
      </c>
      <c r="B28" s="95"/>
      <c r="C28" s="95"/>
      <c r="D28" s="95"/>
      <c r="E28" s="95"/>
      <c r="F28" s="95"/>
    </row>
    <row r="29" ht="14" spans="1:6">
      <c r="A29" s="98" t="s">
        <v>2432</v>
      </c>
      <c r="B29" s="95"/>
      <c r="C29" s="95"/>
      <c r="D29" s="95"/>
      <c r="E29" s="95"/>
      <c r="F29" s="95"/>
    </row>
    <row r="30" ht="14" spans="1:6">
      <c r="A30" s="96" t="s">
        <v>2433</v>
      </c>
      <c r="B30" s="95">
        <f>SUM(B31:B32)</f>
        <v>0</v>
      </c>
      <c r="C30" s="95">
        <f>SUM(C31:C32)</f>
        <v>0</v>
      </c>
      <c r="D30" s="95">
        <f>SUM(D31:D32)</f>
        <v>0</v>
      </c>
      <c r="E30" s="95"/>
      <c r="F30" s="95"/>
    </row>
    <row r="31" ht="14" spans="1:6">
      <c r="A31" s="97" t="s">
        <v>2429</v>
      </c>
      <c r="B31" s="95"/>
      <c r="C31" s="95"/>
      <c r="D31" s="95"/>
      <c r="E31" s="95"/>
      <c r="F31" s="95"/>
    </row>
    <row r="32" ht="14" spans="1:6">
      <c r="A32" s="97" t="s">
        <v>2434</v>
      </c>
      <c r="B32" s="95"/>
      <c r="C32" s="95"/>
      <c r="D32" s="95"/>
      <c r="E32" s="95"/>
      <c r="F32" s="95"/>
    </row>
    <row r="33" ht="14" spans="1:6">
      <c r="A33" s="94" t="s">
        <v>2435</v>
      </c>
      <c r="B33" s="95">
        <f>B34+B39</f>
        <v>0</v>
      </c>
      <c r="C33" s="95">
        <f>C34+C39</f>
        <v>0</v>
      </c>
      <c r="D33" s="95">
        <f>D34+D39</f>
        <v>0</v>
      </c>
      <c r="E33" s="95"/>
      <c r="F33" s="95"/>
    </row>
    <row r="34" ht="14" spans="1:6">
      <c r="A34" s="94" t="s">
        <v>2436</v>
      </c>
      <c r="B34" s="95">
        <f>SUM(B35:B38)</f>
        <v>0</v>
      </c>
      <c r="C34" s="95">
        <f>SUM(C35:C38)</f>
        <v>0</v>
      </c>
      <c r="D34" s="95">
        <f>SUM(D35:D38)</f>
        <v>0</v>
      </c>
      <c r="E34" s="95"/>
      <c r="F34" s="95"/>
    </row>
    <row r="35" ht="14" spans="1:6">
      <c r="A35" s="94" t="s">
        <v>2437</v>
      </c>
      <c r="B35" s="95"/>
      <c r="C35" s="95"/>
      <c r="D35" s="95"/>
      <c r="E35" s="95"/>
      <c r="F35" s="95"/>
    </row>
    <row r="36" ht="14" spans="1:6">
      <c r="A36" s="94" t="s">
        <v>2438</v>
      </c>
      <c r="B36" s="95"/>
      <c r="C36" s="95"/>
      <c r="D36" s="95"/>
      <c r="E36" s="95"/>
      <c r="F36" s="95"/>
    </row>
    <row r="37" ht="14" spans="1:6">
      <c r="A37" s="94" t="s">
        <v>2439</v>
      </c>
      <c r="B37" s="95"/>
      <c r="C37" s="95"/>
      <c r="D37" s="95"/>
      <c r="E37" s="95"/>
      <c r="F37" s="95"/>
    </row>
    <row r="38" ht="14" spans="1:6">
      <c r="A38" s="94" t="s">
        <v>2440</v>
      </c>
      <c r="B38" s="95"/>
      <c r="C38" s="95"/>
      <c r="D38" s="95"/>
      <c r="E38" s="95"/>
      <c r="F38" s="95"/>
    </row>
    <row r="39" ht="14" spans="1:6">
      <c r="A39" s="94" t="s">
        <v>2441</v>
      </c>
      <c r="B39" s="95">
        <f>SUM(B40:B43)</f>
        <v>0</v>
      </c>
      <c r="C39" s="95">
        <f>SUM(C40:C43)</f>
        <v>0</v>
      </c>
      <c r="D39" s="95">
        <f>SUM(D40:D43)</f>
        <v>0</v>
      </c>
      <c r="E39" s="95"/>
      <c r="F39" s="95"/>
    </row>
    <row r="40" ht="14" spans="1:6">
      <c r="A40" s="94" t="s">
        <v>2442</v>
      </c>
      <c r="B40" s="95"/>
      <c r="C40" s="95"/>
      <c r="D40" s="95"/>
      <c r="E40" s="95"/>
      <c r="F40" s="95"/>
    </row>
    <row r="41" ht="14" spans="1:6">
      <c r="A41" s="94" t="s">
        <v>2443</v>
      </c>
      <c r="B41" s="95"/>
      <c r="C41" s="95"/>
      <c r="D41" s="95"/>
      <c r="E41" s="95"/>
      <c r="F41" s="95"/>
    </row>
    <row r="42" ht="14" spans="1:6">
      <c r="A42" s="94" t="s">
        <v>2444</v>
      </c>
      <c r="B42" s="95"/>
      <c r="C42" s="95"/>
      <c r="D42" s="95"/>
      <c r="E42" s="95"/>
      <c r="F42" s="95"/>
    </row>
    <row r="43" ht="14" spans="1:6">
      <c r="A43" s="94" t="s">
        <v>2445</v>
      </c>
      <c r="B43" s="95"/>
      <c r="C43" s="95"/>
      <c r="D43" s="95"/>
      <c r="E43" s="95"/>
      <c r="F43" s="95"/>
    </row>
    <row r="44" ht="14" spans="1:6">
      <c r="A44" s="94" t="s">
        <v>2446</v>
      </c>
      <c r="B44" s="95">
        <f>SUM(B45,B61,B65,B66,B72,B76,B80,B84,B90,B93)</f>
        <v>0</v>
      </c>
      <c r="C44" s="95">
        <f>SUM(C45,C61,C65,C66,C72,C76,C80,C84,C90,C93)</f>
        <v>0</v>
      </c>
      <c r="D44" s="95">
        <f>SUM(D45,D61,D65,D66,D72,D76,D80,D84,D90,D93)</f>
        <v>28830</v>
      </c>
      <c r="E44" s="95"/>
      <c r="F44" s="95"/>
    </row>
    <row r="45" ht="14" spans="1:6">
      <c r="A45" s="94" t="s">
        <v>2447</v>
      </c>
      <c r="B45" s="95">
        <f>SUM(B46:B60)</f>
        <v>0</v>
      </c>
      <c r="C45" s="95">
        <f>SUM(C46:C60)</f>
        <v>0</v>
      </c>
      <c r="D45" s="95">
        <f>SUM(D46:D60)</f>
        <v>28330</v>
      </c>
      <c r="E45" s="99"/>
      <c r="F45" s="99"/>
    </row>
    <row r="46" ht="14" spans="1:6">
      <c r="A46" s="98" t="s">
        <v>2448</v>
      </c>
      <c r="B46" s="95"/>
      <c r="C46" s="95"/>
      <c r="D46" s="95"/>
      <c r="E46" s="95"/>
      <c r="F46" s="95"/>
    </row>
    <row r="47" ht="14" spans="1:6">
      <c r="A47" s="98" t="s">
        <v>2449</v>
      </c>
      <c r="B47" s="95"/>
      <c r="C47" s="95"/>
      <c r="D47" s="95"/>
      <c r="E47" s="95"/>
      <c r="F47" s="95"/>
    </row>
    <row r="48" ht="14" spans="1:6">
      <c r="A48" s="98" t="s">
        <v>2450</v>
      </c>
      <c r="B48" s="95"/>
      <c r="C48" s="95"/>
      <c r="D48" s="95"/>
      <c r="E48" s="95"/>
      <c r="F48" s="95"/>
    </row>
    <row r="49" ht="14" spans="1:6">
      <c r="A49" s="98" t="s">
        <v>2451</v>
      </c>
      <c r="B49" s="95"/>
      <c r="C49" s="95"/>
      <c r="D49" s="95"/>
      <c r="E49" s="95"/>
      <c r="F49" s="95"/>
    </row>
    <row r="50" ht="14" spans="1:6">
      <c r="A50" s="98" t="s">
        <v>2452</v>
      </c>
      <c r="B50" s="95"/>
      <c r="C50" s="95"/>
      <c r="D50" s="95"/>
      <c r="E50" s="95"/>
      <c r="F50" s="95"/>
    </row>
    <row r="51" ht="14" spans="1:6">
      <c r="A51" s="98" t="s">
        <v>2453</v>
      </c>
      <c r="B51" s="95"/>
      <c r="C51" s="95"/>
      <c r="D51" s="95"/>
      <c r="E51" s="95"/>
      <c r="F51" s="95"/>
    </row>
    <row r="52" ht="14" spans="1:6">
      <c r="A52" s="98" t="s">
        <v>2454</v>
      </c>
      <c r="B52" s="95"/>
      <c r="C52" s="95"/>
      <c r="D52" s="95"/>
      <c r="E52" s="95"/>
      <c r="F52" s="95"/>
    </row>
    <row r="53" ht="14" spans="1:6">
      <c r="A53" s="98" t="s">
        <v>2455</v>
      </c>
      <c r="B53" s="95"/>
      <c r="C53" s="95"/>
      <c r="D53" s="95"/>
      <c r="E53" s="95"/>
      <c r="F53" s="95"/>
    </row>
    <row r="54" ht="14" spans="1:6">
      <c r="A54" s="98" t="s">
        <v>2456</v>
      </c>
      <c r="B54" s="95"/>
      <c r="C54" s="95"/>
      <c r="D54" s="95"/>
      <c r="E54" s="95"/>
      <c r="F54" s="95"/>
    </row>
    <row r="55" ht="14" spans="1:6">
      <c r="A55" s="98" t="s">
        <v>2457</v>
      </c>
      <c r="B55" s="95"/>
      <c r="C55" s="95"/>
      <c r="D55" s="95"/>
      <c r="E55" s="95"/>
      <c r="F55" s="95"/>
    </row>
    <row r="56" ht="14" spans="1:6">
      <c r="A56" s="98" t="s">
        <v>2458</v>
      </c>
      <c r="B56" s="95"/>
      <c r="C56" s="95"/>
      <c r="D56" s="95"/>
      <c r="E56" s="95"/>
      <c r="F56" s="95"/>
    </row>
    <row r="57" ht="14" spans="1:6">
      <c r="A57" s="98" t="s">
        <v>2459</v>
      </c>
      <c r="B57" s="95"/>
      <c r="C57" s="95"/>
      <c r="D57" s="95">
        <v>28330</v>
      </c>
      <c r="E57" s="95"/>
      <c r="F57" s="95"/>
    </row>
    <row r="58" ht="14" spans="1:6">
      <c r="A58" s="100" t="s">
        <v>2460</v>
      </c>
      <c r="B58" s="95"/>
      <c r="C58" s="95"/>
      <c r="D58" s="95"/>
      <c r="E58" s="95"/>
      <c r="F58" s="95"/>
    </row>
    <row r="59" ht="14" spans="1:6">
      <c r="A59" s="100" t="s">
        <v>2461</v>
      </c>
      <c r="B59" s="95"/>
      <c r="C59" s="95"/>
      <c r="D59" s="95"/>
      <c r="E59" s="95"/>
      <c r="F59" s="95"/>
    </row>
    <row r="60" ht="14" spans="1:6">
      <c r="A60" s="100" t="s">
        <v>2462</v>
      </c>
      <c r="B60" s="95"/>
      <c r="C60" s="95"/>
      <c r="D60" s="95"/>
      <c r="E60" s="95"/>
      <c r="F60" s="95"/>
    </row>
    <row r="61" ht="14" spans="1:6">
      <c r="A61" s="94" t="s">
        <v>2463</v>
      </c>
      <c r="B61" s="95">
        <f>SUM(B62:B64)</f>
        <v>0</v>
      </c>
      <c r="C61" s="95">
        <f>SUM(C62:C64)</f>
        <v>0</v>
      </c>
      <c r="D61" s="95">
        <f>SUM(D62:D64)</f>
        <v>0</v>
      </c>
      <c r="E61" s="95"/>
      <c r="F61" s="95"/>
    </row>
    <row r="62" ht="14" spans="1:6">
      <c r="A62" s="98" t="s">
        <v>2448</v>
      </c>
      <c r="B62" s="95"/>
      <c r="C62" s="95"/>
      <c r="D62" s="95"/>
      <c r="E62" s="95"/>
      <c r="F62" s="95"/>
    </row>
    <row r="63" ht="14" spans="1:6">
      <c r="A63" s="98" t="s">
        <v>2449</v>
      </c>
      <c r="B63" s="95"/>
      <c r="C63" s="95"/>
      <c r="D63" s="95"/>
      <c r="E63" s="95"/>
      <c r="F63" s="95"/>
    </row>
    <row r="64" ht="14" spans="1:6">
      <c r="A64" s="98" t="s">
        <v>2464</v>
      </c>
      <c r="B64" s="95"/>
      <c r="C64" s="95"/>
      <c r="D64" s="95"/>
      <c r="E64" s="95"/>
      <c r="F64" s="95"/>
    </row>
    <row r="65" ht="14" spans="1:6">
      <c r="A65" s="94" t="s">
        <v>2465</v>
      </c>
      <c r="B65" s="95"/>
      <c r="C65" s="95"/>
      <c r="D65" s="95"/>
      <c r="E65" s="95"/>
      <c r="F65" s="95"/>
    </row>
    <row r="66" ht="14" spans="1:6">
      <c r="A66" s="94" t="s">
        <v>2466</v>
      </c>
      <c r="B66" s="95"/>
      <c r="C66" s="95">
        <f>SUM(C67:C71)</f>
        <v>0</v>
      </c>
      <c r="D66" s="95">
        <v>500</v>
      </c>
      <c r="E66" s="95"/>
      <c r="F66" s="95"/>
    </row>
    <row r="67" ht="14" spans="1:6">
      <c r="A67" s="98" t="s">
        <v>2467</v>
      </c>
      <c r="B67" s="95"/>
      <c r="C67" s="95"/>
      <c r="D67" s="95"/>
      <c r="E67" s="95"/>
      <c r="F67" s="95"/>
    </row>
    <row r="68" ht="14" spans="1:6">
      <c r="A68" s="98" t="s">
        <v>2468</v>
      </c>
      <c r="B68" s="95"/>
      <c r="C68" s="95"/>
      <c r="D68" s="95"/>
      <c r="E68" s="95"/>
      <c r="F68" s="95"/>
    </row>
    <row r="69" ht="14" spans="1:6">
      <c r="A69" s="98" t="s">
        <v>2469</v>
      </c>
      <c r="B69" s="95"/>
      <c r="C69" s="95"/>
      <c r="D69" s="95"/>
      <c r="E69" s="95"/>
      <c r="F69" s="95"/>
    </row>
    <row r="70" ht="14" spans="1:6">
      <c r="A70" s="98" t="s">
        <v>2470</v>
      </c>
      <c r="B70" s="95"/>
      <c r="C70" s="95"/>
      <c r="D70" s="95"/>
      <c r="E70" s="95"/>
      <c r="F70" s="95"/>
    </row>
    <row r="71" ht="14" spans="1:6">
      <c r="A71" s="98" t="s">
        <v>2471</v>
      </c>
      <c r="B71" s="95"/>
      <c r="C71" s="95"/>
      <c r="D71" s="95">
        <v>500</v>
      </c>
      <c r="E71" s="95"/>
      <c r="F71" s="95"/>
    </row>
    <row r="72" ht="14" spans="1:6">
      <c r="A72" s="94" t="s">
        <v>2472</v>
      </c>
      <c r="B72" s="95">
        <f>SUM(B73:B75)</f>
        <v>0</v>
      </c>
      <c r="C72" s="95">
        <f>SUM(C73:C75)</f>
        <v>0</v>
      </c>
      <c r="D72" s="95">
        <f>SUM(D73:D75)</f>
        <v>0</v>
      </c>
      <c r="E72" s="95"/>
      <c r="F72" s="95"/>
    </row>
    <row r="73" ht="14" spans="1:6">
      <c r="A73" s="94" t="s">
        <v>2473</v>
      </c>
      <c r="B73" s="95"/>
      <c r="C73" s="95"/>
      <c r="D73" s="95"/>
      <c r="E73" s="95"/>
      <c r="F73" s="95"/>
    </row>
    <row r="74" ht="14" spans="1:6">
      <c r="A74" s="94" t="s">
        <v>2474</v>
      </c>
      <c r="B74" s="95"/>
      <c r="C74" s="95"/>
      <c r="D74" s="95"/>
      <c r="E74" s="95"/>
      <c r="F74" s="95"/>
    </row>
    <row r="75" ht="14" spans="1:6">
      <c r="A75" s="94" t="s">
        <v>2475</v>
      </c>
      <c r="B75" s="95"/>
      <c r="C75" s="95"/>
      <c r="D75" s="95"/>
      <c r="E75" s="95"/>
      <c r="F75" s="95"/>
    </row>
    <row r="76" ht="14" spans="1:6">
      <c r="A76" s="94" t="s">
        <v>2476</v>
      </c>
      <c r="B76" s="95">
        <f>SUM(B77:B79)</f>
        <v>0</v>
      </c>
      <c r="C76" s="95">
        <f>SUM(C77:C79)</f>
        <v>0</v>
      </c>
      <c r="D76" s="95">
        <f>SUM(D77:D79)</f>
        <v>0</v>
      </c>
      <c r="E76" s="95"/>
      <c r="F76" s="95"/>
    </row>
    <row r="77" ht="14" spans="1:6">
      <c r="A77" s="97" t="s">
        <v>2448</v>
      </c>
      <c r="B77" s="95"/>
      <c r="C77" s="95"/>
      <c r="D77" s="95"/>
      <c r="E77" s="95"/>
      <c r="F77" s="95"/>
    </row>
    <row r="78" ht="14" spans="1:6">
      <c r="A78" s="97" t="s">
        <v>2449</v>
      </c>
      <c r="B78" s="95"/>
      <c r="C78" s="95"/>
      <c r="D78" s="95"/>
      <c r="E78" s="95"/>
      <c r="F78" s="95"/>
    </row>
    <row r="79" ht="14" spans="1:6">
      <c r="A79" s="97" t="s">
        <v>2477</v>
      </c>
      <c r="B79" s="95"/>
      <c r="C79" s="95"/>
      <c r="D79" s="95"/>
      <c r="E79" s="95"/>
      <c r="F79" s="95"/>
    </row>
    <row r="80" ht="14" spans="1:6">
      <c r="A80" s="94" t="s">
        <v>2478</v>
      </c>
      <c r="B80" s="95">
        <f>SUM(B81:B83)</f>
        <v>0</v>
      </c>
      <c r="C80" s="95">
        <f>SUM(C81:C83)</f>
        <v>0</v>
      </c>
      <c r="D80" s="95">
        <f>SUM(D81:D83)</f>
        <v>0</v>
      </c>
      <c r="E80" s="95"/>
      <c r="F80" s="95"/>
    </row>
    <row r="81" ht="14" spans="1:6">
      <c r="A81" s="97" t="s">
        <v>2448</v>
      </c>
      <c r="B81" s="95"/>
      <c r="C81" s="95"/>
      <c r="D81" s="95"/>
      <c r="E81" s="95"/>
      <c r="F81" s="95"/>
    </row>
    <row r="82" ht="14" spans="1:6">
      <c r="A82" s="97" t="s">
        <v>2449</v>
      </c>
      <c r="B82" s="95"/>
      <c r="C82" s="95"/>
      <c r="D82" s="95"/>
      <c r="E82" s="95"/>
      <c r="F82" s="95"/>
    </row>
    <row r="83" ht="14" spans="1:6">
      <c r="A83" s="97" t="s">
        <v>2479</v>
      </c>
      <c r="B83" s="95"/>
      <c r="C83" s="95"/>
      <c r="D83" s="95"/>
      <c r="E83" s="95"/>
      <c r="F83" s="95"/>
    </row>
    <row r="84" ht="14" spans="1:6">
      <c r="A84" s="94" t="s">
        <v>2480</v>
      </c>
      <c r="B84" s="95">
        <f>SUM(B85:B89)</f>
        <v>0</v>
      </c>
      <c r="C84" s="95">
        <f>SUM(C85:C89)</f>
        <v>0</v>
      </c>
      <c r="D84" s="95">
        <f>SUM(D85:D89)</f>
        <v>0</v>
      </c>
      <c r="E84" s="95"/>
      <c r="F84" s="95"/>
    </row>
    <row r="85" ht="14" spans="1:6">
      <c r="A85" s="97" t="s">
        <v>2467</v>
      </c>
      <c r="B85" s="95"/>
      <c r="C85" s="95"/>
      <c r="D85" s="95"/>
      <c r="E85" s="95"/>
      <c r="F85" s="95"/>
    </row>
    <row r="86" ht="14" spans="1:6">
      <c r="A86" s="97" t="s">
        <v>2468</v>
      </c>
      <c r="B86" s="95"/>
      <c r="C86" s="95"/>
      <c r="D86" s="95"/>
      <c r="E86" s="95"/>
      <c r="F86" s="95"/>
    </row>
    <row r="87" ht="14" spans="1:6">
      <c r="A87" s="97" t="s">
        <v>2469</v>
      </c>
      <c r="B87" s="95"/>
      <c r="C87" s="95"/>
      <c r="D87" s="95"/>
      <c r="E87" s="95"/>
      <c r="F87" s="95"/>
    </row>
    <row r="88" ht="14" spans="1:6">
      <c r="A88" s="97" t="s">
        <v>2470</v>
      </c>
      <c r="B88" s="95"/>
      <c r="C88" s="95"/>
      <c r="D88" s="95"/>
      <c r="E88" s="95"/>
      <c r="F88" s="95"/>
    </row>
    <row r="89" ht="14" spans="1:6">
      <c r="A89" s="97" t="s">
        <v>2481</v>
      </c>
      <c r="B89" s="95"/>
      <c r="C89" s="95"/>
      <c r="D89" s="95"/>
      <c r="E89" s="95"/>
      <c r="F89" s="95"/>
    </row>
    <row r="90" ht="14" spans="1:6">
      <c r="A90" s="94" t="s">
        <v>2482</v>
      </c>
      <c r="B90" s="95">
        <f>SUM(B91:B92)</f>
        <v>0</v>
      </c>
      <c r="C90" s="95">
        <f>SUM(C91:C92)</f>
        <v>0</v>
      </c>
      <c r="D90" s="95">
        <f>SUM(D91:D92)</f>
        <v>0</v>
      </c>
      <c r="E90" s="95"/>
      <c r="F90" s="95"/>
    </row>
    <row r="91" ht="14" spans="1:6">
      <c r="A91" s="97" t="s">
        <v>2473</v>
      </c>
      <c r="B91" s="95"/>
      <c r="C91" s="95"/>
      <c r="D91" s="95"/>
      <c r="E91" s="95"/>
      <c r="F91" s="95"/>
    </row>
    <row r="92" ht="14" spans="1:6">
      <c r="A92" s="97" t="s">
        <v>2483</v>
      </c>
      <c r="B92" s="95"/>
      <c r="C92" s="95"/>
      <c r="D92" s="95"/>
      <c r="E92" s="95"/>
      <c r="F92" s="95"/>
    </row>
    <row r="93" ht="14" spans="1:6">
      <c r="A93" s="97" t="s">
        <v>2484</v>
      </c>
      <c r="B93" s="95">
        <f>SUM(B94:B101)</f>
        <v>0</v>
      </c>
      <c r="C93" s="95">
        <f>SUM(C94:C101)</f>
        <v>0</v>
      </c>
      <c r="D93" s="95">
        <f>SUM(D94:D101)</f>
        <v>0</v>
      </c>
      <c r="E93" s="95"/>
      <c r="F93" s="95"/>
    </row>
    <row r="94" ht="14" spans="1:6">
      <c r="A94" s="97" t="s">
        <v>2448</v>
      </c>
      <c r="B94" s="95"/>
      <c r="C94" s="95"/>
      <c r="D94" s="95"/>
      <c r="E94" s="95"/>
      <c r="F94" s="95"/>
    </row>
    <row r="95" ht="14" spans="1:6">
      <c r="A95" s="97" t="s">
        <v>2449</v>
      </c>
      <c r="B95" s="95"/>
      <c r="C95" s="95"/>
      <c r="D95" s="95"/>
      <c r="E95" s="95"/>
      <c r="F95" s="95"/>
    </row>
    <row r="96" ht="14" spans="1:6">
      <c r="A96" s="97" t="s">
        <v>2450</v>
      </c>
      <c r="B96" s="95"/>
      <c r="C96" s="95"/>
      <c r="D96" s="95"/>
      <c r="E96" s="95"/>
      <c r="F96" s="95"/>
    </row>
    <row r="97" ht="14" spans="1:6">
      <c r="A97" s="97" t="s">
        <v>2451</v>
      </c>
      <c r="B97" s="95"/>
      <c r="C97" s="95"/>
      <c r="D97" s="95"/>
      <c r="E97" s="95"/>
      <c r="F97" s="95"/>
    </row>
    <row r="98" ht="14" spans="1:6">
      <c r="A98" s="97" t="s">
        <v>2454</v>
      </c>
      <c r="B98" s="95"/>
      <c r="C98" s="95"/>
      <c r="D98" s="95"/>
      <c r="E98" s="95"/>
      <c r="F98" s="95"/>
    </row>
    <row r="99" ht="14" spans="1:6">
      <c r="A99" s="97" t="s">
        <v>2456</v>
      </c>
      <c r="B99" s="95"/>
      <c r="C99" s="95"/>
      <c r="D99" s="95"/>
      <c r="E99" s="95"/>
      <c r="F99" s="95"/>
    </row>
    <row r="100" ht="14" spans="1:6">
      <c r="A100" s="97" t="s">
        <v>2457</v>
      </c>
      <c r="B100" s="95"/>
      <c r="C100" s="95"/>
      <c r="D100" s="95"/>
      <c r="E100" s="95"/>
      <c r="F100" s="95"/>
    </row>
    <row r="101" ht="14" spans="1:6">
      <c r="A101" s="97" t="s">
        <v>2485</v>
      </c>
      <c r="B101" s="95"/>
      <c r="C101" s="95"/>
      <c r="D101" s="95"/>
      <c r="E101" s="95"/>
      <c r="F101" s="95"/>
    </row>
    <row r="102" ht="14" spans="1:6">
      <c r="A102" s="94" t="s">
        <v>2486</v>
      </c>
      <c r="B102" s="95">
        <f>B103+B108+B113</f>
        <v>0</v>
      </c>
      <c r="C102" s="95">
        <f>C103+C108+C113</f>
        <v>0</v>
      </c>
      <c r="D102" s="95">
        <f>D103+D108+D113</f>
        <v>0</v>
      </c>
      <c r="E102" s="95"/>
      <c r="F102" s="95"/>
    </row>
    <row r="103" ht="14" spans="1:6">
      <c r="A103" s="98" t="s">
        <v>2487</v>
      </c>
      <c r="B103" s="95">
        <f>SUM(B104:B107)</f>
        <v>0</v>
      </c>
      <c r="C103" s="95">
        <f>SUM(C104:C107)</f>
        <v>0</v>
      </c>
      <c r="D103" s="95">
        <f>SUM(D104:D107)</f>
        <v>0</v>
      </c>
      <c r="E103" s="95"/>
      <c r="F103" s="95"/>
    </row>
    <row r="104" ht="14" spans="1:6">
      <c r="A104" s="98" t="s">
        <v>2429</v>
      </c>
      <c r="B104" s="95"/>
      <c r="C104" s="95"/>
      <c r="D104" s="95"/>
      <c r="E104" s="95"/>
      <c r="F104" s="95"/>
    </row>
    <row r="105" ht="14" spans="1:6">
      <c r="A105" s="98" t="s">
        <v>2488</v>
      </c>
      <c r="B105" s="95"/>
      <c r="C105" s="95"/>
      <c r="D105" s="95"/>
      <c r="E105" s="95"/>
      <c r="F105" s="95"/>
    </row>
    <row r="106" ht="14" spans="1:6">
      <c r="A106" s="98" t="s">
        <v>2489</v>
      </c>
      <c r="B106" s="95"/>
      <c r="C106" s="95"/>
      <c r="D106" s="95"/>
      <c r="E106" s="95"/>
      <c r="F106" s="95"/>
    </row>
    <row r="107" ht="14" spans="1:6">
      <c r="A107" s="98" t="s">
        <v>2490</v>
      </c>
      <c r="B107" s="95"/>
      <c r="C107" s="95"/>
      <c r="D107" s="95"/>
      <c r="E107" s="95"/>
      <c r="F107" s="95"/>
    </row>
    <row r="108" ht="14" spans="1:6">
      <c r="A108" s="98" t="s">
        <v>2491</v>
      </c>
      <c r="B108" s="95">
        <f>SUM(B109:B112)</f>
        <v>0</v>
      </c>
      <c r="C108" s="95">
        <f>SUM(C109:C112)</f>
        <v>0</v>
      </c>
      <c r="D108" s="95">
        <f>SUM(D109:D112)</f>
        <v>0</v>
      </c>
      <c r="E108" s="95"/>
      <c r="F108" s="95"/>
    </row>
    <row r="109" ht="14" spans="1:6">
      <c r="A109" s="98" t="s">
        <v>2429</v>
      </c>
      <c r="B109" s="95"/>
      <c r="C109" s="95"/>
      <c r="D109" s="95"/>
      <c r="E109" s="95"/>
      <c r="F109" s="95"/>
    </row>
    <row r="110" ht="14" spans="1:6">
      <c r="A110" s="98" t="s">
        <v>2488</v>
      </c>
      <c r="B110" s="95"/>
      <c r="C110" s="95"/>
      <c r="D110" s="95"/>
      <c r="E110" s="95"/>
      <c r="F110" s="95"/>
    </row>
    <row r="111" ht="14" spans="1:6">
      <c r="A111" s="98" t="s">
        <v>2492</v>
      </c>
      <c r="B111" s="95"/>
      <c r="C111" s="95"/>
      <c r="D111" s="95"/>
      <c r="E111" s="95"/>
      <c r="F111" s="95"/>
    </row>
    <row r="112" ht="14" spans="1:6">
      <c r="A112" s="98" t="s">
        <v>2493</v>
      </c>
      <c r="B112" s="95"/>
      <c r="C112" s="95"/>
      <c r="D112" s="95"/>
      <c r="E112" s="95"/>
      <c r="F112" s="95"/>
    </row>
    <row r="113" ht="14" spans="1:6">
      <c r="A113" s="98" t="s">
        <v>2494</v>
      </c>
      <c r="B113" s="95">
        <f>SUM(B114:B117)</f>
        <v>0</v>
      </c>
      <c r="C113" s="95">
        <f>SUM(C114:C117)</f>
        <v>0</v>
      </c>
      <c r="D113" s="95">
        <f>SUM(D114:D117)</f>
        <v>0</v>
      </c>
      <c r="E113" s="95"/>
      <c r="F113" s="95"/>
    </row>
    <row r="114" ht="14" spans="1:6">
      <c r="A114" s="98" t="s">
        <v>2495</v>
      </c>
      <c r="B114" s="95"/>
      <c r="C114" s="95"/>
      <c r="D114" s="95"/>
      <c r="E114" s="95"/>
      <c r="F114" s="95"/>
    </row>
    <row r="115" ht="14" spans="1:6">
      <c r="A115" s="98" t="s">
        <v>2496</v>
      </c>
      <c r="B115" s="95"/>
      <c r="C115" s="95"/>
      <c r="D115" s="95"/>
      <c r="E115" s="95"/>
      <c r="F115" s="95"/>
    </row>
    <row r="116" ht="14" spans="1:6">
      <c r="A116" s="98" t="s">
        <v>2497</v>
      </c>
      <c r="B116" s="95"/>
      <c r="C116" s="95"/>
      <c r="D116" s="95"/>
      <c r="E116" s="95"/>
      <c r="F116" s="95"/>
    </row>
    <row r="117" ht="14" spans="1:6">
      <c r="A117" s="98" t="s">
        <v>2498</v>
      </c>
      <c r="B117" s="95"/>
      <c r="C117" s="95"/>
      <c r="D117" s="95"/>
      <c r="E117" s="95"/>
      <c r="F117" s="95"/>
    </row>
    <row r="118" ht="14" spans="1:6">
      <c r="A118" s="96" t="s">
        <v>2499</v>
      </c>
      <c r="B118" s="95">
        <f>B119+B124+B129+B138+B145+B154+B157+B160</f>
        <v>0</v>
      </c>
      <c r="C118" s="95">
        <f>C119+C124+C129+C138+C145+C154+C157+C160</f>
        <v>0</v>
      </c>
      <c r="D118" s="95">
        <f>D119+D124+D129+D138+D145+D154+D157+D160</f>
        <v>0</v>
      </c>
      <c r="E118" s="95"/>
      <c r="F118" s="95"/>
    </row>
    <row r="119" ht="14" spans="1:6">
      <c r="A119" s="98" t="s">
        <v>2500</v>
      </c>
      <c r="B119" s="95">
        <f>SUM(B120:B123)</f>
        <v>0</v>
      </c>
      <c r="C119" s="95">
        <f>SUM(C120:C123)</f>
        <v>0</v>
      </c>
      <c r="D119" s="95">
        <f>SUM(D120:D123)</f>
        <v>0</v>
      </c>
      <c r="E119" s="95"/>
      <c r="F119" s="95"/>
    </row>
    <row r="120" ht="14" spans="1:6">
      <c r="A120" s="98" t="s">
        <v>2501</v>
      </c>
      <c r="B120" s="95"/>
      <c r="C120" s="95"/>
      <c r="D120" s="95"/>
      <c r="E120" s="95"/>
      <c r="F120" s="95"/>
    </row>
    <row r="121" ht="14" spans="1:6">
      <c r="A121" s="98" t="s">
        <v>2502</v>
      </c>
      <c r="B121" s="95"/>
      <c r="C121" s="95"/>
      <c r="D121" s="95"/>
      <c r="E121" s="95"/>
      <c r="F121" s="95"/>
    </row>
    <row r="122" ht="14" spans="1:6">
      <c r="A122" s="98" t="s">
        <v>2503</v>
      </c>
      <c r="B122" s="95"/>
      <c r="C122" s="95"/>
      <c r="D122" s="95"/>
      <c r="E122" s="95"/>
      <c r="F122" s="95"/>
    </row>
    <row r="123" ht="14" spans="1:6">
      <c r="A123" s="98" t="s">
        <v>2504</v>
      </c>
      <c r="B123" s="95"/>
      <c r="C123" s="95"/>
      <c r="D123" s="95"/>
      <c r="E123" s="95"/>
      <c r="F123" s="95"/>
    </row>
    <row r="124" ht="14" spans="1:6">
      <c r="A124" s="98" t="s">
        <v>2505</v>
      </c>
      <c r="B124" s="95">
        <f>SUM(B125:B128)</f>
        <v>0</v>
      </c>
      <c r="C124" s="95">
        <f>SUM(C125:C128)</f>
        <v>0</v>
      </c>
      <c r="D124" s="95">
        <f>SUM(D125:D128)</f>
        <v>0</v>
      </c>
      <c r="E124" s="95"/>
      <c r="F124" s="95"/>
    </row>
    <row r="125" ht="14" spans="1:6">
      <c r="A125" s="98" t="s">
        <v>2503</v>
      </c>
      <c r="B125" s="95"/>
      <c r="C125" s="95"/>
      <c r="D125" s="95"/>
      <c r="E125" s="95"/>
      <c r="F125" s="95"/>
    </row>
    <row r="126" ht="14" spans="1:6">
      <c r="A126" s="98" t="s">
        <v>2506</v>
      </c>
      <c r="B126" s="95"/>
      <c r="C126" s="95"/>
      <c r="D126" s="95"/>
      <c r="E126" s="95"/>
      <c r="F126" s="95"/>
    </row>
    <row r="127" ht="14" spans="1:6">
      <c r="A127" s="98" t="s">
        <v>2507</v>
      </c>
      <c r="B127" s="95"/>
      <c r="C127" s="95"/>
      <c r="D127" s="95"/>
      <c r="E127" s="95"/>
      <c r="F127" s="95"/>
    </row>
    <row r="128" ht="14" spans="1:6">
      <c r="A128" s="98" t="s">
        <v>2508</v>
      </c>
      <c r="B128" s="95"/>
      <c r="C128" s="95"/>
      <c r="D128" s="95"/>
      <c r="E128" s="95"/>
      <c r="F128" s="95"/>
    </row>
    <row r="129" ht="14" spans="1:6">
      <c r="A129" s="98" t="s">
        <v>2509</v>
      </c>
      <c r="B129" s="95">
        <f>SUM(B130:B137)</f>
        <v>0</v>
      </c>
      <c r="C129" s="95">
        <f>SUM(C130:C137)</f>
        <v>0</v>
      </c>
      <c r="D129" s="95">
        <f>SUM(D130:D137)</f>
        <v>0</v>
      </c>
      <c r="E129" s="95"/>
      <c r="F129" s="95"/>
    </row>
    <row r="130" ht="14" spans="1:6">
      <c r="A130" s="98" t="s">
        <v>2510</v>
      </c>
      <c r="B130" s="95"/>
      <c r="C130" s="95"/>
      <c r="D130" s="95"/>
      <c r="E130" s="95"/>
      <c r="F130" s="95"/>
    </row>
    <row r="131" ht="14" spans="1:6">
      <c r="A131" s="98" t="s">
        <v>2511</v>
      </c>
      <c r="B131" s="95"/>
      <c r="C131" s="95"/>
      <c r="D131" s="95"/>
      <c r="E131" s="95"/>
      <c r="F131" s="95"/>
    </row>
    <row r="132" ht="14" spans="1:6">
      <c r="A132" s="98" t="s">
        <v>2512</v>
      </c>
      <c r="B132" s="95"/>
      <c r="C132" s="95"/>
      <c r="D132" s="95"/>
      <c r="E132" s="95"/>
      <c r="F132" s="95"/>
    </row>
    <row r="133" ht="14" spans="1:6">
      <c r="A133" s="98" t="s">
        <v>2513</v>
      </c>
      <c r="B133" s="95"/>
      <c r="C133" s="95"/>
      <c r="D133" s="95"/>
      <c r="E133" s="95"/>
      <c r="F133" s="95"/>
    </row>
    <row r="134" ht="14" spans="1:6">
      <c r="A134" s="98" t="s">
        <v>2514</v>
      </c>
      <c r="B134" s="95"/>
      <c r="C134" s="95"/>
      <c r="D134" s="95"/>
      <c r="E134" s="95"/>
      <c r="F134" s="95"/>
    </row>
    <row r="135" ht="14" spans="1:6">
      <c r="A135" s="98" t="s">
        <v>2515</v>
      </c>
      <c r="B135" s="95"/>
      <c r="C135" s="95"/>
      <c r="D135" s="95"/>
      <c r="E135" s="95"/>
      <c r="F135" s="95"/>
    </row>
    <row r="136" ht="14" spans="1:6">
      <c r="A136" s="98" t="s">
        <v>2516</v>
      </c>
      <c r="B136" s="95"/>
      <c r="C136" s="95"/>
      <c r="D136" s="95"/>
      <c r="E136" s="95"/>
      <c r="F136" s="95"/>
    </row>
    <row r="137" ht="14" spans="1:6">
      <c r="A137" s="98" t="s">
        <v>2517</v>
      </c>
      <c r="B137" s="95"/>
      <c r="C137" s="95"/>
      <c r="D137" s="95"/>
      <c r="E137" s="95"/>
      <c r="F137" s="95"/>
    </row>
    <row r="138" ht="14" spans="1:6">
      <c r="A138" s="98" t="s">
        <v>2518</v>
      </c>
      <c r="B138" s="95">
        <f>SUM(B139:B144)</f>
        <v>0</v>
      </c>
      <c r="C138" s="95">
        <f>SUM(C139:C144)</f>
        <v>0</v>
      </c>
      <c r="D138" s="95">
        <f>SUM(D139:D144)</f>
        <v>0</v>
      </c>
      <c r="E138" s="95"/>
      <c r="F138" s="95"/>
    </row>
    <row r="139" ht="14" spans="1:6">
      <c r="A139" s="98" t="s">
        <v>2519</v>
      </c>
      <c r="B139" s="95"/>
      <c r="C139" s="95"/>
      <c r="D139" s="95"/>
      <c r="E139" s="95"/>
      <c r="F139" s="95"/>
    </row>
    <row r="140" ht="14" spans="1:6">
      <c r="A140" s="98" t="s">
        <v>2520</v>
      </c>
      <c r="B140" s="95"/>
      <c r="C140" s="95"/>
      <c r="D140" s="95"/>
      <c r="E140" s="95"/>
      <c r="F140" s="95"/>
    </row>
    <row r="141" ht="14" spans="1:6">
      <c r="A141" s="98" t="s">
        <v>2521</v>
      </c>
      <c r="B141" s="95"/>
      <c r="C141" s="95"/>
      <c r="D141" s="95"/>
      <c r="E141" s="95"/>
      <c r="F141" s="95"/>
    </row>
    <row r="142" ht="14" spans="1:6">
      <c r="A142" s="98" t="s">
        <v>2522</v>
      </c>
      <c r="B142" s="95"/>
      <c r="C142" s="95"/>
      <c r="D142" s="95"/>
      <c r="E142" s="95"/>
      <c r="F142" s="95"/>
    </row>
    <row r="143" ht="14" spans="1:6">
      <c r="A143" s="98" t="s">
        <v>2523</v>
      </c>
      <c r="B143" s="95"/>
      <c r="C143" s="95"/>
      <c r="D143" s="95"/>
      <c r="E143" s="95"/>
      <c r="F143" s="95"/>
    </row>
    <row r="144" ht="14" spans="1:6">
      <c r="A144" s="98" t="s">
        <v>2524</v>
      </c>
      <c r="B144" s="95"/>
      <c r="C144" s="95"/>
      <c r="D144" s="95"/>
      <c r="E144" s="95"/>
      <c r="F144" s="95"/>
    </row>
    <row r="145" ht="14" spans="1:6">
      <c r="A145" s="98" t="s">
        <v>2525</v>
      </c>
      <c r="B145" s="95">
        <f>SUM(B146:B153)</f>
        <v>0</v>
      </c>
      <c r="C145" s="95">
        <f>SUM(C146:C153)</f>
        <v>0</v>
      </c>
      <c r="D145" s="95">
        <f>SUM(D146:D153)</f>
        <v>0</v>
      </c>
      <c r="E145" s="95"/>
      <c r="F145" s="95"/>
    </row>
    <row r="146" ht="14" spans="1:6">
      <c r="A146" s="98" t="s">
        <v>2526</v>
      </c>
      <c r="B146" s="95"/>
      <c r="C146" s="95"/>
      <c r="D146" s="95"/>
      <c r="E146" s="95"/>
      <c r="F146" s="95"/>
    </row>
    <row r="147" ht="14" spans="1:6">
      <c r="A147" s="98" t="s">
        <v>2527</v>
      </c>
      <c r="B147" s="95"/>
      <c r="C147" s="95"/>
      <c r="D147" s="95"/>
      <c r="E147" s="95"/>
      <c r="F147" s="95"/>
    </row>
    <row r="148" ht="14" spans="1:6">
      <c r="A148" s="98" t="s">
        <v>2528</v>
      </c>
      <c r="B148" s="95"/>
      <c r="C148" s="95"/>
      <c r="D148" s="95"/>
      <c r="E148" s="95"/>
      <c r="F148" s="95"/>
    </row>
    <row r="149" ht="14" spans="1:6">
      <c r="A149" s="98" t="s">
        <v>2529</v>
      </c>
      <c r="B149" s="95"/>
      <c r="C149" s="95"/>
      <c r="D149" s="95"/>
      <c r="E149" s="95"/>
      <c r="F149" s="95"/>
    </row>
    <row r="150" ht="14" spans="1:6">
      <c r="A150" s="98" t="s">
        <v>2530</v>
      </c>
      <c r="B150" s="95"/>
      <c r="C150" s="95"/>
      <c r="D150" s="95"/>
      <c r="E150" s="95"/>
      <c r="F150" s="95"/>
    </row>
    <row r="151" ht="14" spans="1:6">
      <c r="A151" s="98" t="s">
        <v>2531</v>
      </c>
      <c r="B151" s="95"/>
      <c r="C151" s="95"/>
      <c r="D151" s="95"/>
      <c r="E151" s="95"/>
      <c r="F151" s="95"/>
    </row>
    <row r="152" ht="14" spans="1:6">
      <c r="A152" s="98" t="s">
        <v>2532</v>
      </c>
      <c r="B152" s="95"/>
      <c r="C152" s="95"/>
      <c r="D152" s="95"/>
      <c r="E152" s="95"/>
      <c r="F152" s="95"/>
    </row>
    <row r="153" ht="14" spans="1:6">
      <c r="A153" s="98" t="s">
        <v>2533</v>
      </c>
      <c r="B153" s="95"/>
      <c r="C153" s="95"/>
      <c r="D153" s="95"/>
      <c r="E153" s="95"/>
      <c r="F153" s="95"/>
    </row>
    <row r="154" ht="14" spans="1:6">
      <c r="A154" s="98" t="s">
        <v>2534</v>
      </c>
      <c r="B154" s="95">
        <f>SUM(B155:B156)</f>
        <v>0</v>
      </c>
      <c r="C154" s="95">
        <f>SUM(C155:C156)</f>
        <v>0</v>
      </c>
      <c r="D154" s="95">
        <f>SUM(D155:D156)</f>
        <v>0</v>
      </c>
      <c r="E154" s="95"/>
      <c r="F154" s="95"/>
    </row>
    <row r="155" ht="14" spans="1:6">
      <c r="A155" s="97" t="s">
        <v>2501</v>
      </c>
      <c r="B155" s="95"/>
      <c r="C155" s="95"/>
      <c r="D155" s="95"/>
      <c r="E155" s="95"/>
      <c r="F155" s="95"/>
    </row>
    <row r="156" ht="28" spans="1:6">
      <c r="A156" s="97" t="s">
        <v>2535</v>
      </c>
      <c r="B156" s="95"/>
      <c r="C156" s="95"/>
      <c r="D156" s="95"/>
      <c r="E156" s="95"/>
      <c r="F156" s="95"/>
    </row>
    <row r="157" ht="14" spans="1:6">
      <c r="A157" s="98" t="s">
        <v>2536</v>
      </c>
      <c r="B157" s="95">
        <f>SUM(B158:B159)</f>
        <v>0</v>
      </c>
      <c r="C157" s="95">
        <f>SUM(C158:C159)</f>
        <v>0</v>
      </c>
      <c r="D157" s="95">
        <f>SUM(D158:D159)</f>
        <v>0</v>
      </c>
      <c r="E157" s="95"/>
      <c r="F157" s="95"/>
    </row>
    <row r="158" ht="14" spans="1:6">
      <c r="A158" s="97" t="s">
        <v>2501</v>
      </c>
      <c r="B158" s="95"/>
      <c r="C158" s="95"/>
      <c r="D158" s="95"/>
      <c r="E158" s="95"/>
      <c r="F158" s="95"/>
    </row>
    <row r="159" ht="14" spans="1:6">
      <c r="A159" s="97" t="s">
        <v>2537</v>
      </c>
      <c r="B159" s="95"/>
      <c r="C159" s="95"/>
      <c r="D159" s="95"/>
      <c r="E159" s="95"/>
      <c r="F159" s="95"/>
    </row>
    <row r="160" ht="14" spans="1:6">
      <c r="A160" s="98" t="s">
        <v>2538</v>
      </c>
      <c r="B160" s="95"/>
      <c r="C160" s="95"/>
      <c r="D160" s="95"/>
      <c r="E160" s="95"/>
      <c r="F160" s="95"/>
    </row>
    <row r="161" ht="14" spans="1:6">
      <c r="A161" s="96" t="s">
        <v>2539</v>
      </c>
      <c r="B161" s="95">
        <f>B162</f>
        <v>0</v>
      </c>
      <c r="C161" s="95">
        <f>C162</f>
        <v>0</v>
      </c>
      <c r="D161" s="95">
        <f>D162</f>
        <v>0</v>
      </c>
      <c r="E161" s="95"/>
      <c r="F161" s="95"/>
    </row>
    <row r="162" ht="14" spans="1:6">
      <c r="A162" s="98" t="s">
        <v>2540</v>
      </c>
      <c r="B162" s="95">
        <f>SUM(B163:B164)</f>
        <v>0</v>
      </c>
      <c r="C162" s="95">
        <f>SUM(C163:C164)</f>
        <v>0</v>
      </c>
      <c r="D162" s="95">
        <f>SUM(D163:D164)</f>
        <v>0</v>
      </c>
      <c r="E162" s="95"/>
      <c r="F162" s="95"/>
    </row>
    <row r="163" ht="14" spans="1:6">
      <c r="A163" s="98" t="s">
        <v>2541</v>
      </c>
      <c r="B163" s="95"/>
      <c r="C163" s="95"/>
      <c r="D163" s="95"/>
      <c r="E163" s="95"/>
      <c r="F163" s="95"/>
    </row>
    <row r="164" ht="14" spans="1:6">
      <c r="A164" s="98" t="s">
        <v>2542</v>
      </c>
      <c r="B164" s="95"/>
      <c r="C164" s="95"/>
      <c r="D164" s="95"/>
      <c r="E164" s="95"/>
      <c r="F164" s="95"/>
    </row>
    <row r="165" ht="14" spans="1:6">
      <c r="A165" s="96" t="s">
        <v>2543</v>
      </c>
      <c r="B165" s="95">
        <f>B166+B170+B179</f>
        <v>0</v>
      </c>
      <c r="C165" s="95">
        <f>C166+C170+C179</f>
        <v>0</v>
      </c>
      <c r="D165" s="95">
        <f>D166+D170+D179</f>
        <v>0</v>
      </c>
      <c r="E165" s="95"/>
      <c r="F165" s="95"/>
    </row>
    <row r="166" ht="14" spans="1:6">
      <c r="A166" s="98" t="s">
        <v>2544</v>
      </c>
      <c r="B166" s="95">
        <f>SUM(B167:B169)</f>
        <v>0</v>
      </c>
      <c r="C166" s="95">
        <f>SUM(C167:C169)</f>
        <v>0</v>
      </c>
      <c r="D166" s="95">
        <f>SUM(D167:D169)</f>
        <v>0</v>
      </c>
      <c r="E166" s="95"/>
      <c r="F166" s="95"/>
    </row>
    <row r="167" ht="14" spans="1:6">
      <c r="A167" s="98" t="s">
        <v>2545</v>
      </c>
      <c r="B167" s="95"/>
      <c r="C167" s="95"/>
      <c r="D167" s="95"/>
      <c r="E167" s="95"/>
      <c r="F167" s="95"/>
    </row>
    <row r="168" ht="14" spans="1:6">
      <c r="A168" s="98" t="s">
        <v>2546</v>
      </c>
      <c r="B168" s="95"/>
      <c r="C168" s="95"/>
      <c r="D168" s="95"/>
      <c r="E168" s="95"/>
      <c r="F168" s="95"/>
    </row>
    <row r="169" ht="14" spans="1:6">
      <c r="A169" s="98" t="s">
        <v>2547</v>
      </c>
      <c r="B169" s="95"/>
      <c r="C169" s="95"/>
      <c r="D169" s="95"/>
      <c r="E169" s="95"/>
      <c r="F169" s="95"/>
    </row>
    <row r="170" ht="14" spans="1:6">
      <c r="A170" s="98" t="s">
        <v>2548</v>
      </c>
      <c r="B170" s="95">
        <f>SUM(B171:B178)</f>
        <v>0</v>
      </c>
      <c r="C170" s="95">
        <f>SUM(C171:C178)</f>
        <v>0</v>
      </c>
      <c r="D170" s="95">
        <f>SUM(D171:D178)</f>
        <v>0</v>
      </c>
      <c r="E170" s="95"/>
      <c r="F170" s="95"/>
    </row>
    <row r="171" ht="14" spans="1:6">
      <c r="A171" s="98" t="s">
        <v>2549</v>
      </c>
      <c r="B171" s="95"/>
      <c r="C171" s="95"/>
      <c r="D171" s="95"/>
      <c r="E171" s="95"/>
      <c r="F171" s="95"/>
    </row>
    <row r="172" ht="14" spans="1:6">
      <c r="A172" s="98" t="s">
        <v>2550</v>
      </c>
      <c r="B172" s="95"/>
      <c r="C172" s="95"/>
      <c r="D172" s="95"/>
      <c r="E172" s="95"/>
      <c r="F172" s="95"/>
    </row>
    <row r="173" ht="14" spans="1:6">
      <c r="A173" s="98" t="s">
        <v>2551</v>
      </c>
      <c r="B173" s="95"/>
      <c r="C173" s="95"/>
      <c r="D173" s="95"/>
      <c r="E173" s="95"/>
      <c r="F173" s="95"/>
    </row>
    <row r="174" ht="14" spans="1:6">
      <c r="A174" s="98" t="s">
        <v>2552</v>
      </c>
      <c r="B174" s="95"/>
      <c r="C174" s="95"/>
      <c r="D174" s="95"/>
      <c r="E174" s="95"/>
      <c r="F174" s="95"/>
    </row>
    <row r="175" ht="14" spans="1:6">
      <c r="A175" s="98" t="s">
        <v>2553</v>
      </c>
      <c r="B175" s="95"/>
      <c r="C175" s="95"/>
      <c r="D175" s="95"/>
      <c r="E175" s="95"/>
      <c r="F175" s="95"/>
    </row>
    <row r="176" ht="14" spans="1:6">
      <c r="A176" s="98" t="s">
        <v>2554</v>
      </c>
      <c r="B176" s="95"/>
      <c r="C176" s="95"/>
      <c r="D176" s="95"/>
      <c r="E176" s="95"/>
      <c r="F176" s="95"/>
    </row>
    <row r="177" ht="14" spans="1:6">
      <c r="A177" s="98" t="s">
        <v>2555</v>
      </c>
      <c r="B177" s="95"/>
      <c r="C177" s="95"/>
      <c r="D177" s="95"/>
      <c r="E177" s="95"/>
      <c r="F177" s="95"/>
    </row>
    <row r="178" ht="14" spans="1:6">
      <c r="A178" s="98" t="s">
        <v>2556</v>
      </c>
      <c r="B178" s="95"/>
      <c r="C178" s="95"/>
      <c r="D178" s="95"/>
      <c r="E178" s="95"/>
      <c r="F178" s="95"/>
    </row>
    <row r="179" ht="14" spans="1:6">
      <c r="A179" s="98" t="s">
        <v>2557</v>
      </c>
      <c r="B179" s="95">
        <f>SUM(B180:B189)</f>
        <v>0</v>
      </c>
      <c r="C179" s="95">
        <f>SUM(C180:C189)</f>
        <v>0</v>
      </c>
      <c r="D179" s="95">
        <f>SUM(D180:D189)</f>
        <v>0</v>
      </c>
      <c r="E179" s="95"/>
      <c r="F179" s="95"/>
    </row>
    <row r="180" ht="14" spans="1:6">
      <c r="A180" s="98" t="s">
        <v>2558</v>
      </c>
      <c r="B180" s="95"/>
      <c r="C180" s="95"/>
      <c r="D180" s="95"/>
      <c r="E180" s="95"/>
      <c r="F180" s="95"/>
    </row>
    <row r="181" ht="14" spans="1:6">
      <c r="A181" s="98" t="s">
        <v>2559</v>
      </c>
      <c r="B181" s="95"/>
      <c r="C181" s="95"/>
      <c r="D181" s="95"/>
      <c r="E181" s="95"/>
      <c r="F181" s="95"/>
    </row>
    <row r="182" ht="14" spans="1:6">
      <c r="A182" s="98" t="s">
        <v>2560</v>
      </c>
      <c r="B182" s="95"/>
      <c r="C182" s="95"/>
      <c r="D182" s="95"/>
      <c r="E182" s="95"/>
      <c r="F182" s="95"/>
    </row>
    <row r="183" ht="14" spans="1:6">
      <c r="A183" s="98" t="s">
        <v>2561</v>
      </c>
      <c r="B183" s="95"/>
      <c r="C183" s="95"/>
      <c r="D183" s="95"/>
      <c r="E183" s="95"/>
      <c r="F183" s="95"/>
    </row>
    <row r="184" ht="14" spans="1:6">
      <c r="A184" s="98" t="s">
        <v>2562</v>
      </c>
      <c r="B184" s="95"/>
      <c r="C184" s="95"/>
      <c r="D184" s="95"/>
      <c r="E184" s="95"/>
      <c r="F184" s="95"/>
    </row>
    <row r="185" ht="14" spans="1:6">
      <c r="A185" s="98" t="s">
        <v>2563</v>
      </c>
      <c r="B185" s="95"/>
      <c r="C185" s="95"/>
      <c r="D185" s="95"/>
      <c r="E185" s="95"/>
      <c r="F185" s="95"/>
    </row>
    <row r="186" ht="14" spans="1:6">
      <c r="A186" s="100" t="s">
        <v>2564</v>
      </c>
      <c r="B186" s="95"/>
      <c r="C186" s="95"/>
      <c r="D186" s="95"/>
      <c r="E186" s="95"/>
      <c r="F186" s="95"/>
    </row>
    <row r="187" ht="14" spans="1:6">
      <c r="A187" s="98" t="s">
        <v>2565</v>
      </c>
      <c r="B187" s="95"/>
      <c r="C187" s="95"/>
      <c r="D187" s="95"/>
      <c r="E187" s="95"/>
      <c r="F187" s="95"/>
    </row>
    <row r="188" ht="14" spans="1:6">
      <c r="A188" s="98" t="s">
        <v>2566</v>
      </c>
      <c r="B188" s="95"/>
      <c r="C188" s="95"/>
      <c r="D188" s="95"/>
      <c r="E188" s="95"/>
      <c r="F188" s="95"/>
    </row>
    <row r="189" ht="14" spans="1:6">
      <c r="A189" s="98" t="s">
        <v>2567</v>
      </c>
      <c r="B189" s="95"/>
      <c r="C189" s="95"/>
      <c r="D189" s="95"/>
      <c r="E189" s="95"/>
      <c r="F189" s="95"/>
    </row>
    <row r="190" ht="14" spans="1:6">
      <c r="A190" s="96" t="s">
        <v>2568</v>
      </c>
      <c r="B190" s="95">
        <f>SUM(B191:B205)</f>
        <v>0</v>
      </c>
      <c r="C190" s="95">
        <f>SUM(C191:C205)</f>
        <v>0</v>
      </c>
      <c r="D190" s="95">
        <f>SUM(D191:D205)</f>
        <v>9000</v>
      </c>
      <c r="E190" s="95"/>
      <c r="F190" s="95"/>
    </row>
    <row r="191" ht="14" spans="1:6">
      <c r="A191" s="96" t="s">
        <v>2569</v>
      </c>
      <c r="B191" s="95"/>
      <c r="C191" s="95"/>
      <c r="D191" s="95"/>
      <c r="E191" s="95"/>
      <c r="F191" s="95"/>
    </row>
    <row r="192" ht="14" spans="1:6">
      <c r="A192" s="96" t="s">
        <v>2570</v>
      </c>
      <c r="B192" s="95"/>
      <c r="C192" s="95"/>
      <c r="D192" s="95"/>
      <c r="E192" s="95"/>
      <c r="F192" s="95"/>
    </row>
    <row r="193" ht="14" spans="1:6">
      <c r="A193" s="96" t="s">
        <v>2571</v>
      </c>
      <c r="B193" s="95"/>
      <c r="C193" s="95"/>
      <c r="D193" s="95"/>
      <c r="E193" s="95"/>
      <c r="F193" s="95"/>
    </row>
    <row r="194" ht="14" spans="1:6">
      <c r="A194" s="96" t="s">
        <v>2572</v>
      </c>
      <c r="B194" s="95"/>
      <c r="C194" s="95"/>
      <c r="D194" s="95"/>
      <c r="E194" s="95"/>
      <c r="F194" s="95"/>
    </row>
    <row r="195" ht="14" spans="1:6">
      <c r="A195" s="96" t="s">
        <v>2573</v>
      </c>
      <c r="B195" s="95"/>
      <c r="C195" s="95"/>
      <c r="D195" s="95"/>
      <c r="E195" s="95"/>
      <c r="F195" s="95"/>
    </row>
    <row r="196" ht="14" spans="1:6">
      <c r="A196" s="96" t="s">
        <v>2574</v>
      </c>
      <c r="B196" s="95"/>
      <c r="C196" s="95"/>
      <c r="D196" s="95"/>
      <c r="E196" s="95"/>
      <c r="F196" s="95"/>
    </row>
    <row r="197" ht="14" spans="1:6">
      <c r="A197" s="96" t="s">
        <v>2575</v>
      </c>
      <c r="B197" s="95"/>
      <c r="C197" s="95"/>
      <c r="D197" s="95"/>
      <c r="E197" s="95"/>
      <c r="F197" s="95"/>
    </row>
    <row r="198" ht="14" spans="1:6">
      <c r="A198" s="96" t="s">
        <v>2576</v>
      </c>
      <c r="B198" s="95"/>
      <c r="C198" s="95"/>
      <c r="D198" s="95"/>
      <c r="E198" s="95"/>
      <c r="F198" s="95"/>
    </row>
    <row r="199" ht="14" spans="1:6">
      <c r="A199" s="96" t="s">
        <v>2577</v>
      </c>
      <c r="B199" s="95"/>
      <c r="C199" s="95"/>
      <c r="D199" s="95"/>
      <c r="E199" s="95"/>
      <c r="F199" s="95"/>
    </row>
    <row r="200" ht="14" spans="1:6">
      <c r="A200" s="96" t="s">
        <v>2578</v>
      </c>
      <c r="B200" s="95"/>
      <c r="C200" s="95"/>
      <c r="D200" s="95"/>
      <c r="E200" s="95"/>
      <c r="F200" s="95"/>
    </row>
    <row r="201" ht="14" spans="1:6">
      <c r="A201" s="96" t="s">
        <v>2579</v>
      </c>
      <c r="B201" s="95"/>
      <c r="C201" s="95"/>
      <c r="D201" s="95"/>
      <c r="E201" s="95"/>
      <c r="F201" s="95"/>
    </row>
    <row r="202" ht="14" spans="1:6">
      <c r="A202" s="96" t="s">
        <v>2580</v>
      </c>
      <c r="B202" s="95"/>
      <c r="C202" s="95"/>
      <c r="D202" s="95"/>
      <c r="E202" s="95"/>
      <c r="F202" s="95"/>
    </row>
    <row r="203" ht="14" spans="1:6">
      <c r="A203" s="96" t="s">
        <v>2581</v>
      </c>
      <c r="B203" s="95"/>
      <c r="C203" s="95"/>
      <c r="D203" s="95"/>
      <c r="E203" s="95"/>
      <c r="F203" s="95"/>
    </row>
    <row r="204" ht="14" spans="1:6">
      <c r="A204" s="96" t="s">
        <v>2582</v>
      </c>
      <c r="B204" s="95"/>
      <c r="C204" s="95"/>
      <c r="D204" s="95">
        <v>9000</v>
      </c>
      <c r="E204" s="95"/>
      <c r="F204" s="95"/>
    </row>
    <row r="205" ht="14" spans="1:6">
      <c r="A205" s="96" t="s">
        <v>2583</v>
      </c>
      <c r="B205" s="95"/>
      <c r="C205" s="95"/>
      <c r="D205" s="95"/>
      <c r="E205" s="95"/>
      <c r="F205" s="95"/>
    </row>
    <row r="206" ht="14" spans="1:6">
      <c r="A206" s="96" t="s">
        <v>2584</v>
      </c>
      <c r="B206" s="95">
        <f>SUM(B207:B221)</f>
        <v>0</v>
      </c>
      <c r="C206" s="95">
        <f>SUM(C207:C221)</f>
        <v>0</v>
      </c>
      <c r="D206" s="95">
        <f>SUM(D207:D221)</f>
        <v>0</v>
      </c>
      <c r="E206" s="95"/>
      <c r="F206" s="95"/>
    </row>
    <row r="207" ht="14" spans="1:6">
      <c r="A207" s="96" t="s">
        <v>2585</v>
      </c>
      <c r="B207" s="95"/>
      <c r="C207" s="95"/>
      <c r="D207" s="95"/>
      <c r="E207" s="95"/>
      <c r="F207" s="95"/>
    </row>
    <row r="208" ht="14" spans="1:6">
      <c r="A208" s="96" t="s">
        <v>2586</v>
      </c>
      <c r="B208" s="95"/>
      <c r="C208" s="95"/>
      <c r="D208" s="95"/>
      <c r="E208" s="95"/>
      <c r="F208" s="95"/>
    </row>
    <row r="209" ht="14" spans="1:6">
      <c r="A209" s="96" t="s">
        <v>2587</v>
      </c>
      <c r="B209" s="95"/>
      <c r="C209" s="95"/>
      <c r="D209" s="95"/>
      <c r="E209" s="95"/>
      <c r="F209" s="95"/>
    </row>
    <row r="210" ht="14" spans="1:6">
      <c r="A210" s="96" t="s">
        <v>2588</v>
      </c>
      <c r="B210" s="95"/>
      <c r="C210" s="95"/>
      <c r="D210" s="95"/>
      <c r="E210" s="95"/>
      <c r="F210" s="95"/>
    </row>
    <row r="211" ht="14" spans="1:6">
      <c r="A211" s="96" t="s">
        <v>2589</v>
      </c>
      <c r="B211" s="95"/>
      <c r="C211" s="95"/>
      <c r="D211" s="95"/>
      <c r="E211" s="95"/>
      <c r="F211" s="95"/>
    </row>
    <row r="212" ht="14" spans="1:6">
      <c r="A212" s="96" t="s">
        <v>2590</v>
      </c>
      <c r="B212" s="95"/>
      <c r="C212" s="95"/>
      <c r="D212" s="95"/>
      <c r="E212" s="95"/>
      <c r="F212" s="95"/>
    </row>
    <row r="213" ht="14" spans="1:6">
      <c r="A213" s="96" t="s">
        <v>2591</v>
      </c>
      <c r="B213" s="95"/>
      <c r="C213" s="95"/>
      <c r="D213" s="95"/>
      <c r="E213" s="95"/>
      <c r="F213" s="95"/>
    </row>
    <row r="214" ht="14" spans="1:6">
      <c r="A214" s="96" t="s">
        <v>2592</v>
      </c>
      <c r="B214" s="95"/>
      <c r="C214" s="95"/>
      <c r="D214" s="95"/>
      <c r="E214" s="95"/>
      <c r="F214" s="95"/>
    </row>
    <row r="215" ht="14" spans="1:6">
      <c r="A215" s="96" t="s">
        <v>2593</v>
      </c>
      <c r="B215" s="95"/>
      <c r="C215" s="95"/>
      <c r="D215" s="95"/>
      <c r="E215" s="95"/>
      <c r="F215" s="95"/>
    </row>
    <row r="216" ht="14" spans="1:6">
      <c r="A216" s="96" t="s">
        <v>2594</v>
      </c>
      <c r="B216" s="95"/>
      <c r="C216" s="95"/>
      <c r="D216" s="95"/>
      <c r="E216" s="95"/>
      <c r="F216" s="95"/>
    </row>
    <row r="217" ht="14" spans="1:6">
      <c r="A217" s="96" t="s">
        <v>2595</v>
      </c>
      <c r="B217" s="95"/>
      <c r="C217" s="95"/>
      <c r="D217" s="95"/>
      <c r="E217" s="95"/>
      <c r="F217" s="95"/>
    </row>
    <row r="218" ht="14" spans="1:6">
      <c r="A218" s="96" t="s">
        <v>2596</v>
      </c>
      <c r="B218" s="95"/>
      <c r="C218" s="95"/>
      <c r="D218" s="95"/>
      <c r="E218" s="95"/>
      <c r="F218" s="95"/>
    </row>
    <row r="219" ht="14" spans="1:6">
      <c r="A219" s="96" t="s">
        <v>2597</v>
      </c>
      <c r="B219" s="95"/>
      <c r="C219" s="95"/>
      <c r="D219" s="95"/>
      <c r="E219" s="95"/>
      <c r="F219" s="95"/>
    </row>
    <row r="220" ht="14" spans="1:6">
      <c r="A220" s="96" t="s">
        <v>2598</v>
      </c>
      <c r="B220" s="95"/>
      <c r="C220" s="95"/>
      <c r="D220" s="95"/>
      <c r="E220" s="95"/>
      <c r="F220" s="95"/>
    </row>
    <row r="221" ht="14" spans="1:6">
      <c r="A221" s="96" t="s">
        <v>2599</v>
      </c>
      <c r="B221" s="95"/>
      <c r="C221" s="95"/>
      <c r="D221" s="95"/>
      <c r="E221" s="95"/>
      <c r="F221" s="95"/>
    </row>
    <row r="222" ht="14" spans="1:6">
      <c r="A222" s="96" t="s">
        <v>2600</v>
      </c>
      <c r="B222" s="95">
        <f>B223+B236</f>
        <v>0</v>
      </c>
      <c r="C222" s="95">
        <f>C223+C236</f>
        <v>0</v>
      </c>
      <c r="D222" s="95">
        <f>D223+D236</f>
        <v>0</v>
      </c>
      <c r="E222" s="95"/>
      <c r="F222" s="95"/>
    </row>
    <row r="223" ht="14" spans="1:6">
      <c r="A223" s="96" t="s">
        <v>2601</v>
      </c>
      <c r="B223" s="95">
        <f>SUM(B224:B235)</f>
        <v>0</v>
      </c>
      <c r="C223" s="95">
        <f>SUM(C224:C235)</f>
        <v>0</v>
      </c>
      <c r="D223" s="95">
        <f>SUM(D224:D235)</f>
        <v>0</v>
      </c>
      <c r="E223" s="95"/>
      <c r="F223" s="95"/>
    </row>
    <row r="224" ht="14" spans="1:6">
      <c r="A224" s="96" t="s">
        <v>2602</v>
      </c>
      <c r="B224" s="95"/>
      <c r="C224" s="95"/>
      <c r="D224" s="95"/>
      <c r="E224" s="95"/>
      <c r="F224" s="95"/>
    </row>
    <row r="225" ht="14" spans="1:6">
      <c r="A225" s="96" t="s">
        <v>2603</v>
      </c>
      <c r="B225" s="95"/>
      <c r="C225" s="95"/>
      <c r="D225" s="95"/>
      <c r="E225" s="95"/>
      <c r="F225" s="95"/>
    </row>
    <row r="226" ht="14" spans="1:6">
      <c r="A226" s="96" t="s">
        <v>2604</v>
      </c>
      <c r="B226" s="95"/>
      <c r="C226" s="95"/>
      <c r="D226" s="95"/>
      <c r="E226" s="95"/>
      <c r="F226" s="95"/>
    </row>
    <row r="227" ht="14" spans="1:6">
      <c r="A227" s="96" t="s">
        <v>2605</v>
      </c>
      <c r="B227" s="95"/>
      <c r="C227" s="95"/>
      <c r="D227" s="95"/>
      <c r="E227" s="95"/>
      <c r="F227" s="95"/>
    </row>
    <row r="228" ht="14" spans="1:6">
      <c r="A228" s="96" t="s">
        <v>2606</v>
      </c>
      <c r="B228" s="95"/>
      <c r="C228" s="95"/>
      <c r="D228" s="95"/>
      <c r="E228" s="95"/>
      <c r="F228" s="95"/>
    </row>
    <row r="229" ht="14" spans="1:6">
      <c r="A229" s="96" t="s">
        <v>2607</v>
      </c>
      <c r="B229" s="95"/>
      <c r="C229" s="95"/>
      <c r="D229" s="95"/>
      <c r="E229" s="95"/>
      <c r="F229" s="95"/>
    </row>
    <row r="230" ht="14" spans="1:6">
      <c r="A230" s="96" t="s">
        <v>2608</v>
      </c>
      <c r="B230" s="95"/>
      <c r="C230" s="95"/>
      <c r="D230" s="95"/>
      <c r="E230" s="95"/>
      <c r="F230" s="95"/>
    </row>
    <row r="231" ht="14" spans="1:6">
      <c r="A231" s="96" t="s">
        <v>2609</v>
      </c>
      <c r="B231" s="95"/>
      <c r="C231" s="95"/>
      <c r="D231" s="95"/>
      <c r="E231" s="95"/>
      <c r="F231" s="95"/>
    </row>
    <row r="232" ht="14" spans="1:6">
      <c r="A232" s="96" t="s">
        <v>2610</v>
      </c>
      <c r="B232" s="95"/>
      <c r="C232" s="95"/>
      <c r="D232" s="95"/>
      <c r="E232" s="95"/>
      <c r="F232" s="95"/>
    </row>
    <row r="233" ht="14" spans="1:6">
      <c r="A233" s="96" t="s">
        <v>2611</v>
      </c>
      <c r="B233" s="95"/>
      <c r="C233" s="95"/>
      <c r="D233" s="95"/>
      <c r="E233" s="95"/>
      <c r="F233" s="95"/>
    </row>
    <row r="234" ht="14" spans="1:6">
      <c r="A234" s="96" t="s">
        <v>2612</v>
      </c>
      <c r="B234" s="95"/>
      <c r="C234" s="95"/>
      <c r="D234" s="95"/>
      <c r="E234" s="95"/>
      <c r="F234" s="95"/>
    </row>
    <row r="235" ht="14" spans="1:6">
      <c r="A235" s="96" t="s">
        <v>2613</v>
      </c>
      <c r="B235" s="95"/>
      <c r="C235" s="95"/>
      <c r="D235" s="95"/>
      <c r="E235" s="95"/>
      <c r="F235" s="95"/>
    </row>
    <row r="236" ht="14" spans="1:6">
      <c r="A236" s="96" t="s">
        <v>2614</v>
      </c>
      <c r="B236" s="95">
        <f>SUM(B237:B242)</f>
        <v>0</v>
      </c>
      <c r="C236" s="95">
        <f>SUM(C237:C242)</f>
        <v>0</v>
      </c>
      <c r="D236" s="95">
        <f>SUM(D237:D242)</f>
        <v>0</v>
      </c>
      <c r="E236" s="95"/>
      <c r="F236" s="95"/>
    </row>
    <row r="237" ht="14" spans="1:6">
      <c r="A237" s="96" t="s">
        <v>2615</v>
      </c>
      <c r="B237" s="95"/>
      <c r="C237" s="95"/>
      <c r="D237" s="95"/>
      <c r="E237" s="95"/>
      <c r="F237" s="95"/>
    </row>
    <row r="238" ht="14" spans="1:6">
      <c r="A238" s="96" t="s">
        <v>2616</v>
      </c>
      <c r="B238" s="95"/>
      <c r="C238" s="95"/>
      <c r="D238" s="95"/>
      <c r="E238" s="95"/>
      <c r="F238" s="95"/>
    </row>
    <row r="239" ht="14" spans="1:6">
      <c r="A239" s="96" t="s">
        <v>2617</v>
      </c>
      <c r="B239" s="95"/>
      <c r="C239" s="95"/>
      <c r="D239" s="95"/>
      <c r="E239" s="95"/>
      <c r="F239" s="95"/>
    </row>
    <row r="240" ht="14" spans="1:6">
      <c r="A240" s="96" t="s">
        <v>2618</v>
      </c>
      <c r="B240" s="95"/>
      <c r="C240" s="95"/>
      <c r="D240" s="95"/>
      <c r="E240" s="95"/>
      <c r="F240" s="95"/>
    </row>
    <row r="241" ht="14" spans="1:6">
      <c r="A241" s="96" t="s">
        <v>2619</v>
      </c>
      <c r="B241" s="95"/>
      <c r="C241" s="95"/>
      <c r="D241" s="95"/>
      <c r="E241" s="95"/>
      <c r="F241" s="95"/>
    </row>
    <row r="242" ht="14" spans="1:6">
      <c r="A242" s="96" t="s">
        <v>2620</v>
      </c>
      <c r="B242" s="95"/>
      <c r="C242" s="95"/>
      <c r="D242" s="95"/>
      <c r="E242" s="95"/>
      <c r="F242" s="95"/>
    </row>
    <row r="243" ht="14" spans="1:6">
      <c r="A243" s="101" t="s">
        <v>2632</v>
      </c>
      <c r="B243" s="95">
        <f>B5+B21+B33+B44+B102+B118+B161+B165+B190+B206+B222</f>
        <v>0</v>
      </c>
      <c r="C243" s="95">
        <f>C5+C21+C33+C44+C102+C118+C161+C165+C190+C206+C222</f>
        <v>0</v>
      </c>
      <c r="D243" s="95">
        <f>D5+D21+D33+D44+D102+D118+D161+D165+D190+D206+D222</f>
        <v>37830</v>
      </c>
      <c r="E243" s="95"/>
      <c r="F243" s="95"/>
    </row>
  </sheetData>
  <autoFilter xmlns:etc="http://www.wps.cn/officeDocument/2017/etCustomData" ref="A4:L243" etc:filterBottomFollowUsedRange="0">
    <extLst/>
  </autoFilter>
  <mergeCells count="4">
    <mergeCell ref="D3:F3"/>
    <mergeCell ref="A3:A4"/>
    <mergeCell ref="B3:B4"/>
    <mergeCell ref="C3:C4"/>
  </mergeCells>
  <printOptions horizontalCentered="1"/>
  <pageMargins left="0.707638888888889" right="0.707638888888889" top="0.354166666666667" bottom="0.313888888888889" header="0.313888888888889" footer="0.313888888888889"/>
  <pageSetup paperSize="9" scale="75" orientation="portrait" horizontalDpi="600"/>
  <headerFooter alignWithMargins="0">
    <oddFooter>&amp;C第 &amp;P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pageSetUpPr fitToPage="1"/>
  </sheetPr>
  <dimension ref="A1:D16"/>
  <sheetViews>
    <sheetView view="pageBreakPreview" zoomScaleNormal="100" workbookViewId="0">
      <selection activeCell="A9" sqref="A9"/>
    </sheetView>
  </sheetViews>
  <sheetFormatPr defaultColWidth="12.1666666666667" defaultRowHeight="12" outlineLevelCol="3"/>
  <cols>
    <col min="1" max="1" width="75" customWidth="1"/>
    <col min="2" max="2" width="0.0111111111111111" customWidth="1"/>
    <col min="3" max="3" width="29.8333333333333" customWidth="1"/>
    <col min="4" max="4" width="33" customWidth="1"/>
    <col min="5" max="5" width="28.6666666666667" customWidth="1"/>
    <col min="256" max="256" width="39.5" customWidth="1"/>
    <col min="257" max="257" width="16.3333333333333" customWidth="1"/>
    <col min="258" max="258" width="16" customWidth="1"/>
    <col min="259" max="259" width="14.3333333333333" customWidth="1"/>
    <col min="260" max="260" width="25.5" customWidth="1"/>
    <col min="261" max="261" width="28.6666666666667" customWidth="1"/>
    <col min="512" max="512" width="39.5" customWidth="1"/>
    <col min="513" max="513" width="16.3333333333333" customWidth="1"/>
    <col min="514" max="514" width="16" customWidth="1"/>
    <col min="515" max="515" width="14.3333333333333" customWidth="1"/>
    <col min="516" max="516" width="25.5" customWidth="1"/>
    <col min="517" max="517" width="28.6666666666667" customWidth="1"/>
    <col min="768" max="768" width="39.5" customWidth="1"/>
    <col min="769" max="769" width="16.3333333333333" customWidth="1"/>
    <col min="770" max="770" width="16" customWidth="1"/>
    <col min="771" max="771" width="14.3333333333333" customWidth="1"/>
    <col min="772" max="772" width="25.5" customWidth="1"/>
    <col min="773" max="773" width="28.6666666666667" customWidth="1"/>
    <col min="1024" max="1024" width="39.5" customWidth="1"/>
    <col min="1025" max="1025" width="16.3333333333333" customWidth="1"/>
    <col min="1026" max="1026" width="16" customWidth="1"/>
    <col min="1027" max="1027" width="14.3333333333333" customWidth="1"/>
    <col min="1028" max="1028" width="25.5" customWidth="1"/>
    <col min="1029" max="1029" width="28.6666666666667" customWidth="1"/>
    <col min="1280" max="1280" width="39.5" customWidth="1"/>
    <col min="1281" max="1281" width="16.3333333333333" customWidth="1"/>
    <col min="1282" max="1282" width="16" customWidth="1"/>
    <col min="1283" max="1283" width="14.3333333333333" customWidth="1"/>
    <col min="1284" max="1284" width="25.5" customWidth="1"/>
    <col min="1285" max="1285" width="28.6666666666667" customWidth="1"/>
    <col min="1536" max="1536" width="39.5" customWidth="1"/>
    <col min="1537" max="1537" width="16.3333333333333" customWidth="1"/>
    <col min="1538" max="1538" width="16" customWidth="1"/>
    <col min="1539" max="1539" width="14.3333333333333" customWidth="1"/>
    <col min="1540" max="1540" width="25.5" customWidth="1"/>
    <col min="1541" max="1541" width="28.6666666666667" customWidth="1"/>
    <col min="1792" max="1792" width="39.5" customWidth="1"/>
    <col min="1793" max="1793" width="16.3333333333333" customWidth="1"/>
    <col min="1794" max="1794" width="16" customWidth="1"/>
    <col min="1795" max="1795" width="14.3333333333333" customWidth="1"/>
    <col min="1796" max="1796" width="25.5" customWidth="1"/>
    <col min="1797" max="1797" width="28.6666666666667" customWidth="1"/>
    <col min="2048" max="2048" width="39.5" customWidth="1"/>
    <col min="2049" max="2049" width="16.3333333333333" customWidth="1"/>
    <col min="2050" max="2050" width="16" customWidth="1"/>
    <col min="2051" max="2051" width="14.3333333333333" customWidth="1"/>
    <col min="2052" max="2052" width="25.5" customWidth="1"/>
    <col min="2053" max="2053" width="28.6666666666667" customWidth="1"/>
    <col min="2304" max="2304" width="39.5" customWidth="1"/>
    <col min="2305" max="2305" width="16.3333333333333" customWidth="1"/>
    <col min="2306" max="2306" width="16" customWidth="1"/>
    <col min="2307" max="2307" width="14.3333333333333" customWidth="1"/>
    <col min="2308" max="2308" width="25.5" customWidth="1"/>
    <col min="2309" max="2309" width="28.6666666666667" customWidth="1"/>
    <col min="2560" max="2560" width="39.5" customWidth="1"/>
    <col min="2561" max="2561" width="16.3333333333333" customWidth="1"/>
    <col min="2562" max="2562" width="16" customWidth="1"/>
    <col min="2563" max="2563" width="14.3333333333333" customWidth="1"/>
    <col min="2564" max="2564" width="25.5" customWidth="1"/>
    <col min="2565" max="2565" width="28.6666666666667" customWidth="1"/>
    <col min="2816" max="2816" width="39.5" customWidth="1"/>
    <col min="2817" max="2817" width="16.3333333333333" customWidth="1"/>
    <col min="2818" max="2818" width="16" customWidth="1"/>
    <col min="2819" max="2819" width="14.3333333333333" customWidth="1"/>
    <col min="2820" max="2820" width="25.5" customWidth="1"/>
    <col min="2821" max="2821" width="28.6666666666667" customWidth="1"/>
    <col min="3072" max="3072" width="39.5" customWidth="1"/>
    <col min="3073" max="3073" width="16.3333333333333" customWidth="1"/>
    <col min="3074" max="3074" width="16" customWidth="1"/>
    <col min="3075" max="3075" width="14.3333333333333" customWidth="1"/>
    <col min="3076" max="3076" width="25.5" customWidth="1"/>
    <col min="3077" max="3077" width="28.6666666666667" customWidth="1"/>
    <col min="3328" max="3328" width="39.5" customWidth="1"/>
    <col min="3329" max="3329" width="16.3333333333333" customWidth="1"/>
    <col min="3330" max="3330" width="16" customWidth="1"/>
    <col min="3331" max="3331" width="14.3333333333333" customWidth="1"/>
    <col min="3332" max="3332" width="25.5" customWidth="1"/>
    <col min="3333" max="3333" width="28.6666666666667" customWidth="1"/>
    <col min="3584" max="3584" width="39.5" customWidth="1"/>
    <col min="3585" max="3585" width="16.3333333333333" customWidth="1"/>
    <col min="3586" max="3586" width="16" customWidth="1"/>
    <col min="3587" max="3587" width="14.3333333333333" customWidth="1"/>
    <col min="3588" max="3588" width="25.5" customWidth="1"/>
    <col min="3589" max="3589" width="28.6666666666667" customWidth="1"/>
    <col min="3840" max="3840" width="39.5" customWidth="1"/>
    <col min="3841" max="3841" width="16.3333333333333" customWidth="1"/>
    <col min="3842" max="3842" width="16" customWidth="1"/>
    <col min="3843" max="3843" width="14.3333333333333" customWidth="1"/>
    <col min="3844" max="3844" width="25.5" customWidth="1"/>
    <col min="3845" max="3845" width="28.6666666666667" customWidth="1"/>
    <col min="4096" max="4096" width="39.5" customWidth="1"/>
    <col min="4097" max="4097" width="16.3333333333333" customWidth="1"/>
    <col min="4098" max="4098" width="16" customWidth="1"/>
    <col min="4099" max="4099" width="14.3333333333333" customWidth="1"/>
    <col min="4100" max="4100" width="25.5" customWidth="1"/>
    <col min="4101" max="4101" width="28.6666666666667" customWidth="1"/>
    <col min="4352" max="4352" width="39.5" customWidth="1"/>
    <col min="4353" max="4353" width="16.3333333333333" customWidth="1"/>
    <col min="4354" max="4354" width="16" customWidth="1"/>
    <col min="4355" max="4355" width="14.3333333333333" customWidth="1"/>
    <col min="4356" max="4356" width="25.5" customWidth="1"/>
    <col min="4357" max="4357" width="28.6666666666667" customWidth="1"/>
    <col min="4608" max="4608" width="39.5" customWidth="1"/>
    <col min="4609" max="4609" width="16.3333333333333" customWidth="1"/>
    <col min="4610" max="4610" width="16" customWidth="1"/>
    <col min="4611" max="4611" width="14.3333333333333" customWidth="1"/>
    <col min="4612" max="4612" width="25.5" customWidth="1"/>
    <col min="4613" max="4613" width="28.6666666666667" customWidth="1"/>
    <col min="4864" max="4864" width="39.5" customWidth="1"/>
    <col min="4865" max="4865" width="16.3333333333333" customWidth="1"/>
    <col min="4866" max="4866" width="16" customWidth="1"/>
    <col min="4867" max="4867" width="14.3333333333333" customWidth="1"/>
    <col min="4868" max="4868" width="25.5" customWidth="1"/>
    <col min="4869" max="4869" width="28.6666666666667" customWidth="1"/>
    <col min="5120" max="5120" width="39.5" customWidth="1"/>
    <col min="5121" max="5121" width="16.3333333333333" customWidth="1"/>
    <col min="5122" max="5122" width="16" customWidth="1"/>
    <col min="5123" max="5123" width="14.3333333333333" customWidth="1"/>
    <col min="5124" max="5124" width="25.5" customWidth="1"/>
    <col min="5125" max="5125" width="28.6666666666667" customWidth="1"/>
    <col min="5376" max="5376" width="39.5" customWidth="1"/>
    <col min="5377" max="5377" width="16.3333333333333" customWidth="1"/>
    <col min="5378" max="5378" width="16" customWidth="1"/>
    <col min="5379" max="5379" width="14.3333333333333" customWidth="1"/>
    <col min="5380" max="5380" width="25.5" customWidth="1"/>
    <col min="5381" max="5381" width="28.6666666666667" customWidth="1"/>
    <col min="5632" max="5632" width="39.5" customWidth="1"/>
    <col min="5633" max="5633" width="16.3333333333333" customWidth="1"/>
    <col min="5634" max="5634" width="16" customWidth="1"/>
    <col min="5635" max="5635" width="14.3333333333333" customWidth="1"/>
    <col min="5636" max="5636" width="25.5" customWidth="1"/>
    <col min="5637" max="5637" width="28.6666666666667" customWidth="1"/>
    <col min="5888" max="5888" width="39.5" customWidth="1"/>
    <col min="5889" max="5889" width="16.3333333333333" customWidth="1"/>
    <col min="5890" max="5890" width="16" customWidth="1"/>
    <col min="5891" max="5891" width="14.3333333333333" customWidth="1"/>
    <col min="5892" max="5892" width="25.5" customWidth="1"/>
    <col min="5893" max="5893" width="28.6666666666667" customWidth="1"/>
    <col min="6144" max="6144" width="39.5" customWidth="1"/>
    <col min="6145" max="6145" width="16.3333333333333" customWidth="1"/>
    <col min="6146" max="6146" width="16" customWidth="1"/>
    <col min="6147" max="6147" width="14.3333333333333" customWidth="1"/>
    <col min="6148" max="6148" width="25.5" customWidth="1"/>
    <col min="6149" max="6149" width="28.6666666666667" customWidth="1"/>
    <col min="6400" max="6400" width="39.5" customWidth="1"/>
    <col min="6401" max="6401" width="16.3333333333333" customWidth="1"/>
    <col min="6402" max="6402" width="16" customWidth="1"/>
    <col min="6403" max="6403" width="14.3333333333333" customWidth="1"/>
    <col min="6404" max="6404" width="25.5" customWidth="1"/>
    <col min="6405" max="6405" width="28.6666666666667" customWidth="1"/>
    <col min="6656" max="6656" width="39.5" customWidth="1"/>
    <col min="6657" max="6657" width="16.3333333333333" customWidth="1"/>
    <col min="6658" max="6658" width="16" customWidth="1"/>
    <col min="6659" max="6659" width="14.3333333333333" customWidth="1"/>
    <col min="6660" max="6660" width="25.5" customWidth="1"/>
    <col min="6661" max="6661" width="28.6666666666667" customWidth="1"/>
    <col min="6912" max="6912" width="39.5" customWidth="1"/>
    <col min="6913" max="6913" width="16.3333333333333" customWidth="1"/>
    <col min="6914" max="6914" width="16" customWidth="1"/>
    <col min="6915" max="6915" width="14.3333333333333" customWidth="1"/>
    <col min="6916" max="6916" width="25.5" customWidth="1"/>
    <col min="6917" max="6917" width="28.6666666666667" customWidth="1"/>
    <col min="7168" max="7168" width="39.5" customWidth="1"/>
    <col min="7169" max="7169" width="16.3333333333333" customWidth="1"/>
    <col min="7170" max="7170" width="16" customWidth="1"/>
    <col min="7171" max="7171" width="14.3333333333333" customWidth="1"/>
    <col min="7172" max="7172" width="25.5" customWidth="1"/>
    <col min="7173" max="7173" width="28.6666666666667" customWidth="1"/>
    <col min="7424" max="7424" width="39.5" customWidth="1"/>
    <col min="7425" max="7425" width="16.3333333333333" customWidth="1"/>
    <col min="7426" max="7426" width="16" customWidth="1"/>
    <col min="7427" max="7427" width="14.3333333333333" customWidth="1"/>
    <col min="7428" max="7428" width="25.5" customWidth="1"/>
    <col min="7429" max="7429" width="28.6666666666667" customWidth="1"/>
    <col min="7680" max="7680" width="39.5" customWidth="1"/>
    <col min="7681" max="7681" width="16.3333333333333" customWidth="1"/>
    <col min="7682" max="7682" width="16" customWidth="1"/>
    <col min="7683" max="7683" width="14.3333333333333" customWidth="1"/>
    <col min="7684" max="7684" width="25.5" customWidth="1"/>
    <col min="7685" max="7685" width="28.6666666666667" customWidth="1"/>
    <col min="7936" max="7936" width="39.5" customWidth="1"/>
    <col min="7937" max="7937" width="16.3333333333333" customWidth="1"/>
    <col min="7938" max="7938" width="16" customWidth="1"/>
    <col min="7939" max="7939" width="14.3333333333333" customWidth="1"/>
    <col min="7940" max="7940" width="25.5" customWidth="1"/>
    <col min="7941" max="7941" width="28.6666666666667" customWidth="1"/>
    <col min="8192" max="8192" width="39.5" customWidth="1"/>
    <col min="8193" max="8193" width="16.3333333333333" customWidth="1"/>
    <col min="8194" max="8194" width="16" customWidth="1"/>
    <col min="8195" max="8195" width="14.3333333333333" customWidth="1"/>
    <col min="8196" max="8196" width="25.5" customWidth="1"/>
    <col min="8197" max="8197" width="28.6666666666667" customWidth="1"/>
    <col min="8448" max="8448" width="39.5" customWidth="1"/>
    <col min="8449" max="8449" width="16.3333333333333" customWidth="1"/>
    <col min="8450" max="8450" width="16" customWidth="1"/>
    <col min="8451" max="8451" width="14.3333333333333" customWidth="1"/>
    <col min="8452" max="8452" width="25.5" customWidth="1"/>
    <col min="8453" max="8453" width="28.6666666666667" customWidth="1"/>
    <col min="8704" max="8704" width="39.5" customWidth="1"/>
    <col min="8705" max="8705" width="16.3333333333333" customWidth="1"/>
    <col min="8706" max="8706" width="16" customWidth="1"/>
    <col min="8707" max="8707" width="14.3333333333333" customWidth="1"/>
    <col min="8708" max="8708" width="25.5" customWidth="1"/>
    <col min="8709" max="8709" width="28.6666666666667" customWidth="1"/>
    <col min="8960" max="8960" width="39.5" customWidth="1"/>
    <col min="8961" max="8961" width="16.3333333333333" customWidth="1"/>
    <col min="8962" max="8962" width="16" customWidth="1"/>
    <col min="8963" max="8963" width="14.3333333333333" customWidth="1"/>
    <col min="8964" max="8964" width="25.5" customWidth="1"/>
    <col min="8965" max="8965" width="28.6666666666667" customWidth="1"/>
    <col min="9216" max="9216" width="39.5" customWidth="1"/>
    <col min="9217" max="9217" width="16.3333333333333" customWidth="1"/>
    <col min="9218" max="9218" width="16" customWidth="1"/>
    <col min="9219" max="9219" width="14.3333333333333" customWidth="1"/>
    <col min="9220" max="9220" width="25.5" customWidth="1"/>
    <col min="9221" max="9221" width="28.6666666666667" customWidth="1"/>
    <col min="9472" max="9472" width="39.5" customWidth="1"/>
    <col min="9473" max="9473" width="16.3333333333333" customWidth="1"/>
    <col min="9474" max="9474" width="16" customWidth="1"/>
    <col min="9475" max="9475" width="14.3333333333333" customWidth="1"/>
    <col min="9476" max="9476" width="25.5" customWidth="1"/>
    <col min="9477" max="9477" width="28.6666666666667" customWidth="1"/>
    <col min="9728" max="9728" width="39.5" customWidth="1"/>
    <col min="9729" max="9729" width="16.3333333333333" customWidth="1"/>
    <col min="9730" max="9730" width="16" customWidth="1"/>
    <col min="9731" max="9731" width="14.3333333333333" customWidth="1"/>
    <col min="9732" max="9732" width="25.5" customWidth="1"/>
    <col min="9733" max="9733" width="28.6666666666667" customWidth="1"/>
    <col min="9984" max="9984" width="39.5" customWidth="1"/>
    <col min="9985" max="9985" width="16.3333333333333" customWidth="1"/>
    <col min="9986" max="9986" width="16" customWidth="1"/>
    <col min="9987" max="9987" width="14.3333333333333" customWidth="1"/>
    <col min="9988" max="9988" width="25.5" customWidth="1"/>
    <col min="9989" max="9989" width="28.6666666666667" customWidth="1"/>
    <col min="10240" max="10240" width="39.5" customWidth="1"/>
    <col min="10241" max="10241" width="16.3333333333333" customWidth="1"/>
    <col min="10242" max="10242" width="16" customWidth="1"/>
    <col min="10243" max="10243" width="14.3333333333333" customWidth="1"/>
    <col min="10244" max="10244" width="25.5" customWidth="1"/>
    <col min="10245" max="10245" width="28.6666666666667" customWidth="1"/>
    <col min="10496" max="10496" width="39.5" customWidth="1"/>
    <col min="10497" max="10497" width="16.3333333333333" customWidth="1"/>
    <col min="10498" max="10498" width="16" customWidth="1"/>
    <col min="10499" max="10499" width="14.3333333333333" customWidth="1"/>
    <col min="10500" max="10500" width="25.5" customWidth="1"/>
    <col min="10501" max="10501" width="28.6666666666667" customWidth="1"/>
    <col min="10752" max="10752" width="39.5" customWidth="1"/>
    <col min="10753" max="10753" width="16.3333333333333" customWidth="1"/>
    <col min="10754" max="10754" width="16" customWidth="1"/>
    <col min="10755" max="10755" width="14.3333333333333" customWidth="1"/>
    <col min="10756" max="10756" width="25.5" customWidth="1"/>
    <col min="10757" max="10757" width="28.6666666666667" customWidth="1"/>
    <col min="11008" max="11008" width="39.5" customWidth="1"/>
    <col min="11009" max="11009" width="16.3333333333333" customWidth="1"/>
    <col min="11010" max="11010" width="16" customWidth="1"/>
    <col min="11011" max="11011" width="14.3333333333333" customWidth="1"/>
    <col min="11012" max="11012" width="25.5" customWidth="1"/>
    <col min="11013" max="11013" width="28.6666666666667" customWidth="1"/>
    <col min="11264" max="11264" width="39.5" customWidth="1"/>
    <col min="11265" max="11265" width="16.3333333333333" customWidth="1"/>
    <col min="11266" max="11266" width="16" customWidth="1"/>
    <col min="11267" max="11267" width="14.3333333333333" customWidth="1"/>
    <col min="11268" max="11268" width="25.5" customWidth="1"/>
    <col min="11269" max="11269" width="28.6666666666667" customWidth="1"/>
    <col min="11520" max="11520" width="39.5" customWidth="1"/>
    <col min="11521" max="11521" width="16.3333333333333" customWidth="1"/>
    <col min="11522" max="11522" width="16" customWidth="1"/>
    <col min="11523" max="11523" width="14.3333333333333" customWidth="1"/>
    <col min="11524" max="11524" width="25.5" customWidth="1"/>
    <col min="11525" max="11525" width="28.6666666666667" customWidth="1"/>
    <col min="11776" max="11776" width="39.5" customWidth="1"/>
    <col min="11777" max="11777" width="16.3333333333333" customWidth="1"/>
    <col min="11778" max="11778" width="16" customWidth="1"/>
    <col min="11779" max="11779" width="14.3333333333333" customWidth="1"/>
    <col min="11780" max="11780" width="25.5" customWidth="1"/>
    <col min="11781" max="11781" width="28.6666666666667" customWidth="1"/>
    <col min="12032" max="12032" width="39.5" customWidth="1"/>
    <col min="12033" max="12033" width="16.3333333333333" customWidth="1"/>
    <col min="12034" max="12034" width="16" customWidth="1"/>
    <col min="12035" max="12035" width="14.3333333333333" customWidth="1"/>
    <col min="12036" max="12036" width="25.5" customWidth="1"/>
    <col min="12037" max="12037" width="28.6666666666667" customWidth="1"/>
    <col min="12288" max="12288" width="39.5" customWidth="1"/>
    <col min="12289" max="12289" width="16.3333333333333" customWidth="1"/>
    <col min="12290" max="12290" width="16" customWidth="1"/>
    <col min="12291" max="12291" width="14.3333333333333" customWidth="1"/>
    <col min="12292" max="12292" width="25.5" customWidth="1"/>
    <col min="12293" max="12293" width="28.6666666666667" customWidth="1"/>
    <col min="12544" max="12544" width="39.5" customWidth="1"/>
    <col min="12545" max="12545" width="16.3333333333333" customWidth="1"/>
    <col min="12546" max="12546" width="16" customWidth="1"/>
    <col min="12547" max="12547" width="14.3333333333333" customWidth="1"/>
    <col min="12548" max="12548" width="25.5" customWidth="1"/>
    <col min="12549" max="12549" width="28.6666666666667" customWidth="1"/>
    <col min="12800" max="12800" width="39.5" customWidth="1"/>
    <col min="12801" max="12801" width="16.3333333333333" customWidth="1"/>
    <col min="12802" max="12802" width="16" customWidth="1"/>
    <col min="12803" max="12803" width="14.3333333333333" customWidth="1"/>
    <col min="12804" max="12804" width="25.5" customWidth="1"/>
    <col min="12805" max="12805" width="28.6666666666667" customWidth="1"/>
    <col min="13056" max="13056" width="39.5" customWidth="1"/>
    <col min="13057" max="13057" width="16.3333333333333" customWidth="1"/>
    <col min="13058" max="13058" width="16" customWidth="1"/>
    <col min="13059" max="13059" width="14.3333333333333" customWidth="1"/>
    <col min="13060" max="13060" width="25.5" customWidth="1"/>
    <col min="13061" max="13061" width="28.6666666666667" customWidth="1"/>
    <col min="13312" max="13312" width="39.5" customWidth="1"/>
    <col min="13313" max="13313" width="16.3333333333333" customWidth="1"/>
    <col min="13314" max="13314" width="16" customWidth="1"/>
    <col min="13315" max="13315" width="14.3333333333333" customWidth="1"/>
    <col min="13316" max="13316" width="25.5" customWidth="1"/>
    <col min="13317" max="13317" width="28.6666666666667" customWidth="1"/>
    <col min="13568" max="13568" width="39.5" customWidth="1"/>
    <col min="13569" max="13569" width="16.3333333333333" customWidth="1"/>
    <col min="13570" max="13570" width="16" customWidth="1"/>
    <col min="13571" max="13571" width="14.3333333333333" customWidth="1"/>
    <col min="13572" max="13572" width="25.5" customWidth="1"/>
    <col min="13573" max="13573" width="28.6666666666667" customWidth="1"/>
    <col min="13824" max="13824" width="39.5" customWidth="1"/>
    <col min="13825" max="13825" width="16.3333333333333" customWidth="1"/>
    <col min="13826" max="13826" width="16" customWidth="1"/>
    <col min="13827" max="13827" width="14.3333333333333" customWidth="1"/>
    <col min="13828" max="13828" width="25.5" customWidth="1"/>
    <col min="13829" max="13829" width="28.6666666666667" customWidth="1"/>
    <col min="14080" max="14080" width="39.5" customWidth="1"/>
    <col min="14081" max="14081" width="16.3333333333333" customWidth="1"/>
    <col min="14082" max="14082" width="16" customWidth="1"/>
    <col min="14083" max="14083" width="14.3333333333333" customWidth="1"/>
    <col min="14084" max="14084" width="25.5" customWidth="1"/>
    <col min="14085" max="14085" width="28.6666666666667" customWidth="1"/>
    <col min="14336" max="14336" width="39.5" customWidth="1"/>
    <col min="14337" max="14337" width="16.3333333333333" customWidth="1"/>
    <col min="14338" max="14338" width="16" customWidth="1"/>
    <col min="14339" max="14339" width="14.3333333333333" customWidth="1"/>
    <col min="14340" max="14340" width="25.5" customWidth="1"/>
    <col min="14341" max="14341" width="28.6666666666667" customWidth="1"/>
    <col min="14592" max="14592" width="39.5" customWidth="1"/>
    <col min="14593" max="14593" width="16.3333333333333" customWidth="1"/>
    <col min="14594" max="14594" width="16" customWidth="1"/>
    <col min="14595" max="14595" width="14.3333333333333" customWidth="1"/>
    <col min="14596" max="14596" width="25.5" customWidth="1"/>
    <col min="14597" max="14597" width="28.6666666666667" customWidth="1"/>
    <col min="14848" max="14848" width="39.5" customWidth="1"/>
    <col min="14849" max="14849" width="16.3333333333333" customWidth="1"/>
    <col min="14850" max="14850" width="16" customWidth="1"/>
    <col min="14851" max="14851" width="14.3333333333333" customWidth="1"/>
    <col min="14852" max="14852" width="25.5" customWidth="1"/>
    <col min="14853" max="14853" width="28.6666666666667" customWidth="1"/>
    <col min="15104" max="15104" width="39.5" customWidth="1"/>
    <col min="15105" max="15105" width="16.3333333333333" customWidth="1"/>
    <col min="15106" max="15106" width="16" customWidth="1"/>
    <col min="15107" max="15107" width="14.3333333333333" customWidth="1"/>
    <col min="15108" max="15108" width="25.5" customWidth="1"/>
    <col min="15109" max="15109" width="28.6666666666667" customWidth="1"/>
    <col min="15360" max="15360" width="39.5" customWidth="1"/>
    <col min="15361" max="15361" width="16.3333333333333" customWidth="1"/>
    <col min="15362" max="15362" width="16" customWidth="1"/>
    <col min="15363" max="15363" width="14.3333333333333" customWidth="1"/>
    <col min="15364" max="15364" width="25.5" customWidth="1"/>
    <col min="15365" max="15365" width="28.6666666666667" customWidth="1"/>
    <col min="15616" max="15616" width="39.5" customWidth="1"/>
    <col min="15617" max="15617" width="16.3333333333333" customWidth="1"/>
    <col min="15618" max="15618" width="16" customWidth="1"/>
    <col min="15619" max="15619" width="14.3333333333333" customWidth="1"/>
    <col min="15620" max="15620" width="25.5" customWidth="1"/>
    <col min="15621" max="15621" width="28.6666666666667" customWidth="1"/>
    <col min="15872" max="15872" width="39.5" customWidth="1"/>
    <col min="15873" max="15873" width="16.3333333333333" customWidth="1"/>
    <col min="15874" max="15874" width="16" customWidth="1"/>
    <col min="15875" max="15875" width="14.3333333333333" customWidth="1"/>
    <col min="15876" max="15876" width="25.5" customWidth="1"/>
    <col min="15877" max="15877" width="28.6666666666667" customWidth="1"/>
    <col min="16128" max="16128" width="39.5" customWidth="1"/>
    <col min="16129" max="16129" width="16.3333333333333" customWidth="1"/>
    <col min="16130" max="16130" width="16" customWidth="1"/>
    <col min="16131" max="16131" width="14.3333333333333" customWidth="1"/>
    <col min="16132" max="16132" width="25.5" customWidth="1"/>
    <col min="16133" max="16133" width="28.6666666666667" customWidth="1"/>
  </cols>
  <sheetData>
    <row r="1" ht="19.5" customHeight="1" spans="1:4">
      <c r="A1" s="56"/>
    </row>
    <row r="2" ht="33" customHeight="1" spans="1:4">
      <c r="A2" s="73" t="s">
        <v>2633</v>
      </c>
      <c r="B2" s="73"/>
      <c r="C2" s="73"/>
      <c r="D2" s="73"/>
    </row>
    <row r="3" ht="19.5" customHeight="1" spans="1:4">
      <c r="A3" s="74"/>
      <c r="C3" s="75"/>
      <c r="D3" s="76" t="s">
        <v>72</v>
      </c>
    </row>
    <row r="4" ht="36" customHeight="1" spans="1:4">
      <c r="A4" s="77" t="s">
        <v>2634</v>
      </c>
      <c r="B4" s="78" t="s">
        <v>2272</v>
      </c>
      <c r="C4" s="78" t="s">
        <v>2365</v>
      </c>
      <c r="D4" s="65" t="s">
        <v>2635</v>
      </c>
    </row>
    <row r="5" ht="19.5" customHeight="1" spans="1:4">
      <c r="A5" s="79" t="s">
        <v>2636</v>
      </c>
      <c r="B5" s="80"/>
      <c r="C5" s="81"/>
      <c r="D5" s="82"/>
    </row>
    <row r="6" ht="19.5" customHeight="1" spans="1:4">
      <c r="A6" s="79" t="s">
        <v>2637</v>
      </c>
      <c r="B6" s="80"/>
      <c r="C6" s="81"/>
      <c r="D6" s="82"/>
    </row>
    <row r="7" ht="19.5" customHeight="1" spans="1:4">
      <c r="A7" s="79" t="s">
        <v>2638</v>
      </c>
      <c r="B7" s="80"/>
      <c r="C7" s="81"/>
      <c r="D7" s="82"/>
    </row>
    <row r="8" ht="19.5" customHeight="1" spans="1:4">
      <c r="A8" s="79" t="s">
        <v>2639</v>
      </c>
      <c r="B8" s="80"/>
      <c r="C8" s="83"/>
      <c r="D8" s="82"/>
    </row>
    <row r="9" ht="19.5" customHeight="1" spans="1:4">
      <c r="A9" s="79" t="s">
        <v>2640</v>
      </c>
      <c r="B9" s="80"/>
      <c r="C9" s="81"/>
      <c r="D9" s="82"/>
    </row>
    <row r="10" ht="19.5" customHeight="1" spans="1:4">
      <c r="A10" s="79" t="s">
        <v>2641</v>
      </c>
      <c r="B10" s="80"/>
      <c r="C10" s="81"/>
      <c r="D10" s="82"/>
    </row>
    <row r="11" ht="19.5" customHeight="1" spans="1:4">
      <c r="A11" s="79" t="s">
        <v>2642</v>
      </c>
      <c r="B11" s="80"/>
      <c r="C11" s="81"/>
      <c r="D11" s="82"/>
    </row>
    <row r="12" ht="19.5" customHeight="1" spans="1:4">
      <c r="A12" s="79" t="s">
        <v>2643</v>
      </c>
      <c r="B12" s="80"/>
      <c r="C12" s="81"/>
      <c r="D12" s="82"/>
    </row>
    <row r="13" ht="19.5" customHeight="1" spans="1:4">
      <c r="A13" s="84" t="s">
        <v>2644</v>
      </c>
      <c r="B13" s="80"/>
      <c r="C13" s="81"/>
      <c r="D13" s="82"/>
    </row>
    <row r="14" ht="19.5" customHeight="1" spans="1:4">
      <c r="A14" s="85" t="s">
        <v>2645</v>
      </c>
      <c r="B14" s="86">
        <f>SUM(B5:B13)</f>
        <v>0</v>
      </c>
      <c r="C14" s="86"/>
      <c r="D14" s="87"/>
    </row>
    <row r="15" ht="31.5" customHeight="1"/>
    <row r="16" ht="14" spans="1:4">
      <c r="A16" s="63"/>
      <c r="C16" s="75"/>
    </row>
  </sheetData>
  <mergeCells count="1">
    <mergeCell ref="A2:D2"/>
  </mergeCells>
  <printOptions horizontalCentered="1"/>
  <pageMargins left="0.707638888888889" right="0.707638888888889" top="0.354166666666667" bottom="0.313888888888889" header="0.313888888888889" footer="0.313888888888889"/>
  <pageSetup paperSize="9" orientation="landscape"/>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pageSetUpPr fitToPage="1"/>
  </sheetPr>
  <dimension ref="A1:IT9"/>
  <sheetViews>
    <sheetView showGridLines="0" showZeros="0" view="pageBreakPreview" zoomScaleNormal="100" workbookViewId="0">
      <selection activeCell="D21" sqref="D21"/>
    </sheetView>
  </sheetViews>
  <sheetFormatPr defaultColWidth="9" defaultRowHeight="12"/>
  <cols>
    <col min="1" max="1" width="62.1666666666667" customWidth="1"/>
    <col min="2" max="2" width="0.0111111111111111" customWidth="1"/>
    <col min="3" max="3" width="29.8333333333333" customWidth="1"/>
    <col min="4" max="4" width="33" customWidth="1"/>
    <col min="5" max="7" width="12" customWidth="1"/>
    <col min="8" max="8" width="7.5" customWidth="1"/>
    <col min="9" max="9" width="1" customWidth="1"/>
    <col min="10" max="10" width="13.5" customWidth="1"/>
    <col min="11" max="11" width="7.83333333333333" customWidth="1"/>
  </cols>
  <sheetData>
    <row r="1" ht="19.5" customHeight="1" spans="1:254">
      <c r="A1" s="56"/>
    </row>
    <row r="2" ht="33" customHeight="1" spans="1:254">
      <c r="A2" s="57" t="s">
        <v>2646</v>
      </c>
      <c r="B2" s="57"/>
      <c r="C2" s="57"/>
      <c r="D2" s="57"/>
      <c r="E2" s="58"/>
      <c r="F2" s="58"/>
      <c r="G2" s="58"/>
      <c r="H2" s="58"/>
      <c r="I2" s="58"/>
      <c r="J2" s="58"/>
      <c r="K2" s="58"/>
      <c r="L2" s="59"/>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c r="BR2" s="58"/>
      <c r="BS2" s="58"/>
      <c r="BT2" s="58"/>
      <c r="BU2" s="58"/>
      <c r="BV2" s="58"/>
      <c r="BW2" s="58"/>
      <c r="BX2" s="58"/>
      <c r="BY2" s="58"/>
      <c r="BZ2" s="58"/>
      <c r="CA2" s="58"/>
      <c r="CB2" s="58"/>
      <c r="CC2" s="58"/>
      <c r="CD2" s="58"/>
      <c r="CE2" s="58"/>
      <c r="CF2" s="58"/>
      <c r="CG2" s="58"/>
      <c r="CH2" s="58"/>
      <c r="CI2" s="58"/>
      <c r="CJ2" s="58"/>
      <c r="CK2" s="58"/>
      <c r="CL2" s="58"/>
      <c r="CM2" s="58"/>
      <c r="CN2" s="58"/>
      <c r="CO2" s="58"/>
      <c r="CP2" s="58"/>
      <c r="CQ2" s="58"/>
      <c r="CR2" s="58"/>
      <c r="CS2" s="58"/>
      <c r="CT2" s="58"/>
      <c r="CU2" s="58"/>
      <c r="CV2" s="58"/>
      <c r="CW2" s="58"/>
      <c r="CX2" s="58"/>
      <c r="CY2" s="58"/>
      <c r="CZ2" s="58"/>
      <c r="DA2" s="58"/>
      <c r="DB2" s="58"/>
      <c r="DC2" s="58"/>
      <c r="DD2" s="58"/>
      <c r="DE2" s="58"/>
      <c r="DF2" s="58"/>
      <c r="DG2" s="58"/>
      <c r="DH2" s="58"/>
      <c r="DI2" s="58"/>
      <c r="DJ2" s="58"/>
      <c r="DK2" s="58"/>
      <c r="DL2" s="58"/>
      <c r="DM2" s="58"/>
      <c r="DN2" s="58"/>
      <c r="DO2" s="58"/>
      <c r="DP2" s="58"/>
      <c r="DQ2" s="58"/>
      <c r="DR2" s="58"/>
      <c r="DS2" s="58"/>
      <c r="DT2" s="58"/>
      <c r="DU2" s="58"/>
      <c r="DV2" s="58"/>
      <c r="DW2" s="58"/>
      <c r="DX2" s="58"/>
      <c r="DY2" s="58"/>
      <c r="DZ2" s="58"/>
      <c r="EA2" s="58"/>
      <c r="EB2" s="58"/>
      <c r="EC2" s="58"/>
      <c r="ED2" s="58"/>
      <c r="EE2" s="58"/>
      <c r="EF2" s="58"/>
      <c r="EG2" s="58"/>
      <c r="EH2" s="58"/>
      <c r="EI2" s="58"/>
      <c r="EJ2" s="58"/>
      <c r="EK2" s="58"/>
      <c r="EL2" s="58"/>
      <c r="EM2" s="58"/>
      <c r="EN2" s="58"/>
      <c r="EO2" s="58"/>
      <c r="EP2" s="58"/>
      <c r="EQ2" s="58"/>
      <c r="ER2" s="58"/>
      <c r="ES2" s="58"/>
      <c r="ET2" s="58"/>
      <c r="EU2" s="58"/>
      <c r="EV2" s="58"/>
      <c r="EW2" s="58"/>
      <c r="EX2" s="58"/>
      <c r="EY2" s="58"/>
      <c r="EZ2" s="58"/>
      <c r="FA2" s="58"/>
      <c r="FB2" s="58"/>
      <c r="FC2" s="58"/>
      <c r="FD2" s="58"/>
      <c r="FE2" s="58"/>
      <c r="FF2" s="58"/>
      <c r="FG2" s="58"/>
      <c r="FH2" s="58"/>
      <c r="FI2" s="58"/>
      <c r="FJ2" s="58"/>
      <c r="FK2" s="58"/>
      <c r="FL2" s="58"/>
      <c r="FM2" s="58"/>
      <c r="FN2" s="58"/>
      <c r="FO2" s="58"/>
      <c r="FP2" s="58"/>
      <c r="FQ2" s="58"/>
      <c r="FR2" s="58"/>
      <c r="FS2" s="58"/>
      <c r="FT2" s="58"/>
      <c r="FU2" s="58"/>
      <c r="FV2" s="58"/>
      <c r="FW2" s="58"/>
      <c r="FX2" s="58"/>
      <c r="FY2" s="58"/>
      <c r="FZ2" s="58"/>
      <c r="GA2" s="58"/>
      <c r="GB2" s="58"/>
      <c r="GC2" s="58"/>
      <c r="GD2" s="58"/>
      <c r="GE2" s="58"/>
      <c r="GF2" s="58"/>
      <c r="GG2" s="58"/>
      <c r="GH2" s="58"/>
      <c r="GI2" s="58"/>
      <c r="GJ2" s="58"/>
      <c r="GK2" s="58"/>
      <c r="GL2" s="58"/>
      <c r="GM2" s="58"/>
      <c r="GN2" s="58"/>
      <c r="GO2" s="58"/>
      <c r="GP2" s="58"/>
      <c r="GQ2" s="58"/>
      <c r="GR2" s="58"/>
      <c r="GS2" s="58"/>
      <c r="GT2" s="58"/>
      <c r="GU2" s="58"/>
      <c r="GV2" s="58"/>
      <c r="GW2" s="58"/>
      <c r="GX2" s="58"/>
      <c r="GY2" s="58"/>
      <c r="GZ2" s="58"/>
      <c r="HA2" s="58"/>
      <c r="HB2" s="58"/>
      <c r="HC2" s="58"/>
      <c r="HD2" s="58"/>
      <c r="HE2" s="58"/>
      <c r="HF2" s="58"/>
      <c r="HG2" s="58"/>
      <c r="HH2" s="58"/>
      <c r="HI2" s="58"/>
      <c r="HJ2" s="58"/>
      <c r="HK2" s="58"/>
      <c r="HL2" s="58"/>
      <c r="HM2" s="58"/>
      <c r="HN2" s="58"/>
      <c r="HO2" s="58"/>
      <c r="HP2" s="58"/>
      <c r="HQ2" s="58"/>
      <c r="HR2" s="58"/>
      <c r="HS2" s="58"/>
      <c r="HT2" s="58"/>
      <c r="HU2" s="58"/>
      <c r="HV2" s="58"/>
      <c r="HW2" s="58"/>
      <c r="HX2" s="58"/>
      <c r="HY2" s="58"/>
      <c r="HZ2" s="58"/>
      <c r="IA2" s="58"/>
      <c r="IB2" s="58"/>
      <c r="IC2" s="58"/>
      <c r="ID2" s="58"/>
      <c r="IE2" s="58"/>
      <c r="IF2" s="58"/>
      <c r="IG2" s="58"/>
      <c r="IH2" s="58"/>
      <c r="II2" s="58"/>
      <c r="IJ2" s="58"/>
      <c r="IK2" s="58"/>
      <c r="IL2" s="58"/>
      <c r="IM2" s="58"/>
      <c r="IN2" s="58"/>
      <c r="IO2" s="58"/>
      <c r="IP2" s="58"/>
      <c r="IQ2" s="58"/>
      <c r="IR2" s="58"/>
      <c r="IS2" s="58"/>
      <c r="IT2" s="58"/>
    </row>
    <row r="3" ht="19.5" customHeight="1" spans="1:254">
      <c r="A3" s="60"/>
      <c r="B3" s="61"/>
      <c r="C3" s="61"/>
      <c r="D3" s="62" t="s">
        <v>72</v>
      </c>
      <c r="E3" s="63"/>
      <c r="F3" s="63"/>
      <c r="G3" s="63"/>
      <c r="H3" s="63"/>
      <c r="I3" s="63"/>
      <c r="J3" s="63"/>
      <c r="K3" s="63"/>
      <c r="L3" s="64"/>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3"/>
      <c r="BG3" s="63"/>
      <c r="BH3" s="63"/>
      <c r="BI3" s="63"/>
      <c r="BJ3" s="63"/>
      <c r="BK3" s="63"/>
      <c r="BL3" s="63"/>
      <c r="BM3" s="63"/>
      <c r="BN3" s="63"/>
      <c r="BO3" s="63"/>
      <c r="BP3" s="63"/>
      <c r="BQ3" s="63"/>
      <c r="BR3" s="63"/>
      <c r="BS3" s="63"/>
      <c r="BT3" s="63"/>
      <c r="BU3" s="63"/>
      <c r="BV3" s="63"/>
      <c r="BW3" s="63"/>
      <c r="BX3" s="63"/>
      <c r="BY3" s="63"/>
      <c r="BZ3" s="63"/>
      <c r="CA3" s="63"/>
      <c r="CB3" s="63"/>
      <c r="CC3" s="63"/>
      <c r="CD3" s="63"/>
      <c r="CE3" s="63"/>
      <c r="CF3" s="63"/>
      <c r="CG3" s="63"/>
      <c r="CH3" s="63"/>
      <c r="CI3" s="63"/>
      <c r="CJ3" s="63"/>
      <c r="CK3" s="63"/>
      <c r="CL3" s="63"/>
      <c r="CM3" s="63"/>
      <c r="CN3" s="63"/>
      <c r="CO3" s="63"/>
      <c r="CP3" s="63"/>
      <c r="CQ3" s="63"/>
      <c r="CR3" s="63"/>
      <c r="CS3" s="63"/>
      <c r="CT3" s="63"/>
      <c r="CU3" s="63"/>
      <c r="CV3" s="63"/>
      <c r="CW3" s="63"/>
      <c r="CX3" s="63"/>
      <c r="CY3" s="63"/>
      <c r="CZ3" s="63"/>
      <c r="DA3" s="63"/>
      <c r="DB3" s="63"/>
      <c r="DC3" s="63"/>
      <c r="DD3" s="63"/>
      <c r="DE3" s="63"/>
      <c r="DF3" s="63"/>
      <c r="DG3" s="63"/>
      <c r="DH3" s="63"/>
      <c r="DI3" s="63"/>
      <c r="DJ3" s="63"/>
      <c r="DK3" s="63"/>
      <c r="DL3" s="63"/>
      <c r="DM3" s="63"/>
      <c r="DN3" s="63"/>
      <c r="DO3" s="63"/>
      <c r="DP3" s="63"/>
      <c r="DQ3" s="63"/>
      <c r="DR3" s="63"/>
      <c r="DS3" s="63"/>
      <c r="DT3" s="63"/>
      <c r="DU3" s="63"/>
      <c r="DV3" s="63"/>
      <c r="DW3" s="63"/>
      <c r="DX3" s="63"/>
      <c r="DY3" s="63"/>
      <c r="DZ3" s="63"/>
      <c r="EA3" s="63"/>
      <c r="EB3" s="63"/>
      <c r="EC3" s="63"/>
      <c r="ED3" s="63"/>
      <c r="EE3" s="63"/>
      <c r="EF3" s="63"/>
      <c r="EG3" s="63"/>
      <c r="EH3" s="63"/>
      <c r="EI3" s="63"/>
      <c r="EJ3" s="63"/>
      <c r="EK3" s="63"/>
      <c r="EL3" s="63"/>
      <c r="EM3" s="63"/>
      <c r="EN3" s="63"/>
      <c r="EO3" s="63"/>
      <c r="EP3" s="63"/>
      <c r="EQ3" s="63"/>
      <c r="ER3" s="63"/>
      <c r="ES3" s="63"/>
      <c r="ET3" s="63"/>
      <c r="EU3" s="63"/>
      <c r="EV3" s="63"/>
      <c r="EW3" s="63"/>
      <c r="EX3" s="63"/>
      <c r="EY3" s="63"/>
      <c r="EZ3" s="63"/>
      <c r="FA3" s="63"/>
      <c r="FB3" s="63"/>
      <c r="FC3" s="63"/>
      <c r="FD3" s="63"/>
      <c r="FE3" s="63"/>
      <c r="FF3" s="63"/>
      <c r="FG3" s="63"/>
      <c r="FH3" s="63"/>
      <c r="FI3" s="63"/>
      <c r="FJ3" s="63"/>
      <c r="FK3" s="63"/>
      <c r="FL3" s="63"/>
      <c r="FM3" s="63"/>
      <c r="FN3" s="63"/>
      <c r="FO3" s="63"/>
      <c r="FP3" s="63"/>
      <c r="FQ3" s="63"/>
      <c r="FR3" s="63"/>
      <c r="FS3" s="63"/>
      <c r="FT3" s="63"/>
      <c r="FU3" s="63"/>
      <c r="FV3" s="63"/>
      <c r="FW3" s="63"/>
      <c r="FX3" s="63"/>
      <c r="FY3" s="63"/>
      <c r="FZ3" s="63"/>
      <c r="GA3" s="63"/>
      <c r="GB3" s="63"/>
      <c r="GC3" s="63"/>
      <c r="GD3" s="63"/>
      <c r="GE3" s="63"/>
      <c r="GF3" s="63"/>
      <c r="GG3" s="63"/>
      <c r="GH3" s="63"/>
      <c r="GI3" s="63"/>
      <c r="GJ3" s="63"/>
      <c r="GK3" s="63"/>
      <c r="GL3" s="63"/>
      <c r="GM3" s="63"/>
      <c r="GN3" s="63"/>
      <c r="GO3" s="63"/>
      <c r="GP3" s="63"/>
      <c r="GQ3" s="63"/>
      <c r="GR3" s="63"/>
      <c r="GS3" s="63"/>
      <c r="GT3" s="63"/>
      <c r="GU3" s="63"/>
      <c r="GV3" s="63"/>
      <c r="GW3" s="63"/>
      <c r="GX3" s="63"/>
      <c r="GY3" s="63"/>
      <c r="GZ3" s="63"/>
      <c r="HA3" s="63"/>
      <c r="HB3" s="63"/>
      <c r="HC3" s="63"/>
      <c r="HD3" s="63"/>
      <c r="HE3" s="63"/>
      <c r="HF3" s="63"/>
      <c r="HG3" s="63"/>
      <c r="HH3" s="63"/>
      <c r="HI3" s="63"/>
      <c r="HJ3" s="63"/>
      <c r="HK3" s="63"/>
      <c r="HL3" s="63"/>
      <c r="HM3" s="63"/>
      <c r="HN3" s="63"/>
      <c r="HO3" s="63"/>
      <c r="HP3" s="63"/>
      <c r="HQ3" s="63"/>
      <c r="HR3" s="63"/>
      <c r="HS3" s="63"/>
      <c r="HT3" s="63"/>
      <c r="HU3" s="63"/>
      <c r="HV3" s="63"/>
      <c r="HW3" s="63"/>
      <c r="HX3" s="63"/>
      <c r="HY3" s="63"/>
      <c r="HZ3" s="63"/>
      <c r="IA3" s="63"/>
      <c r="IB3" s="63"/>
      <c r="IC3" s="63"/>
      <c r="ID3" s="63"/>
      <c r="IE3" s="63"/>
      <c r="IF3" s="63"/>
      <c r="IG3" s="63"/>
      <c r="IH3" s="63"/>
      <c r="II3" s="63"/>
      <c r="IJ3" s="63"/>
      <c r="IK3" s="63"/>
      <c r="IL3" s="63"/>
      <c r="IM3" s="63"/>
      <c r="IN3" s="63"/>
      <c r="IO3" s="63"/>
      <c r="IP3" s="63"/>
      <c r="IQ3" s="63"/>
      <c r="IR3" s="63"/>
      <c r="IS3" s="63"/>
      <c r="IT3" s="63"/>
    </row>
    <row r="4" ht="36" customHeight="1" spans="1:254">
      <c r="A4" s="65" t="s">
        <v>2364</v>
      </c>
      <c r="B4" s="65" t="s">
        <v>2272</v>
      </c>
      <c r="C4" s="65" t="s">
        <v>2365</v>
      </c>
      <c r="D4" s="65" t="s">
        <v>2635</v>
      </c>
      <c r="E4" s="63"/>
      <c r="F4" s="63"/>
      <c r="G4" s="63"/>
      <c r="H4" s="63"/>
      <c r="I4" s="63"/>
      <c r="J4" s="63"/>
      <c r="K4" s="63"/>
      <c r="L4" s="64"/>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6"/>
      <c r="AT4" s="63"/>
      <c r="AU4" s="63"/>
      <c r="AV4" s="63"/>
      <c r="AW4" s="63"/>
      <c r="AX4" s="63"/>
      <c r="AY4" s="63"/>
      <c r="AZ4" s="63"/>
      <c r="BA4" s="63"/>
      <c r="BB4" s="63"/>
      <c r="BC4" s="63"/>
      <c r="BD4" s="63"/>
      <c r="BE4" s="63"/>
      <c r="BF4" s="63"/>
      <c r="BG4" s="63"/>
      <c r="BH4" s="63"/>
      <c r="BI4" s="63"/>
      <c r="BJ4" s="63"/>
      <c r="BK4" s="63"/>
      <c r="BL4" s="63"/>
      <c r="BM4" s="63"/>
      <c r="BN4" s="63"/>
      <c r="BO4" s="63"/>
      <c r="BP4" s="63"/>
      <c r="BQ4" s="63"/>
      <c r="BR4" s="63"/>
      <c r="BS4" s="63"/>
      <c r="BT4" s="63"/>
      <c r="BU4" s="63"/>
      <c r="BV4" s="63"/>
      <c r="BW4" s="63"/>
      <c r="BX4" s="63"/>
      <c r="BY4" s="63"/>
      <c r="BZ4" s="63"/>
      <c r="CA4" s="63"/>
      <c r="CB4" s="63"/>
      <c r="CC4" s="63"/>
      <c r="CD4" s="63"/>
      <c r="CE4" s="63"/>
      <c r="CF4" s="63"/>
      <c r="CG4" s="63"/>
      <c r="CH4" s="63"/>
      <c r="CI4" s="63"/>
      <c r="CJ4" s="63"/>
      <c r="CK4" s="63"/>
      <c r="CL4" s="63"/>
      <c r="CM4" s="63"/>
      <c r="CN4" s="63"/>
      <c r="CO4" s="63"/>
      <c r="CP4" s="63"/>
      <c r="CQ4" s="63"/>
      <c r="CR4" s="63"/>
      <c r="CS4" s="63"/>
      <c r="CT4" s="63"/>
      <c r="CU4" s="63"/>
      <c r="CV4" s="63"/>
      <c r="CW4" s="63"/>
      <c r="CX4" s="63"/>
      <c r="CY4" s="63"/>
      <c r="CZ4" s="63"/>
      <c r="DA4" s="63"/>
      <c r="DB4" s="63"/>
      <c r="DC4" s="63"/>
      <c r="DD4" s="63"/>
      <c r="DE4" s="63"/>
      <c r="DF4" s="63"/>
      <c r="DG4" s="63"/>
      <c r="DH4" s="63"/>
      <c r="DI4" s="63"/>
      <c r="DJ4" s="63"/>
      <c r="DK4" s="63"/>
      <c r="DL4" s="63"/>
      <c r="DM4" s="63"/>
      <c r="DN4" s="63"/>
      <c r="DO4" s="63"/>
      <c r="DP4" s="63"/>
      <c r="DQ4" s="63"/>
      <c r="DR4" s="63"/>
      <c r="DS4" s="63"/>
      <c r="DT4" s="63"/>
      <c r="DU4" s="63"/>
      <c r="DV4" s="63"/>
      <c r="DW4" s="63"/>
      <c r="DX4" s="63"/>
      <c r="DY4" s="63"/>
      <c r="DZ4" s="63"/>
      <c r="EA4" s="63"/>
      <c r="EB4" s="63"/>
      <c r="EC4" s="63"/>
      <c r="ED4" s="63"/>
      <c r="EE4" s="63"/>
      <c r="EF4" s="63"/>
      <c r="EG4" s="63"/>
      <c r="EH4" s="63"/>
      <c r="EI4" s="63"/>
      <c r="EJ4" s="63"/>
      <c r="EK4" s="63"/>
      <c r="EL4" s="63"/>
      <c r="EM4" s="63"/>
      <c r="EN4" s="63"/>
      <c r="EO4" s="63"/>
      <c r="EP4" s="63"/>
      <c r="EQ4" s="63"/>
      <c r="ER4" s="63"/>
      <c r="ES4" s="63"/>
      <c r="ET4" s="63"/>
      <c r="EU4" s="63"/>
      <c r="EV4" s="63"/>
      <c r="EW4" s="63"/>
      <c r="EX4" s="63"/>
      <c r="EY4" s="63"/>
      <c r="EZ4" s="63"/>
      <c r="FA4" s="63"/>
      <c r="FB4" s="63"/>
      <c r="FC4" s="63"/>
      <c r="FD4" s="63"/>
      <c r="FE4" s="63"/>
      <c r="FF4" s="63"/>
      <c r="FG4" s="63"/>
      <c r="FH4" s="63"/>
      <c r="FI4" s="63"/>
      <c r="FJ4" s="63"/>
      <c r="FK4" s="63"/>
      <c r="FL4" s="63"/>
      <c r="FM4" s="63"/>
      <c r="FN4" s="63"/>
      <c r="FO4" s="63"/>
      <c r="FP4" s="63"/>
      <c r="FQ4" s="63"/>
      <c r="FR4" s="63"/>
      <c r="FS4" s="63"/>
      <c r="FT4" s="63"/>
      <c r="FU4" s="63"/>
      <c r="FV4" s="63"/>
      <c r="FW4" s="63"/>
      <c r="FX4" s="63"/>
      <c r="FY4" s="63"/>
      <c r="FZ4" s="63"/>
      <c r="GA4" s="63"/>
      <c r="GB4" s="63"/>
      <c r="GC4" s="63"/>
      <c r="GD4" s="63"/>
      <c r="GE4" s="63"/>
      <c r="GF4" s="63"/>
      <c r="GG4" s="63"/>
      <c r="GH4" s="63"/>
      <c r="GI4" s="63"/>
      <c r="GJ4" s="63"/>
      <c r="GK4" s="63"/>
      <c r="GL4" s="63"/>
      <c r="GM4" s="63"/>
      <c r="GN4" s="63"/>
      <c r="GO4" s="63"/>
      <c r="GP4" s="63"/>
      <c r="GQ4" s="63"/>
      <c r="GR4" s="63"/>
      <c r="GS4" s="63"/>
      <c r="GT4" s="63"/>
      <c r="GU4" s="63"/>
      <c r="GV4" s="63"/>
      <c r="GW4" s="63"/>
      <c r="GX4" s="63"/>
      <c r="GY4" s="63"/>
      <c r="GZ4" s="63"/>
      <c r="HA4" s="63"/>
      <c r="HB4" s="63"/>
      <c r="HC4" s="63"/>
      <c r="HD4" s="63"/>
      <c r="HE4" s="63"/>
      <c r="HF4" s="63"/>
      <c r="HG4" s="63"/>
      <c r="HH4" s="63"/>
      <c r="HI4" s="63"/>
      <c r="HJ4" s="63"/>
      <c r="HK4" s="63"/>
      <c r="HL4" s="63"/>
      <c r="HM4" s="63"/>
      <c r="HN4" s="63"/>
      <c r="HO4" s="63"/>
      <c r="HP4" s="63"/>
      <c r="HQ4" s="63"/>
      <c r="HR4" s="63"/>
      <c r="HS4" s="63"/>
      <c r="HT4" s="63"/>
      <c r="HU4" s="63"/>
      <c r="HV4" s="63"/>
      <c r="HW4" s="63"/>
      <c r="HX4" s="63"/>
      <c r="HY4" s="63"/>
      <c r="HZ4" s="63"/>
      <c r="IA4" s="63"/>
      <c r="IB4" s="63"/>
      <c r="IC4" s="63"/>
      <c r="ID4" s="63"/>
      <c r="IE4" s="63"/>
      <c r="IF4" s="63"/>
      <c r="IG4" s="63"/>
      <c r="IH4" s="63"/>
      <c r="II4" s="63"/>
      <c r="IJ4" s="63"/>
      <c r="IK4" s="63"/>
      <c r="IL4" s="63"/>
      <c r="IM4" s="63"/>
      <c r="IN4" s="63"/>
      <c r="IO4" s="63"/>
      <c r="IP4" s="63"/>
      <c r="IQ4" s="63"/>
      <c r="IR4" s="63"/>
      <c r="IS4" s="63"/>
      <c r="IT4" s="63"/>
    </row>
    <row r="5" ht="19.5" customHeight="1" spans="1:254">
      <c r="A5" s="67" t="s">
        <v>2647</v>
      </c>
      <c r="B5" s="68"/>
      <c r="C5" s="68"/>
      <c r="D5" s="69"/>
    </row>
    <row r="6" ht="19.5" customHeight="1" spans="1:254">
      <c r="A6" s="67" t="s">
        <v>2647</v>
      </c>
      <c r="B6" s="68"/>
      <c r="C6" s="68"/>
      <c r="D6" s="69"/>
    </row>
    <row r="7" ht="19.5" customHeight="1" spans="1:254">
      <c r="A7" s="67" t="s">
        <v>2647</v>
      </c>
      <c r="B7" s="68"/>
      <c r="C7" s="68"/>
      <c r="D7" s="69"/>
    </row>
    <row r="8" ht="19.5" customHeight="1" spans="1:254">
      <c r="A8" s="70" t="s">
        <v>2648</v>
      </c>
      <c r="B8" s="71"/>
      <c r="C8" s="71"/>
      <c r="D8" s="71"/>
    </row>
    <row r="9" ht="19.5" customHeight="1" spans="1:254">
      <c r="A9" s="65" t="s">
        <v>2371</v>
      </c>
      <c r="B9" s="72"/>
      <c r="C9" s="72"/>
      <c r="D9" s="72"/>
      <c r="E9" s="63"/>
      <c r="F9" s="63"/>
      <c r="G9" s="63"/>
      <c r="H9" s="63"/>
      <c r="I9" s="63"/>
      <c r="J9" s="63"/>
      <c r="K9" s="63"/>
      <c r="L9" s="64"/>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6"/>
      <c r="AT9" s="63"/>
      <c r="AU9" s="63"/>
      <c r="AV9" s="63"/>
      <c r="AW9" s="63"/>
      <c r="AX9" s="63"/>
      <c r="AY9" s="63"/>
      <c r="AZ9" s="63"/>
      <c r="BA9" s="63"/>
      <c r="BB9" s="63"/>
      <c r="BC9" s="63"/>
      <c r="BD9" s="63"/>
      <c r="BE9" s="63"/>
      <c r="BF9" s="63"/>
      <c r="BG9" s="63"/>
      <c r="BH9" s="63"/>
      <c r="BI9" s="63"/>
      <c r="BJ9" s="63"/>
      <c r="BK9" s="63"/>
      <c r="BL9" s="63"/>
      <c r="BM9" s="63"/>
      <c r="BN9" s="63"/>
      <c r="BO9" s="63"/>
      <c r="BP9" s="63"/>
      <c r="BQ9" s="63"/>
      <c r="BR9" s="63"/>
      <c r="BS9" s="63"/>
      <c r="BT9" s="63"/>
      <c r="BU9" s="63"/>
      <c r="BV9" s="63"/>
      <c r="BW9" s="63"/>
      <c r="BX9" s="63"/>
      <c r="BY9" s="63"/>
      <c r="BZ9" s="63"/>
      <c r="CA9" s="63"/>
      <c r="CB9" s="63"/>
      <c r="CC9" s="63"/>
      <c r="CD9" s="63"/>
      <c r="CE9" s="63"/>
      <c r="CF9" s="63"/>
      <c r="CG9" s="63"/>
      <c r="CH9" s="63"/>
      <c r="CI9" s="63"/>
      <c r="CJ9" s="63"/>
      <c r="CK9" s="63"/>
      <c r="CL9" s="63"/>
      <c r="CM9" s="63"/>
      <c r="CN9" s="63"/>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c r="DW9" s="63"/>
      <c r="DX9" s="63"/>
      <c r="DY9" s="63"/>
      <c r="DZ9" s="63"/>
      <c r="EA9" s="63"/>
      <c r="EB9" s="63"/>
      <c r="EC9" s="63"/>
      <c r="ED9" s="63"/>
      <c r="EE9" s="63"/>
      <c r="EF9" s="63"/>
      <c r="EG9" s="63"/>
      <c r="EH9" s="63"/>
      <c r="EI9" s="63"/>
      <c r="EJ9" s="63"/>
      <c r="EK9" s="63"/>
      <c r="EL9" s="63"/>
      <c r="EM9" s="63"/>
      <c r="EN9" s="63"/>
      <c r="EO9" s="63"/>
      <c r="EP9" s="63"/>
      <c r="EQ9" s="63"/>
      <c r="ER9" s="63"/>
      <c r="ES9" s="63"/>
      <c r="ET9" s="63"/>
      <c r="EU9" s="63"/>
      <c r="EV9" s="63"/>
      <c r="EW9" s="63"/>
      <c r="EX9" s="63"/>
      <c r="EY9" s="63"/>
      <c r="EZ9" s="63"/>
      <c r="FA9" s="63"/>
      <c r="FB9" s="63"/>
      <c r="FC9" s="63"/>
      <c r="FD9" s="63"/>
      <c r="FE9" s="63"/>
      <c r="FF9" s="63"/>
      <c r="FG9" s="63"/>
      <c r="FH9" s="63"/>
      <c r="FI9" s="63"/>
      <c r="FJ9" s="63"/>
      <c r="FK9" s="63"/>
      <c r="FL9" s="63"/>
      <c r="FM9" s="63"/>
      <c r="FN9" s="63"/>
      <c r="FO9" s="63"/>
      <c r="FP9" s="63"/>
      <c r="FQ9" s="63"/>
      <c r="FR9" s="63"/>
      <c r="FS9" s="63"/>
      <c r="FT9" s="63"/>
      <c r="FU9" s="63"/>
      <c r="FV9" s="63"/>
      <c r="FW9" s="63"/>
      <c r="FX9" s="63"/>
      <c r="FY9" s="63"/>
      <c r="FZ9" s="63"/>
      <c r="GA9" s="63"/>
      <c r="GB9" s="63"/>
      <c r="GC9" s="63"/>
      <c r="GD9" s="63"/>
      <c r="GE9" s="63"/>
      <c r="GF9" s="63"/>
      <c r="GG9" s="63"/>
      <c r="GH9" s="63"/>
      <c r="GI9" s="63"/>
      <c r="GJ9" s="63"/>
      <c r="GK9" s="63"/>
      <c r="GL9" s="63"/>
      <c r="GM9" s="63"/>
      <c r="GN9" s="63"/>
      <c r="GO9" s="63"/>
      <c r="GP9" s="63"/>
      <c r="GQ9" s="63"/>
      <c r="GR9" s="63"/>
      <c r="GS9" s="63"/>
      <c r="GT9" s="63"/>
      <c r="GU9" s="63"/>
      <c r="GV9" s="63"/>
      <c r="GW9" s="63"/>
      <c r="GX9" s="63"/>
      <c r="GY9" s="63"/>
      <c r="GZ9" s="63"/>
      <c r="HA9" s="63"/>
      <c r="HB9" s="63"/>
      <c r="HC9" s="63"/>
      <c r="HD9" s="63"/>
      <c r="HE9" s="63"/>
      <c r="HF9" s="63"/>
      <c r="HG9" s="63"/>
      <c r="HH9" s="63"/>
      <c r="HI9" s="63"/>
      <c r="HJ9" s="63"/>
      <c r="HK9" s="63"/>
      <c r="HL9" s="63"/>
      <c r="HM9" s="63"/>
      <c r="HN9" s="63"/>
      <c r="HO9" s="63"/>
      <c r="HP9" s="63"/>
      <c r="HQ9" s="63"/>
      <c r="HR9" s="63"/>
      <c r="HS9" s="63"/>
      <c r="HT9" s="63"/>
      <c r="HU9" s="63"/>
      <c r="HV9" s="63"/>
      <c r="HW9" s="63"/>
      <c r="HX9" s="63"/>
      <c r="HY9" s="63"/>
      <c r="HZ9" s="63"/>
      <c r="IA9" s="63"/>
      <c r="IB9" s="63"/>
      <c r="IC9" s="63"/>
      <c r="ID9" s="63"/>
      <c r="IE9" s="63"/>
      <c r="IF9" s="63"/>
      <c r="IG9" s="63"/>
      <c r="IH9" s="63"/>
      <c r="II9" s="63"/>
      <c r="IJ9" s="63"/>
      <c r="IK9" s="63"/>
      <c r="IL9" s="63"/>
      <c r="IM9" s="63"/>
      <c r="IN9" s="63"/>
      <c r="IO9" s="63"/>
      <c r="IP9" s="63"/>
      <c r="IQ9" s="63"/>
      <c r="IR9" s="63"/>
      <c r="IS9" s="63"/>
      <c r="IT9" s="63"/>
    </row>
  </sheetData>
  <mergeCells count="1">
    <mergeCell ref="A2:D2"/>
  </mergeCells>
  <printOptions horizontalCentered="1"/>
  <pageMargins left="0.707638888888889" right="0.707638888888889" top="0.354166666666667" bottom="0.313888888888889" header="0.313888888888889" footer="0.313888888888889"/>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pageSetUpPr fitToPage="1"/>
  </sheetPr>
  <dimension ref="A1:F19"/>
  <sheetViews>
    <sheetView view="pageBreakPreview" zoomScaleNormal="100" workbookViewId="0">
      <selection activeCell="I12" sqref="I12"/>
    </sheetView>
  </sheetViews>
  <sheetFormatPr defaultColWidth="9.72222222222222" defaultRowHeight="12" outlineLevelCol="5"/>
  <cols>
    <col min="1" max="1" width="42.1111111111111" customWidth="1"/>
    <col min="2" max="5" width="0.0111111111111111" customWidth="1"/>
    <col min="6" max="6" width="52.1222222222222" customWidth="1"/>
  </cols>
  <sheetData>
    <row r="1" ht="15" spans="1:6">
      <c r="A1" s="43"/>
    </row>
    <row r="2" ht="30" customHeight="1" spans="1:6">
      <c r="A2" s="44" t="s">
        <v>2649</v>
      </c>
      <c r="B2" s="44"/>
      <c r="C2" s="44"/>
      <c r="D2" s="44"/>
      <c r="E2" s="44"/>
      <c r="F2" s="44"/>
    </row>
    <row r="3" ht="21" customHeight="1" spans="1:6">
      <c r="A3" s="45" t="s">
        <v>72</v>
      </c>
      <c r="B3" s="46"/>
      <c r="C3" s="46"/>
      <c r="D3" s="46"/>
      <c r="E3" s="46"/>
      <c r="F3" s="46"/>
    </row>
    <row r="4" ht="20.6" customHeight="1" spans="1:6">
      <c r="A4" s="47" t="s">
        <v>2650</v>
      </c>
      <c r="B4" s="48"/>
      <c r="C4" s="48"/>
      <c r="D4" s="48"/>
      <c r="E4" s="48"/>
      <c r="F4" s="48"/>
    </row>
    <row r="5" ht="20.6" customHeight="1" spans="1:6">
      <c r="A5" s="47" t="s">
        <v>2634</v>
      </c>
      <c r="B5" s="47" t="s">
        <v>2651</v>
      </c>
      <c r="C5" s="47" t="s">
        <v>2652</v>
      </c>
      <c r="D5" s="48"/>
      <c r="E5" s="48"/>
      <c r="F5" s="47" t="s">
        <v>2273</v>
      </c>
    </row>
    <row r="6" ht="29" customHeight="1" spans="1:6">
      <c r="A6" s="49"/>
      <c r="B6" s="49"/>
      <c r="C6" s="50" t="s">
        <v>2067</v>
      </c>
      <c r="D6" s="50" t="s">
        <v>2653</v>
      </c>
      <c r="E6" s="50" t="s">
        <v>2654</v>
      </c>
      <c r="F6" s="50" t="s">
        <v>2067</v>
      </c>
    </row>
    <row r="7" ht="0.1" customHeight="1" spans="1:6">
      <c r="A7" s="47" t="s">
        <v>2655</v>
      </c>
      <c r="B7" s="48"/>
      <c r="C7" s="47" t="s">
        <v>2656</v>
      </c>
      <c r="D7" s="47" t="s">
        <v>2657</v>
      </c>
      <c r="E7" s="50" t="s">
        <v>2658</v>
      </c>
      <c r="F7" s="47" t="s">
        <v>2659</v>
      </c>
    </row>
    <row r="8" ht="20.6" customHeight="1" spans="1:6">
      <c r="A8" s="51" t="s">
        <v>2660</v>
      </c>
      <c r="B8" s="47" t="s">
        <v>2656</v>
      </c>
      <c r="C8" s="52"/>
      <c r="D8" s="52"/>
      <c r="E8" s="52"/>
      <c r="F8" s="53"/>
    </row>
    <row r="9" ht="20.6" customHeight="1" spans="1:6">
      <c r="A9" s="51" t="s">
        <v>2661</v>
      </c>
      <c r="B9" s="47" t="s">
        <v>2657</v>
      </c>
      <c r="C9" s="52">
        <f>SUM(D9:E9)</f>
        <v>444</v>
      </c>
      <c r="D9" s="52"/>
      <c r="E9" s="52">
        <v>444</v>
      </c>
      <c r="F9" s="53">
        <v>157</v>
      </c>
    </row>
    <row r="10" ht="20.6" customHeight="1" spans="1:6">
      <c r="A10" s="51" t="s">
        <v>2662</v>
      </c>
      <c r="B10" s="47" t="s">
        <v>2658</v>
      </c>
      <c r="C10" s="52"/>
      <c r="D10" s="52"/>
      <c r="E10" s="52"/>
      <c r="F10" s="53"/>
    </row>
    <row r="11" ht="20.6" customHeight="1" spans="1:6">
      <c r="A11" s="51" t="s">
        <v>2663</v>
      </c>
      <c r="B11" s="47" t="s">
        <v>2659</v>
      </c>
      <c r="C11" s="52"/>
      <c r="D11" s="52"/>
      <c r="E11" s="52"/>
      <c r="F11" s="53"/>
    </row>
    <row r="12" ht="20.6" customHeight="1" spans="1:6">
      <c r="A12" s="51" t="s">
        <v>2664</v>
      </c>
      <c r="B12" s="47" t="s">
        <v>2665</v>
      </c>
      <c r="C12" s="52"/>
      <c r="D12" s="52"/>
      <c r="E12" s="52"/>
      <c r="F12" s="53">
        <v>10000</v>
      </c>
    </row>
    <row r="13" ht="20.6" customHeight="1" spans="1:6">
      <c r="A13" s="51"/>
      <c r="B13" s="47"/>
      <c r="C13" s="54"/>
      <c r="D13" s="54"/>
      <c r="E13" s="54"/>
      <c r="F13" s="47"/>
    </row>
    <row r="14" ht="20.6" customHeight="1" spans="1:6">
      <c r="A14" s="47" t="s">
        <v>2666</v>
      </c>
      <c r="B14" s="47" t="s">
        <v>2667</v>
      </c>
      <c r="C14" s="52">
        <f>SUM(D14:E14)</f>
        <v>444</v>
      </c>
      <c r="D14" s="52">
        <f t="shared" ref="D14:F14" si="0">SUM(D8:D12)</f>
        <v>0</v>
      </c>
      <c r="E14" s="52">
        <f t="shared" si="0"/>
        <v>444</v>
      </c>
      <c r="F14" s="53">
        <f t="shared" si="0"/>
        <v>10157</v>
      </c>
    </row>
    <row r="15" ht="20.6" customHeight="1" spans="1:6">
      <c r="A15" s="51" t="s">
        <v>2668</v>
      </c>
      <c r="B15" s="47" t="s">
        <v>2669</v>
      </c>
      <c r="C15" s="52">
        <v>8</v>
      </c>
      <c r="D15" s="52"/>
      <c r="E15" s="52">
        <v>8</v>
      </c>
      <c r="F15" s="53"/>
    </row>
    <row r="16" ht="20.6" customHeight="1" spans="1:6">
      <c r="A16" s="51" t="s">
        <v>2670</v>
      </c>
      <c r="B16" s="47" t="s">
        <v>2671</v>
      </c>
      <c r="C16" s="52"/>
      <c r="D16" s="52"/>
      <c r="E16" s="52"/>
      <c r="F16" s="53"/>
    </row>
    <row r="17" ht="20.6" customHeight="1" spans="1:6">
      <c r="A17" s="51" t="s">
        <v>2672</v>
      </c>
      <c r="B17" s="47" t="s">
        <v>2673</v>
      </c>
      <c r="C17" s="52"/>
      <c r="D17" s="52"/>
      <c r="E17" s="52"/>
      <c r="F17" s="53"/>
    </row>
    <row r="18" ht="20.6" customHeight="1" spans="1:6">
      <c r="A18" s="47"/>
      <c r="B18" s="47"/>
      <c r="C18" s="54"/>
      <c r="D18" s="54"/>
      <c r="E18" s="54"/>
      <c r="F18" s="47"/>
    </row>
    <row r="19" ht="20.6" customHeight="1" spans="1:6">
      <c r="A19" s="47" t="s">
        <v>2674</v>
      </c>
      <c r="B19" s="47" t="s">
        <v>2675</v>
      </c>
      <c r="C19" s="52">
        <f t="shared" ref="C19:F19" si="1">SUM(C14:C17)</f>
        <v>452</v>
      </c>
      <c r="D19" s="52"/>
      <c r="E19" s="52">
        <f t="shared" si="1"/>
        <v>452</v>
      </c>
      <c r="F19" s="53">
        <f t="shared" si="1"/>
        <v>10157</v>
      </c>
    </row>
  </sheetData>
  <mergeCells count="6">
    <mergeCell ref="A2:F2"/>
    <mergeCell ref="A3:F3"/>
    <mergeCell ref="A4:F4"/>
    <mergeCell ref="C5:E5"/>
    <mergeCell ref="A5:A6"/>
    <mergeCell ref="B5:B6"/>
  </mergeCells>
  <printOptions horizontalCentered="1"/>
  <pageMargins left="0.707638888888889" right="0.707638888888889" top="0.354166666666667" bottom="0.313888888888889" header="0.313888888888889" footer="0.313888888888889"/>
  <pageSetup paperSize="9" orientation="landscape"/>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pageSetUpPr fitToPage="1"/>
  </sheetPr>
  <dimension ref="A1:N19"/>
  <sheetViews>
    <sheetView view="pageBreakPreview" zoomScaleNormal="100" topLeftCell="I1" workbookViewId="0">
      <selection activeCell="S14" sqref="S14"/>
    </sheetView>
  </sheetViews>
  <sheetFormatPr defaultColWidth="9.72222222222222" defaultRowHeight="12"/>
  <cols>
    <col min="1" max="1" width="42.1111111111111" hidden="1" customWidth="1"/>
    <col min="2" max="2" width="7.9" hidden="1" customWidth="1"/>
    <col min="3" max="8" width="11.5666666666667" hidden="1" customWidth="1"/>
    <col min="9" max="9" width="42.1111111111111" customWidth="1"/>
    <col min="10" max="13" width="0.0111111111111111" customWidth="1"/>
    <col min="14" max="14" width="34.3777777777778" customWidth="1"/>
  </cols>
  <sheetData>
    <row r="1" ht="15" spans="1:14">
      <c r="A1" s="43"/>
    </row>
    <row r="2" ht="30" customHeight="1" spans="1:14">
      <c r="A2" s="44" t="s">
        <v>2676</v>
      </c>
      <c r="B2" s="44"/>
      <c r="C2" s="44"/>
      <c r="D2" s="44"/>
      <c r="E2" s="44"/>
      <c r="F2" s="44"/>
      <c r="G2" s="44"/>
      <c r="H2" s="44"/>
      <c r="I2" s="44"/>
      <c r="J2" s="44"/>
      <c r="K2" s="44"/>
      <c r="L2" s="44"/>
      <c r="M2" s="44"/>
      <c r="N2" s="44"/>
    </row>
    <row r="3" ht="21" customHeight="1" spans="1:14">
      <c r="A3" s="45" t="s">
        <v>72</v>
      </c>
      <c r="B3" s="46"/>
      <c r="C3" s="46"/>
      <c r="D3" s="46"/>
      <c r="E3" s="46"/>
      <c r="F3" s="46"/>
      <c r="G3" s="46"/>
      <c r="H3" s="46"/>
      <c r="I3" s="46"/>
      <c r="J3" s="46"/>
      <c r="K3" s="46"/>
      <c r="L3" s="46"/>
      <c r="M3" s="46"/>
      <c r="N3" s="46"/>
    </row>
    <row r="4" ht="20.6" customHeight="1" spans="1:14">
      <c r="A4" s="47" t="s">
        <v>2650</v>
      </c>
      <c r="B4" s="48"/>
      <c r="C4" s="48"/>
      <c r="D4" s="48"/>
      <c r="E4" s="48"/>
      <c r="F4" s="48"/>
      <c r="G4" s="48"/>
      <c r="H4" s="48"/>
      <c r="I4" s="47" t="s">
        <v>2677</v>
      </c>
      <c r="J4" s="48"/>
      <c r="K4" s="48"/>
      <c r="L4" s="48"/>
      <c r="M4" s="48"/>
      <c r="N4" s="48"/>
    </row>
    <row r="5" ht="20.6" customHeight="1" spans="1:14">
      <c r="A5" s="47" t="s">
        <v>2634</v>
      </c>
      <c r="B5" s="47" t="s">
        <v>2651</v>
      </c>
      <c r="C5" s="47" t="s">
        <v>2652</v>
      </c>
      <c r="D5" s="48"/>
      <c r="E5" s="48"/>
      <c r="F5" s="47" t="s">
        <v>2273</v>
      </c>
      <c r="G5" s="48"/>
      <c r="H5" s="48"/>
      <c r="I5" s="47" t="s">
        <v>2634</v>
      </c>
      <c r="J5" s="47" t="s">
        <v>2651</v>
      </c>
      <c r="K5" s="47" t="s">
        <v>2652</v>
      </c>
      <c r="L5" s="48"/>
      <c r="M5" s="48"/>
      <c r="N5" s="47" t="s">
        <v>2273</v>
      </c>
    </row>
    <row r="6" ht="25" customHeight="1" spans="1:14">
      <c r="A6" s="49"/>
      <c r="B6" s="49"/>
      <c r="C6" s="50" t="s">
        <v>2067</v>
      </c>
      <c r="D6" s="50" t="s">
        <v>2653</v>
      </c>
      <c r="E6" s="50" t="s">
        <v>2654</v>
      </c>
      <c r="F6" s="50" t="s">
        <v>2067</v>
      </c>
      <c r="G6" s="50" t="s">
        <v>2653</v>
      </c>
      <c r="H6" s="50" t="s">
        <v>2654</v>
      </c>
      <c r="I6" s="49"/>
      <c r="J6" s="49"/>
      <c r="K6" s="50" t="s">
        <v>2067</v>
      </c>
      <c r="L6" s="50" t="s">
        <v>2653</v>
      </c>
      <c r="M6" s="50" t="s">
        <v>2654</v>
      </c>
      <c r="N6" s="50" t="s">
        <v>2067</v>
      </c>
    </row>
    <row r="7" ht="20.6" hidden="1" customHeight="1" spans="1:14">
      <c r="A7" s="47" t="s">
        <v>2655</v>
      </c>
      <c r="B7" s="48"/>
      <c r="C7" s="47" t="s">
        <v>2656</v>
      </c>
      <c r="D7" s="47" t="s">
        <v>2657</v>
      </c>
      <c r="E7" s="50" t="s">
        <v>2658</v>
      </c>
      <c r="F7" s="47" t="s">
        <v>2659</v>
      </c>
      <c r="G7" s="47" t="s">
        <v>2665</v>
      </c>
      <c r="H7" s="50" t="s">
        <v>2667</v>
      </c>
      <c r="I7" s="47" t="s">
        <v>2655</v>
      </c>
      <c r="J7" s="48"/>
      <c r="K7" s="47" t="s">
        <v>2656</v>
      </c>
      <c r="L7" s="47" t="s">
        <v>2657</v>
      </c>
      <c r="M7" s="50" t="s">
        <v>2658</v>
      </c>
      <c r="N7" s="47" t="s">
        <v>2659</v>
      </c>
    </row>
    <row r="8" ht="20.6" customHeight="1" spans="1:14">
      <c r="A8" s="51" t="s">
        <v>2660</v>
      </c>
      <c r="B8" s="47" t="s">
        <v>2656</v>
      </c>
      <c r="C8" s="52"/>
      <c r="D8" s="52"/>
      <c r="E8" s="52"/>
      <c r="F8" s="52"/>
      <c r="G8" s="52"/>
      <c r="H8" s="52"/>
      <c r="I8" s="51" t="s">
        <v>2678</v>
      </c>
      <c r="J8" s="47" t="s">
        <v>2679</v>
      </c>
      <c r="K8" s="52">
        <f>SUM(L8:M8)</f>
        <v>0</v>
      </c>
      <c r="L8" s="52"/>
      <c r="M8" s="52"/>
      <c r="N8" s="53">
        <v>157</v>
      </c>
    </row>
    <row r="9" ht="20.6" customHeight="1" spans="1:14">
      <c r="A9" s="51" t="s">
        <v>2661</v>
      </c>
      <c r="B9" s="47" t="s">
        <v>2657</v>
      </c>
      <c r="C9" s="52">
        <f>SUM(D9:E9)</f>
        <v>444</v>
      </c>
      <c r="D9" s="52"/>
      <c r="E9" s="52">
        <v>444</v>
      </c>
      <c r="F9" s="52">
        <f>SUM(G9:H9)</f>
        <v>444</v>
      </c>
      <c r="G9" s="52"/>
      <c r="H9" s="52">
        <v>444</v>
      </c>
      <c r="I9" s="51" t="s">
        <v>2680</v>
      </c>
      <c r="J9" s="47" t="s">
        <v>2681</v>
      </c>
      <c r="K9" s="52"/>
      <c r="L9" s="52"/>
      <c r="M9" s="52"/>
      <c r="N9" s="53"/>
    </row>
    <row r="10" ht="20.6" customHeight="1" spans="1:14">
      <c r="A10" s="51" t="s">
        <v>2662</v>
      </c>
      <c r="B10" s="47" t="s">
        <v>2658</v>
      </c>
      <c r="C10" s="52"/>
      <c r="D10" s="52"/>
      <c r="E10" s="52"/>
      <c r="F10" s="52"/>
      <c r="G10" s="52"/>
      <c r="H10" s="52"/>
      <c r="I10" s="51" t="s">
        <v>2682</v>
      </c>
      <c r="J10" s="47" t="s">
        <v>2683</v>
      </c>
      <c r="K10" s="52"/>
      <c r="L10" s="52"/>
      <c r="M10" s="52"/>
      <c r="N10" s="53"/>
    </row>
    <row r="11" ht="20.6" customHeight="1" spans="1:14">
      <c r="A11" s="51" t="s">
        <v>2663</v>
      </c>
      <c r="B11" s="47" t="s">
        <v>2659</v>
      </c>
      <c r="C11" s="52"/>
      <c r="D11" s="52"/>
      <c r="E11" s="52"/>
      <c r="F11" s="52"/>
      <c r="G11" s="52"/>
      <c r="H11" s="52"/>
      <c r="I11" s="51" t="s">
        <v>2684</v>
      </c>
      <c r="J11" s="47" t="s">
        <v>2685</v>
      </c>
      <c r="K11" s="52"/>
      <c r="L11" s="52"/>
      <c r="M11" s="52"/>
      <c r="N11" s="53">
        <v>10000</v>
      </c>
    </row>
    <row r="12" ht="20.6" customHeight="1" spans="1:14">
      <c r="A12" s="51" t="s">
        <v>2664</v>
      </c>
      <c r="B12" s="47" t="s">
        <v>2665</v>
      </c>
      <c r="C12" s="52"/>
      <c r="D12" s="52"/>
      <c r="E12" s="52"/>
      <c r="F12" s="52"/>
      <c r="G12" s="52"/>
      <c r="H12" s="52"/>
      <c r="I12" s="51"/>
      <c r="J12" s="47"/>
      <c r="K12" s="54"/>
      <c r="L12" s="54"/>
      <c r="M12" s="54"/>
      <c r="N12" s="47"/>
    </row>
    <row r="13" ht="20.6" customHeight="1" spans="1:14">
      <c r="A13" s="51"/>
      <c r="B13" s="47"/>
      <c r="C13" s="54"/>
      <c r="D13" s="54"/>
      <c r="E13" s="54"/>
      <c r="F13" s="54"/>
      <c r="G13" s="54"/>
      <c r="H13" s="54"/>
      <c r="I13" s="51"/>
      <c r="J13" s="47"/>
      <c r="K13" s="54"/>
      <c r="L13" s="54"/>
      <c r="M13" s="54"/>
      <c r="N13" s="47"/>
    </row>
    <row r="14" ht="20.6" customHeight="1" spans="1:14">
      <c r="A14" s="47" t="s">
        <v>2666</v>
      </c>
      <c r="B14" s="47" t="s">
        <v>2667</v>
      </c>
      <c r="C14" s="52">
        <f>SUM(D14:E14)</f>
        <v>444</v>
      </c>
      <c r="D14" s="52">
        <f t="shared" ref="D14:F14" si="0">SUM(D8:D12)</f>
        <v>0</v>
      </c>
      <c r="E14" s="52">
        <f t="shared" si="0"/>
        <v>444</v>
      </c>
      <c r="F14" s="52">
        <f t="shared" si="0"/>
        <v>444</v>
      </c>
      <c r="G14" s="52"/>
      <c r="H14" s="52">
        <f>SUM(H8:H12)</f>
        <v>444</v>
      </c>
      <c r="I14" s="47" t="s">
        <v>2686</v>
      </c>
      <c r="J14" s="47" t="s">
        <v>2687</v>
      </c>
      <c r="K14" s="52">
        <f t="shared" ref="K14:N14" si="1">SUM(K8:K11)</f>
        <v>0</v>
      </c>
      <c r="L14" s="52"/>
      <c r="M14" s="52">
        <f t="shared" si="1"/>
        <v>0</v>
      </c>
      <c r="N14" s="53">
        <f t="shared" si="1"/>
        <v>10157</v>
      </c>
    </row>
    <row r="15" ht="20.6" customHeight="1" spans="1:14">
      <c r="A15" s="51" t="s">
        <v>2668</v>
      </c>
      <c r="B15" s="47" t="s">
        <v>2669</v>
      </c>
      <c r="C15" s="52">
        <v>8</v>
      </c>
      <c r="D15" s="52"/>
      <c r="E15" s="52">
        <v>8</v>
      </c>
      <c r="F15" s="52"/>
      <c r="G15" s="52"/>
      <c r="H15" s="52"/>
      <c r="I15" s="51" t="s">
        <v>2688</v>
      </c>
      <c r="J15" s="47" t="s">
        <v>2689</v>
      </c>
      <c r="K15" s="52"/>
      <c r="L15" s="52"/>
      <c r="M15" s="54"/>
      <c r="N15" s="53"/>
    </row>
    <row r="16" ht="20.6" customHeight="1" spans="1:14">
      <c r="A16" s="51" t="s">
        <v>2670</v>
      </c>
      <c r="B16" s="47" t="s">
        <v>2671</v>
      </c>
      <c r="C16" s="52"/>
      <c r="D16" s="52"/>
      <c r="E16" s="52"/>
      <c r="F16" s="52"/>
      <c r="G16" s="52"/>
      <c r="H16" s="54"/>
      <c r="I16" s="51" t="s">
        <v>2690</v>
      </c>
      <c r="J16" s="47" t="s">
        <v>2691</v>
      </c>
      <c r="K16" s="52"/>
      <c r="L16" s="52"/>
      <c r="M16" s="52"/>
      <c r="N16" s="53"/>
    </row>
    <row r="17" ht="20.6" customHeight="1" spans="1:14">
      <c r="A17" s="51" t="s">
        <v>2672</v>
      </c>
      <c r="B17" s="47" t="s">
        <v>2673</v>
      </c>
      <c r="C17" s="52"/>
      <c r="D17" s="52"/>
      <c r="E17" s="52"/>
      <c r="F17" s="52"/>
      <c r="G17" s="52"/>
      <c r="H17" s="52"/>
      <c r="I17" s="51" t="s">
        <v>2692</v>
      </c>
      <c r="J17" s="47" t="s">
        <v>2693</v>
      </c>
      <c r="K17" s="52"/>
      <c r="L17" s="52"/>
      <c r="M17" s="52"/>
      <c r="N17" s="53"/>
    </row>
    <row r="18" ht="20.6" customHeight="1" spans="1:14">
      <c r="A18" s="47"/>
      <c r="B18" s="47"/>
      <c r="C18" s="54"/>
      <c r="D18" s="54"/>
      <c r="E18" s="54"/>
      <c r="F18" s="54"/>
      <c r="G18" s="54"/>
      <c r="H18" s="54"/>
      <c r="I18" s="51" t="s">
        <v>2694</v>
      </c>
      <c r="J18" s="47" t="s">
        <v>2695</v>
      </c>
      <c r="K18" s="52"/>
      <c r="L18" s="52"/>
      <c r="M18" s="52"/>
      <c r="N18" s="53"/>
    </row>
    <row r="19" ht="20.6" customHeight="1" spans="1:14">
      <c r="A19" s="47" t="s">
        <v>2674</v>
      </c>
      <c r="B19" s="47" t="s">
        <v>2675</v>
      </c>
      <c r="C19" s="52">
        <f t="shared" ref="C19:F19" si="2">SUM(C14:C17)</f>
        <v>452</v>
      </c>
      <c r="D19" s="52"/>
      <c r="E19" s="52">
        <f t="shared" si="2"/>
        <v>452</v>
      </c>
      <c r="F19" s="52">
        <f t="shared" si="2"/>
        <v>444</v>
      </c>
      <c r="G19" s="52"/>
      <c r="H19" s="52">
        <f>SUM(H14:H17)</f>
        <v>444</v>
      </c>
      <c r="I19" s="47" t="s">
        <v>2696</v>
      </c>
      <c r="J19" s="47" t="s">
        <v>2697</v>
      </c>
      <c r="K19" s="52">
        <f t="shared" ref="K19:N19" si="3">SUM(K14:K18)</f>
        <v>0</v>
      </c>
      <c r="L19" s="52"/>
      <c r="M19" s="52">
        <f t="shared" si="3"/>
        <v>0</v>
      </c>
      <c r="N19" s="53">
        <f t="shared" si="3"/>
        <v>10157</v>
      </c>
    </row>
  </sheetData>
  <mergeCells count="11">
    <mergeCell ref="A2:N2"/>
    <mergeCell ref="A3:N3"/>
    <mergeCell ref="A4:H4"/>
    <mergeCell ref="I4:N4"/>
    <mergeCell ref="C5:E5"/>
    <mergeCell ref="F5:H5"/>
    <mergeCell ref="K5:M5"/>
    <mergeCell ref="A5:A6"/>
    <mergeCell ref="B5:B6"/>
    <mergeCell ref="I5:I6"/>
    <mergeCell ref="J5:J6"/>
  </mergeCells>
  <printOptions horizontalCentered="1"/>
  <pageMargins left="0.707638888888889" right="0.707638888888889" top="0.354166666666667" bottom="0.313888888888889" header="0.313888888888889" footer="0.313888888888889"/>
  <pageSetup paperSize="9" orientation="portrait"/>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dimension ref="A1:N19"/>
  <sheetViews>
    <sheetView view="pageBreakPreview" zoomScaleNormal="100" topLeftCell="I1" workbookViewId="0">
      <selection activeCell="S12" sqref="S12"/>
    </sheetView>
  </sheetViews>
  <sheetFormatPr defaultColWidth="9" defaultRowHeight="12"/>
  <cols>
    <col min="1" max="1" width="49.6222222222222" hidden="1" customWidth="1"/>
    <col min="2" max="8" width="9" hidden="1" customWidth="1"/>
    <col min="9" max="9" width="49.7555555555556" customWidth="1"/>
    <col min="10" max="13" width="0.0111111111111111" customWidth="1"/>
    <col min="14" max="14" width="45.3777777777778" customWidth="1"/>
  </cols>
  <sheetData>
    <row r="1" ht="15" spans="1:14">
      <c r="A1" s="43"/>
    </row>
    <row r="2" ht="23" spans="1:14">
      <c r="A2" s="44" t="s">
        <v>2698</v>
      </c>
      <c r="B2" s="44"/>
      <c r="C2" s="44"/>
      <c r="D2" s="44"/>
      <c r="E2" s="44"/>
      <c r="F2" s="44"/>
      <c r="G2" s="44"/>
      <c r="H2" s="44"/>
      <c r="I2" s="44"/>
      <c r="J2" s="44"/>
      <c r="K2" s="44"/>
      <c r="L2" s="44"/>
      <c r="M2" s="44"/>
      <c r="N2" s="44"/>
    </row>
    <row r="3" ht="14" spans="1:14">
      <c r="A3" s="45" t="s">
        <v>72</v>
      </c>
      <c r="B3" s="46"/>
      <c r="C3" s="46"/>
      <c r="D3" s="46"/>
      <c r="E3" s="46"/>
      <c r="F3" s="46"/>
      <c r="G3" s="46"/>
      <c r="H3" s="46"/>
      <c r="I3" s="46"/>
      <c r="J3" s="46"/>
      <c r="K3" s="46"/>
      <c r="L3" s="46"/>
      <c r="M3" s="46"/>
      <c r="N3" s="46"/>
    </row>
    <row r="4" ht="14" spans="1:14">
      <c r="A4" s="47" t="s">
        <v>2650</v>
      </c>
      <c r="B4" s="48"/>
      <c r="C4" s="48"/>
      <c r="D4" s="48"/>
      <c r="E4" s="48"/>
      <c r="F4" s="48"/>
      <c r="G4" s="48"/>
      <c r="H4" s="48"/>
      <c r="I4" s="47" t="s">
        <v>2677</v>
      </c>
      <c r="J4" s="48"/>
      <c r="K4" s="48"/>
      <c r="L4" s="48"/>
      <c r="M4" s="48"/>
      <c r="N4" s="48"/>
    </row>
    <row r="5" ht="14" spans="1:14">
      <c r="A5" s="47" t="s">
        <v>2634</v>
      </c>
      <c r="B5" s="47" t="s">
        <v>2651</v>
      </c>
      <c r="C5" s="47" t="s">
        <v>2652</v>
      </c>
      <c r="D5" s="48"/>
      <c r="E5" s="48"/>
      <c r="F5" s="47" t="s">
        <v>2273</v>
      </c>
      <c r="G5" s="48"/>
      <c r="H5" s="48"/>
      <c r="I5" s="47" t="s">
        <v>2634</v>
      </c>
      <c r="J5" s="47" t="s">
        <v>2651</v>
      </c>
      <c r="K5" s="47" t="s">
        <v>2652</v>
      </c>
      <c r="L5" s="48"/>
      <c r="M5" s="48"/>
      <c r="N5" s="47" t="s">
        <v>2273</v>
      </c>
    </row>
    <row r="6" ht="84" spans="1:14">
      <c r="A6" s="49"/>
      <c r="B6" s="49"/>
      <c r="C6" s="50" t="s">
        <v>2067</v>
      </c>
      <c r="D6" s="50" t="s">
        <v>2653</v>
      </c>
      <c r="E6" s="50" t="s">
        <v>2654</v>
      </c>
      <c r="F6" s="50" t="s">
        <v>2067</v>
      </c>
      <c r="G6" s="50" t="s">
        <v>2653</v>
      </c>
      <c r="H6" s="50" t="s">
        <v>2654</v>
      </c>
      <c r="I6" s="49"/>
      <c r="J6" s="49"/>
      <c r="K6" s="50" t="s">
        <v>2067</v>
      </c>
      <c r="L6" s="50" t="s">
        <v>2653</v>
      </c>
      <c r="M6" s="50" t="s">
        <v>2654</v>
      </c>
      <c r="N6" s="50" t="s">
        <v>2067</v>
      </c>
    </row>
    <row r="7" ht="14" spans="1:14">
      <c r="A7" s="47" t="s">
        <v>2655</v>
      </c>
      <c r="B7" s="48"/>
      <c r="C7" s="47" t="s">
        <v>2656</v>
      </c>
      <c r="D7" s="47" t="s">
        <v>2657</v>
      </c>
      <c r="E7" s="50" t="s">
        <v>2658</v>
      </c>
      <c r="F7" s="47" t="s">
        <v>2659</v>
      </c>
      <c r="G7" s="47" t="s">
        <v>2665</v>
      </c>
      <c r="H7" s="50" t="s">
        <v>2667</v>
      </c>
      <c r="I7" s="47" t="s">
        <v>2655</v>
      </c>
      <c r="J7" s="48"/>
      <c r="K7" s="47" t="s">
        <v>2656</v>
      </c>
      <c r="L7" s="47" t="s">
        <v>2657</v>
      </c>
      <c r="M7" s="50" t="s">
        <v>2658</v>
      </c>
      <c r="N7" s="47" t="s">
        <v>2659</v>
      </c>
    </row>
    <row r="8" ht="14" spans="1:14">
      <c r="A8" s="51" t="s">
        <v>2660</v>
      </c>
      <c r="B8" s="47" t="s">
        <v>2656</v>
      </c>
      <c r="C8" s="52"/>
      <c r="D8" s="52"/>
      <c r="E8" s="52"/>
      <c r="F8" s="52"/>
      <c r="G8" s="52"/>
      <c r="H8" s="52"/>
      <c r="I8" s="51" t="s">
        <v>2678</v>
      </c>
      <c r="J8" s="47" t="s">
        <v>2679</v>
      </c>
      <c r="K8" s="52">
        <f>SUM(L8:M8)</f>
        <v>0</v>
      </c>
      <c r="L8" s="52"/>
      <c r="M8" s="52"/>
      <c r="N8" s="53">
        <v>157</v>
      </c>
    </row>
    <row r="9" ht="14" spans="1:14">
      <c r="A9" s="51" t="s">
        <v>2661</v>
      </c>
      <c r="B9" s="47" t="s">
        <v>2657</v>
      </c>
      <c r="C9" s="52">
        <f>SUM(D9:E9)</f>
        <v>444</v>
      </c>
      <c r="D9" s="52"/>
      <c r="E9" s="52">
        <v>444</v>
      </c>
      <c r="F9" s="52">
        <f>SUM(G9:H9)</f>
        <v>444</v>
      </c>
      <c r="G9" s="52"/>
      <c r="H9" s="52">
        <v>444</v>
      </c>
      <c r="I9" s="51" t="s">
        <v>2680</v>
      </c>
      <c r="J9" s="47" t="s">
        <v>2681</v>
      </c>
      <c r="K9" s="52"/>
      <c r="L9" s="52"/>
      <c r="M9" s="52"/>
      <c r="N9" s="53"/>
    </row>
    <row r="10" ht="14" spans="1:14">
      <c r="A10" s="51" t="s">
        <v>2662</v>
      </c>
      <c r="B10" s="47" t="s">
        <v>2658</v>
      </c>
      <c r="C10" s="52"/>
      <c r="D10" s="52"/>
      <c r="E10" s="52"/>
      <c r="F10" s="52"/>
      <c r="G10" s="52"/>
      <c r="H10" s="52"/>
      <c r="I10" s="51" t="s">
        <v>2682</v>
      </c>
      <c r="J10" s="47" t="s">
        <v>2683</v>
      </c>
      <c r="K10" s="52"/>
      <c r="L10" s="52"/>
      <c r="M10" s="52"/>
      <c r="N10" s="53"/>
    </row>
    <row r="11" ht="14" spans="1:14">
      <c r="A11" s="51" t="s">
        <v>2663</v>
      </c>
      <c r="B11" s="47" t="s">
        <v>2659</v>
      </c>
      <c r="C11" s="52"/>
      <c r="D11" s="52"/>
      <c r="E11" s="52"/>
      <c r="F11" s="52"/>
      <c r="G11" s="52"/>
      <c r="H11" s="52"/>
      <c r="I11" s="51" t="s">
        <v>2684</v>
      </c>
      <c r="J11" s="47" t="s">
        <v>2685</v>
      </c>
      <c r="K11" s="52"/>
      <c r="L11" s="52"/>
      <c r="M11" s="52"/>
      <c r="N11" s="53">
        <v>10000</v>
      </c>
    </row>
    <row r="12" ht="14" spans="1:14">
      <c r="A12" s="51" t="s">
        <v>2664</v>
      </c>
      <c r="B12" s="47" t="s">
        <v>2665</v>
      </c>
      <c r="C12" s="52"/>
      <c r="D12" s="52"/>
      <c r="E12" s="52"/>
      <c r="F12" s="52"/>
      <c r="G12" s="52"/>
      <c r="H12" s="52"/>
      <c r="I12" s="51"/>
      <c r="J12" s="47"/>
      <c r="K12" s="54"/>
      <c r="L12" s="54"/>
      <c r="M12" s="54"/>
      <c r="N12" s="47"/>
    </row>
    <row r="13" ht="14" spans="1:14">
      <c r="A13" s="51"/>
      <c r="B13" s="47"/>
      <c r="C13" s="54"/>
      <c r="D13" s="54"/>
      <c r="E13" s="54"/>
      <c r="F13" s="54"/>
      <c r="G13" s="54"/>
      <c r="H13" s="54"/>
      <c r="I13" s="51"/>
      <c r="J13" s="47"/>
      <c r="K13" s="54"/>
      <c r="L13" s="54"/>
      <c r="M13" s="54"/>
      <c r="N13" s="47"/>
    </row>
    <row r="14" ht="14" spans="1:14">
      <c r="A14" s="47" t="s">
        <v>2666</v>
      </c>
      <c r="B14" s="47" t="s">
        <v>2667</v>
      </c>
      <c r="C14" s="52">
        <f>SUM(D14:E14)</f>
        <v>444</v>
      </c>
      <c r="D14" s="52">
        <f t="shared" ref="D14:F14" si="0">SUM(D8:D12)</f>
        <v>0</v>
      </c>
      <c r="E14" s="52">
        <f t="shared" si="0"/>
        <v>444</v>
      </c>
      <c r="F14" s="52">
        <f t="shared" si="0"/>
        <v>444</v>
      </c>
      <c r="G14" s="52"/>
      <c r="H14" s="52">
        <f>SUM(H8:H12)</f>
        <v>444</v>
      </c>
      <c r="I14" s="47" t="s">
        <v>2699</v>
      </c>
      <c r="J14" s="47" t="s">
        <v>2687</v>
      </c>
      <c r="K14" s="52">
        <f t="shared" ref="K14:N14" si="1">SUM(K8:K11)</f>
        <v>0</v>
      </c>
      <c r="L14" s="52"/>
      <c r="M14" s="52">
        <f t="shared" si="1"/>
        <v>0</v>
      </c>
      <c r="N14" s="53">
        <f t="shared" si="1"/>
        <v>10157</v>
      </c>
    </row>
    <row r="15" ht="14" spans="1:14">
      <c r="A15" s="51" t="s">
        <v>2668</v>
      </c>
      <c r="B15" s="47" t="s">
        <v>2669</v>
      </c>
      <c r="C15" s="52">
        <v>8</v>
      </c>
      <c r="D15" s="52"/>
      <c r="E15" s="52">
        <v>8</v>
      </c>
      <c r="F15" s="52"/>
      <c r="G15" s="52"/>
      <c r="H15" s="52"/>
      <c r="I15" s="51" t="s">
        <v>2688</v>
      </c>
      <c r="J15" s="47" t="s">
        <v>2689</v>
      </c>
      <c r="K15" s="52"/>
      <c r="L15" s="52"/>
      <c r="M15" s="54"/>
      <c r="N15" s="53"/>
    </row>
    <row r="16" ht="14" spans="1:14">
      <c r="A16" s="51" t="s">
        <v>2670</v>
      </c>
      <c r="B16" s="47" t="s">
        <v>2671</v>
      </c>
      <c r="C16" s="52"/>
      <c r="D16" s="52"/>
      <c r="E16" s="52"/>
      <c r="F16" s="52"/>
      <c r="G16" s="52"/>
      <c r="H16" s="54"/>
      <c r="I16" s="51" t="s">
        <v>2690</v>
      </c>
      <c r="J16" s="47" t="s">
        <v>2691</v>
      </c>
      <c r="K16" s="52"/>
      <c r="L16" s="52"/>
      <c r="M16" s="52"/>
      <c r="N16" s="53"/>
    </row>
    <row r="17" ht="14" spans="1:14">
      <c r="A17" s="51" t="s">
        <v>2672</v>
      </c>
      <c r="B17" s="47" t="s">
        <v>2673</v>
      </c>
      <c r="C17" s="52"/>
      <c r="D17" s="52"/>
      <c r="E17" s="52"/>
      <c r="F17" s="52"/>
      <c r="G17" s="52"/>
      <c r="H17" s="52"/>
      <c r="I17" s="51" t="s">
        <v>2692</v>
      </c>
      <c r="J17" s="47" t="s">
        <v>2693</v>
      </c>
      <c r="K17" s="52"/>
      <c r="L17" s="52"/>
      <c r="M17" s="52"/>
      <c r="N17" s="53"/>
    </row>
    <row r="18" ht="14" spans="1:14">
      <c r="A18" s="47"/>
      <c r="B18" s="47"/>
      <c r="C18" s="54"/>
      <c r="D18" s="54"/>
      <c r="E18" s="54"/>
      <c r="F18" s="54"/>
      <c r="G18" s="54"/>
      <c r="H18" s="54"/>
      <c r="I18" s="51" t="s">
        <v>2694</v>
      </c>
      <c r="J18" s="47" t="s">
        <v>2695</v>
      </c>
      <c r="K18" s="52"/>
      <c r="L18" s="52"/>
      <c r="M18" s="52"/>
      <c r="N18" s="53"/>
    </row>
    <row r="19" ht="14" spans="1:14">
      <c r="A19" s="47" t="s">
        <v>2674</v>
      </c>
      <c r="B19" s="47" t="s">
        <v>2675</v>
      </c>
      <c r="C19" s="52">
        <f t="shared" ref="C19:F19" si="2">SUM(C14:C17)</f>
        <v>452</v>
      </c>
      <c r="D19" s="52"/>
      <c r="E19" s="52">
        <f t="shared" si="2"/>
        <v>452</v>
      </c>
      <c r="F19" s="52">
        <f t="shared" si="2"/>
        <v>444</v>
      </c>
      <c r="G19" s="52"/>
      <c r="H19" s="52">
        <f>SUM(H14:H17)</f>
        <v>444</v>
      </c>
      <c r="I19" s="47" t="s">
        <v>2696</v>
      </c>
      <c r="J19" s="47" t="s">
        <v>2697</v>
      </c>
      <c r="K19" s="52">
        <f t="shared" ref="K19:N19" si="3">SUM(K14:K18)</f>
        <v>0</v>
      </c>
      <c r="L19" s="52"/>
      <c r="M19" s="52">
        <f t="shared" si="3"/>
        <v>0</v>
      </c>
      <c r="N19" s="53">
        <f t="shared" si="3"/>
        <v>10157</v>
      </c>
    </row>
  </sheetData>
  <mergeCells count="11">
    <mergeCell ref="A2:N2"/>
    <mergeCell ref="A3:N3"/>
    <mergeCell ref="A4:H4"/>
    <mergeCell ref="I4:N4"/>
    <mergeCell ref="C5:E5"/>
    <mergeCell ref="F5:H5"/>
    <mergeCell ref="K5:M5"/>
    <mergeCell ref="A5:A6"/>
    <mergeCell ref="B5:B6"/>
    <mergeCell ref="I5:I6"/>
    <mergeCell ref="J5:J6"/>
  </mergeCells>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dimension ref="A1:N20"/>
  <sheetViews>
    <sheetView view="pageBreakPreview" zoomScaleNormal="100" topLeftCell="I1" workbookViewId="0">
      <selection activeCell="Q14" sqref="Q14"/>
    </sheetView>
  </sheetViews>
  <sheetFormatPr defaultColWidth="9" defaultRowHeight="25" customHeight="1"/>
  <cols>
    <col min="1" max="8" width="9" hidden="1" customWidth="1"/>
    <col min="9" max="9" width="46.3777777777778" customWidth="1"/>
    <col min="10" max="13" width="9" hidden="1" customWidth="1"/>
    <col min="14" max="14" width="69.5555555555556" customWidth="1"/>
  </cols>
  <sheetData>
    <row r="1" customHeight="1" spans="1:14">
      <c r="A1" s="43"/>
    </row>
    <row r="2" customHeight="1" spans="1:14">
      <c r="A2" s="44" t="s">
        <v>2700</v>
      </c>
      <c r="B2" s="44"/>
      <c r="C2" s="44"/>
      <c r="D2" s="44"/>
      <c r="E2" s="44"/>
      <c r="F2" s="44"/>
      <c r="G2" s="44"/>
      <c r="H2" s="44"/>
      <c r="I2" s="44"/>
      <c r="J2" s="44"/>
      <c r="K2" s="44"/>
      <c r="L2" s="44"/>
      <c r="M2" s="44"/>
      <c r="N2" s="44"/>
    </row>
    <row r="3" customHeight="1" spans="1:14">
      <c r="A3" s="45" t="s">
        <v>72</v>
      </c>
      <c r="B3" s="46"/>
      <c r="C3" s="46"/>
      <c r="D3" s="46"/>
      <c r="E3" s="46"/>
      <c r="F3" s="46"/>
      <c r="G3" s="46"/>
      <c r="H3" s="46"/>
      <c r="I3" s="46"/>
      <c r="J3" s="46"/>
      <c r="K3" s="46"/>
      <c r="L3" s="46"/>
      <c r="M3" s="46"/>
      <c r="N3" s="46"/>
    </row>
    <row r="4" customHeight="1" spans="1:14">
      <c r="A4" s="47" t="s">
        <v>2650</v>
      </c>
      <c r="B4" s="48"/>
      <c r="C4" s="48"/>
      <c r="D4" s="48"/>
      <c r="E4" s="48"/>
      <c r="F4" s="48"/>
      <c r="G4" s="48"/>
      <c r="H4" s="48"/>
      <c r="I4" s="47" t="s">
        <v>2677</v>
      </c>
      <c r="J4" s="48"/>
      <c r="K4" s="48"/>
      <c r="L4" s="48"/>
      <c r="M4" s="48"/>
      <c r="N4" s="48"/>
    </row>
    <row r="5" customHeight="1" spans="1:14">
      <c r="A5" s="47" t="s">
        <v>2634</v>
      </c>
      <c r="B5" s="47" t="s">
        <v>2651</v>
      </c>
      <c r="C5" s="47" t="s">
        <v>2652</v>
      </c>
      <c r="D5" s="48"/>
      <c r="E5" s="48"/>
      <c r="F5" s="47" t="s">
        <v>2273</v>
      </c>
      <c r="G5" s="48"/>
      <c r="H5" s="48"/>
      <c r="I5" s="47" t="s">
        <v>2634</v>
      </c>
      <c r="J5" s="47" t="s">
        <v>2651</v>
      </c>
      <c r="K5" s="47" t="s">
        <v>2652</v>
      </c>
      <c r="L5" s="48"/>
      <c r="M5" s="48"/>
      <c r="N5" s="47" t="s">
        <v>2273</v>
      </c>
    </row>
    <row r="6" customHeight="1" spans="1:14">
      <c r="A6" s="49"/>
      <c r="B6" s="49"/>
      <c r="C6" s="50" t="s">
        <v>2067</v>
      </c>
      <c r="D6" s="50" t="s">
        <v>2653</v>
      </c>
      <c r="E6" s="50" t="s">
        <v>2654</v>
      </c>
      <c r="F6" s="50" t="s">
        <v>2067</v>
      </c>
      <c r="G6" s="50" t="s">
        <v>2653</v>
      </c>
      <c r="H6" s="50" t="s">
        <v>2654</v>
      </c>
      <c r="I6" s="49"/>
      <c r="J6" s="49"/>
      <c r="K6" s="50" t="s">
        <v>2067</v>
      </c>
      <c r="L6" s="50" t="s">
        <v>2653</v>
      </c>
      <c r="M6" s="50" t="s">
        <v>2654</v>
      </c>
      <c r="N6" s="50" t="s">
        <v>2067</v>
      </c>
    </row>
    <row r="7" hidden="1" customHeight="1" spans="1:14">
      <c r="A7" s="47" t="s">
        <v>2655</v>
      </c>
      <c r="B7" s="48"/>
      <c r="C7" s="47" t="s">
        <v>2656</v>
      </c>
      <c r="D7" s="47" t="s">
        <v>2657</v>
      </c>
      <c r="E7" s="50" t="s">
        <v>2658</v>
      </c>
      <c r="F7" s="47" t="s">
        <v>2659</v>
      </c>
      <c r="G7" s="47" t="s">
        <v>2665</v>
      </c>
      <c r="H7" s="50" t="s">
        <v>2667</v>
      </c>
      <c r="I7" s="47" t="s">
        <v>2655</v>
      </c>
      <c r="J7" s="48"/>
      <c r="K7" s="47" t="s">
        <v>2656</v>
      </c>
      <c r="L7" s="47" t="s">
        <v>2657</v>
      </c>
      <c r="M7" s="50" t="s">
        <v>2658</v>
      </c>
      <c r="N7" s="47" t="s">
        <v>2659</v>
      </c>
    </row>
    <row r="8" customHeight="1" spans="1:14">
      <c r="A8" s="51" t="s">
        <v>2660</v>
      </c>
      <c r="B8" s="47" t="s">
        <v>2656</v>
      </c>
      <c r="C8" s="52"/>
      <c r="D8" s="52"/>
      <c r="E8" s="52"/>
      <c r="F8" s="52"/>
      <c r="G8" s="52"/>
      <c r="H8" s="52"/>
      <c r="I8" s="51" t="s">
        <v>2678</v>
      </c>
      <c r="J8" s="47" t="s">
        <v>2679</v>
      </c>
      <c r="K8" s="52">
        <f>SUM(L8:M8)</f>
        <v>452</v>
      </c>
      <c r="L8" s="52"/>
      <c r="M8" s="52">
        <v>452</v>
      </c>
      <c r="N8" s="53"/>
    </row>
    <row r="9" customHeight="1" spans="1:14">
      <c r="A9" s="51" t="s">
        <v>2661</v>
      </c>
      <c r="B9" s="47" t="s">
        <v>2657</v>
      </c>
      <c r="C9" s="52">
        <f>SUM(D9:E9)</f>
        <v>444</v>
      </c>
      <c r="D9" s="52"/>
      <c r="E9" s="52">
        <v>444</v>
      </c>
      <c r="F9" s="52">
        <f>SUM(G9:H9)</f>
        <v>444</v>
      </c>
      <c r="G9" s="52"/>
      <c r="H9" s="52">
        <v>444</v>
      </c>
      <c r="I9" s="51" t="s">
        <v>2680</v>
      </c>
      <c r="J9" s="47" t="s">
        <v>2681</v>
      </c>
      <c r="K9" s="52"/>
      <c r="L9" s="52"/>
      <c r="M9" s="52"/>
      <c r="N9" s="53"/>
    </row>
    <row r="10" customHeight="1" spans="1:14">
      <c r="A10" s="51" t="s">
        <v>2662</v>
      </c>
      <c r="B10" s="47" t="s">
        <v>2658</v>
      </c>
      <c r="C10" s="52"/>
      <c r="D10" s="52"/>
      <c r="E10" s="52"/>
      <c r="F10" s="52"/>
      <c r="G10" s="52"/>
      <c r="H10" s="52"/>
      <c r="I10" s="51" t="s">
        <v>2682</v>
      </c>
      <c r="J10" s="47" t="s">
        <v>2683</v>
      </c>
      <c r="K10" s="52"/>
      <c r="L10" s="52"/>
      <c r="M10" s="52"/>
      <c r="N10" s="53"/>
    </row>
    <row r="11" customHeight="1" spans="1:14">
      <c r="A11" s="51" t="s">
        <v>2663</v>
      </c>
      <c r="B11" s="47" t="s">
        <v>2659</v>
      </c>
      <c r="C11" s="52"/>
      <c r="D11" s="52"/>
      <c r="E11" s="52"/>
      <c r="F11" s="52"/>
      <c r="G11" s="52"/>
      <c r="H11" s="52"/>
      <c r="I11" s="51" t="s">
        <v>2684</v>
      </c>
      <c r="J11" s="47" t="s">
        <v>2685</v>
      </c>
      <c r="K11" s="52"/>
      <c r="L11" s="52"/>
      <c r="M11" s="52"/>
      <c r="N11" s="53"/>
    </row>
    <row r="12" customHeight="1" spans="1:14">
      <c r="A12" s="51" t="s">
        <v>2664</v>
      </c>
      <c r="B12" s="47" t="s">
        <v>2665</v>
      </c>
      <c r="C12" s="52"/>
      <c r="D12" s="52"/>
      <c r="E12" s="52"/>
      <c r="F12" s="52"/>
      <c r="G12" s="52"/>
      <c r="H12" s="52"/>
      <c r="I12" s="51"/>
      <c r="J12" s="47"/>
      <c r="K12" s="54"/>
      <c r="L12" s="54"/>
      <c r="M12" s="54"/>
      <c r="N12" s="47"/>
    </row>
    <row r="13" customHeight="1" spans="1:14">
      <c r="A13" s="51"/>
      <c r="B13" s="47"/>
      <c r="C13" s="54"/>
      <c r="D13" s="54"/>
      <c r="E13" s="54"/>
      <c r="F13" s="54"/>
      <c r="G13" s="54"/>
      <c r="H13" s="54"/>
      <c r="I13" s="51"/>
      <c r="J13" s="47"/>
      <c r="K13" s="54"/>
      <c r="L13" s="54"/>
      <c r="M13" s="54"/>
      <c r="N13" s="47"/>
    </row>
    <row r="14" customHeight="1" spans="1:14">
      <c r="A14" s="47" t="s">
        <v>2666</v>
      </c>
      <c r="B14" s="47" t="s">
        <v>2667</v>
      </c>
      <c r="C14" s="52">
        <f>SUM(D14:E14)</f>
        <v>444</v>
      </c>
      <c r="D14" s="52">
        <f t="shared" ref="D14:F14" si="0">SUM(D8:D12)</f>
        <v>0</v>
      </c>
      <c r="E14" s="52">
        <f t="shared" si="0"/>
        <v>444</v>
      </c>
      <c r="F14" s="52">
        <f t="shared" si="0"/>
        <v>444</v>
      </c>
      <c r="G14" s="52"/>
      <c r="H14" s="52">
        <f>SUM(H8:H12)</f>
        <v>444</v>
      </c>
      <c r="I14" s="47" t="s">
        <v>2686</v>
      </c>
      <c r="J14" s="47" t="s">
        <v>2687</v>
      </c>
      <c r="K14" s="52">
        <f t="shared" ref="K14:N14" si="1">SUM(K8:K11)</f>
        <v>452</v>
      </c>
      <c r="L14" s="52"/>
      <c r="M14" s="52">
        <f t="shared" si="1"/>
        <v>452</v>
      </c>
      <c r="N14" s="53">
        <f t="shared" si="1"/>
        <v>0</v>
      </c>
    </row>
    <row r="15" customHeight="1" spans="1:14">
      <c r="A15" s="51" t="s">
        <v>2668</v>
      </c>
      <c r="B15" s="47" t="s">
        <v>2669</v>
      </c>
      <c r="C15" s="52">
        <v>8</v>
      </c>
      <c r="D15" s="52"/>
      <c r="E15" s="52">
        <v>8</v>
      </c>
      <c r="F15" s="52"/>
      <c r="G15" s="52"/>
      <c r="H15" s="52"/>
      <c r="I15" s="51" t="s">
        <v>2688</v>
      </c>
      <c r="J15" s="47" t="s">
        <v>2689</v>
      </c>
      <c r="K15" s="52"/>
      <c r="L15" s="52"/>
      <c r="M15" s="54"/>
      <c r="N15" s="53"/>
    </row>
    <row r="16" customHeight="1" spans="1:14">
      <c r="A16" s="51" t="s">
        <v>2670</v>
      </c>
      <c r="B16" s="47" t="s">
        <v>2671</v>
      </c>
      <c r="C16" s="52"/>
      <c r="D16" s="52"/>
      <c r="E16" s="52"/>
      <c r="F16" s="52"/>
      <c r="G16" s="52"/>
      <c r="H16" s="54"/>
      <c r="I16" s="51" t="s">
        <v>2690</v>
      </c>
      <c r="J16" s="47" t="s">
        <v>2691</v>
      </c>
      <c r="K16" s="52"/>
      <c r="L16" s="52"/>
      <c r="M16" s="52"/>
      <c r="N16" s="53"/>
    </row>
    <row r="17" customHeight="1" spans="1:14">
      <c r="A17" s="51" t="s">
        <v>2672</v>
      </c>
      <c r="B17" s="47" t="s">
        <v>2673</v>
      </c>
      <c r="C17" s="52"/>
      <c r="D17" s="52"/>
      <c r="E17" s="52"/>
      <c r="F17" s="52"/>
      <c r="G17" s="52"/>
      <c r="H17" s="52"/>
      <c r="I17" s="51" t="s">
        <v>2692</v>
      </c>
      <c r="J17" s="47" t="s">
        <v>2693</v>
      </c>
      <c r="K17" s="52"/>
      <c r="L17" s="52"/>
      <c r="M17" s="52"/>
      <c r="N17" s="53"/>
    </row>
    <row r="18" customHeight="1" spans="1:14">
      <c r="A18" s="47"/>
      <c r="B18" s="47"/>
      <c r="C18" s="54"/>
      <c r="D18" s="54"/>
      <c r="E18" s="54"/>
      <c r="F18" s="54"/>
      <c r="G18" s="54"/>
      <c r="H18" s="54"/>
      <c r="I18" s="51" t="s">
        <v>2694</v>
      </c>
      <c r="J18" s="47" t="s">
        <v>2695</v>
      </c>
      <c r="K18" s="52"/>
      <c r="L18" s="52"/>
      <c r="M18" s="52"/>
      <c r="N18" s="53"/>
    </row>
    <row r="19" customHeight="1" spans="1:14">
      <c r="A19" s="47" t="s">
        <v>2674</v>
      </c>
      <c r="B19" s="47" t="s">
        <v>2675</v>
      </c>
      <c r="C19" s="52">
        <f t="shared" ref="C19:F19" si="2">SUM(C14:C17)</f>
        <v>452</v>
      </c>
      <c r="D19" s="52"/>
      <c r="E19" s="52">
        <f t="shared" si="2"/>
        <v>452</v>
      </c>
      <c r="F19" s="52">
        <f t="shared" si="2"/>
        <v>444</v>
      </c>
      <c r="G19" s="52"/>
      <c r="H19" s="52">
        <f>SUM(H14:H17)</f>
        <v>444</v>
      </c>
      <c r="I19" s="47" t="s">
        <v>2696</v>
      </c>
      <c r="J19" s="47" t="s">
        <v>2697</v>
      </c>
      <c r="K19" s="52">
        <f t="shared" ref="K19:N19" si="3">SUM(K14:K18)</f>
        <v>452</v>
      </c>
      <c r="L19" s="52"/>
      <c r="M19" s="52">
        <f t="shared" si="3"/>
        <v>452</v>
      </c>
      <c r="N19" s="53">
        <f t="shared" si="3"/>
        <v>0</v>
      </c>
    </row>
    <row r="20" customHeight="1" spans="1:14">
      <c r="I20" s="55" t="s">
        <v>2701</v>
      </c>
      <c r="J20" s="55"/>
      <c r="K20" s="55"/>
      <c r="L20" s="55"/>
      <c r="M20" s="55"/>
      <c r="N20" s="55"/>
    </row>
  </sheetData>
  <mergeCells count="11">
    <mergeCell ref="A2:N2"/>
    <mergeCell ref="A3:N3"/>
    <mergeCell ref="A4:H4"/>
    <mergeCell ref="I4:N4"/>
    <mergeCell ref="C5:E5"/>
    <mergeCell ref="F5:H5"/>
    <mergeCell ref="K5:M5"/>
    <mergeCell ref="A5:A6"/>
    <mergeCell ref="B5:B6"/>
    <mergeCell ref="I5:I6"/>
    <mergeCell ref="J5:J6"/>
  </mergeCells>
  <pageMargins left="0.75" right="0.75" top="1" bottom="1" header="0.5" footer="0.5"/>
  <pageSetup paperSize="9" scale="92" orientation="portrait"/>
  <headerFooter/>
  <colBreaks count="1" manualBreakCount="1">
    <brk id="14" max="1048575" man="1"/>
  </col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pageSetUpPr fitToPage="1"/>
  </sheetPr>
  <dimension ref="A1:B42"/>
  <sheetViews>
    <sheetView view="pageBreakPreview" zoomScaleNormal="100" topLeftCell="A6" workbookViewId="0">
      <selection activeCell="E19" sqref="E19"/>
    </sheetView>
  </sheetViews>
  <sheetFormatPr defaultColWidth="10.2333333333333" defaultRowHeight="12" outlineLevelCol="1"/>
  <cols>
    <col min="1" max="1" width="52.8777777777778" customWidth="1"/>
    <col min="2" max="2" width="33.5" customWidth="1"/>
    <col min="3" max="4" width="10.2333333333333" customWidth="1"/>
    <col min="5" max="5" width="23.2111111111111" customWidth="1"/>
    <col min="6" max="240" width="10.2333333333333" customWidth="1"/>
  </cols>
  <sheetData>
    <row r="1" ht="31" customHeight="1" spans="1:2">
      <c r="A1" s="21"/>
    </row>
    <row r="2" ht="37.9" customHeight="1" spans="1:2">
      <c r="A2" s="22" t="s">
        <v>2702</v>
      </c>
      <c r="B2" s="22"/>
    </row>
    <row r="3" ht="25.9" customHeight="1" spans="1:2">
      <c r="A3" s="23"/>
      <c r="B3" s="42" t="s">
        <v>72</v>
      </c>
    </row>
    <row r="4" ht="19.5" customHeight="1" spans="1:2">
      <c r="A4" s="26" t="s">
        <v>2703</v>
      </c>
      <c r="B4" s="26" t="s">
        <v>2704</v>
      </c>
    </row>
    <row r="5" ht="31.5" customHeight="1" spans="1:2">
      <c r="A5" s="26"/>
      <c r="B5" s="26"/>
    </row>
    <row r="6" ht="33.75" customHeight="1" spans="1:2">
      <c r="A6" s="30" t="s">
        <v>2705</v>
      </c>
      <c r="B6" s="32">
        <v>25049</v>
      </c>
    </row>
    <row r="7" ht="33.75" customHeight="1" spans="1:2">
      <c r="A7" s="30" t="s">
        <v>2706</v>
      </c>
      <c r="B7" s="32">
        <v>17036</v>
      </c>
    </row>
    <row r="8" ht="33.75" customHeight="1" spans="1:2">
      <c r="A8" s="30" t="s">
        <v>2707</v>
      </c>
      <c r="B8" s="32"/>
    </row>
    <row r="9" ht="33.75" customHeight="1" spans="1:2">
      <c r="A9" s="30" t="s">
        <v>2708</v>
      </c>
      <c r="B9" s="32"/>
    </row>
    <row r="10" ht="33.75" customHeight="1" spans="1:2">
      <c r="A10" s="30" t="s">
        <v>2709</v>
      </c>
      <c r="B10" s="32"/>
    </row>
    <row r="11" ht="33.75" customHeight="1" spans="1:2">
      <c r="A11" s="30" t="s">
        <v>2710</v>
      </c>
      <c r="B11" s="32"/>
    </row>
    <row r="12" ht="33.75" customHeight="1" spans="1:2">
      <c r="A12" s="30"/>
      <c r="B12" s="32"/>
    </row>
    <row r="13" ht="33.75" customHeight="1" spans="1:2">
      <c r="A13" s="30"/>
      <c r="B13" s="32"/>
    </row>
    <row r="14" ht="33.75" customHeight="1" spans="1:2">
      <c r="A14" s="29" t="s">
        <v>2666</v>
      </c>
      <c r="B14" s="34">
        <f>SUM(B6:B13)</f>
        <v>42085</v>
      </c>
    </row>
    <row r="15" ht="33.75" customHeight="1" spans="1:2">
      <c r="A15" s="35" t="s">
        <v>2711</v>
      </c>
      <c r="B15" s="32"/>
    </row>
    <row r="16" ht="33.75" customHeight="1" spans="1:2">
      <c r="A16" s="35" t="s">
        <v>2712</v>
      </c>
      <c r="B16" s="32"/>
    </row>
    <row r="17" ht="33.75" customHeight="1" spans="1:2">
      <c r="A17" s="35" t="s">
        <v>2713</v>
      </c>
      <c r="B17" s="32">
        <v>33630</v>
      </c>
    </row>
    <row r="18" ht="33.75" customHeight="1" spans="1:2">
      <c r="A18" s="35"/>
      <c r="B18" s="32"/>
    </row>
    <row r="19" ht="33.75" customHeight="1" spans="1:2">
      <c r="A19" s="38" t="s">
        <v>2362</v>
      </c>
      <c r="B19" s="40">
        <f>SUM(B14:B17)</f>
        <v>75715</v>
      </c>
    </row>
    <row r="34" ht="15" spans="2:2">
      <c r="B34" s="41"/>
    </row>
    <row r="35" ht="15" spans="2:2">
      <c r="B35" s="41"/>
    </row>
    <row r="36" ht="15" spans="2:2">
      <c r="B36" s="41"/>
    </row>
    <row r="37" ht="15" spans="2:2">
      <c r="B37" s="41"/>
    </row>
    <row r="38" ht="15" spans="2:2">
      <c r="B38" s="41"/>
    </row>
    <row r="39" ht="15" spans="2:2">
      <c r="B39" s="41"/>
    </row>
    <row r="40" ht="15" spans="2:2">
      <c r="B40" s="41"/>
    </row>
    <row r="41" ht="15" spans="2:2">
      <c r="B41" s="41"/>
    </row>
    <row r="42" ht="15" spans="2:2">
      <c r="B42" s="41"/>
    </row>
  </sheetData>
  <mergeCells count="3">
    <mergeCell ref="A2:B2"/>
    <mergeCell ref="A4:A5"/>
    <mergeCell ref="B4:B5"/>
  </mergeCells>
  <printOptions horizontalCentered="1"/>
  <pageMargins left="0.707638888888889" right="0.707638888888889" top="0.354166666666667" bottom="0.313888888888889" header="0.313888888888889" footer="0.313888888888889"/>
  <pageSetup paperSize="9" orientation="portrait"/>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pageSetUpPr fitToPage="1"/>
  </sheetPr>
  <dimension ref="A1:F42"/>
  <sheetViews>
    <sheetView view="pageBreakPreview" zoomScaleNormal="100" workbookViewId="0">
      <pane ySplit="1" topLeftCell="A2" activePane="bottomLeft" state="frozen"/>
      <selection/>
      <selection pane="bottomLeft" activeCell="H12" sqref="H12"/>
    </sheetView>
  </sheetViews>
  <sheetFormatPr defaultColWidth="10.2333333333333" defaultRowHeight="12" outlineLevelCol="5"/>
  <cols>
    <col min="1" max="1" width="27.1" hidden="1" customWidth="1"/>
    <col min="2" max="2" width="9.51111111111111" hidden="1" customWidth="1"/>
    <col min="3" max="3" width="60.8777777777778" customWidth="1"/>
    <col min="4" max="4" width="24.5" customWidth="1"/>
    <col min="5" max="5" width="9.25555555555556" hidden="1" customWidth="1"/>
    <col min="6" max="6" width="13" hidden="1" customWidth="1"/>
    <col min="7" max="8" width="10.2333333333333" customWidth="1"/>
    <col min="9" max="9" width="23.2111111111111" customWidth="1"/>
    <col min="10" max="244" width="10.2333333333333" customWidth="1"/>
  </cols>
  <sheetData>
    <row r="1" ht="31" customHeight="1" spans="1:6">
      <c r="A1" s="21" t="s">
        <v>2714</v>
      </c>
    </row>
    <row r="2" ht="37.9" customHeight="1" spans="1:6">
      <c r="A2" s="22" t="s">
        <v>2715</v>
      </c>
      <c r="B2" s="22"/>
      <c r="C2" s="22"/>
      <c r="D2" s="22"/>
      <c r="E2" s="22"/>
      <c r="F2" s="22"/>
    </row>
    <row r="3" ht="25.9" customHeight="1" spans="1:6">
      <c r="A3" s="23"/>
      <c r="B3" s="24"/>
      <c r="C3" s="24"/>
      <c r="D3" s="25" t="s">
        <v>72</v>
      </c>
      <c r="E3" s="25"/>
      <c r="F3" s="25"/>
    </row>
    <row r="4" ht="19.5" customHeight="1" spans="1:6">
      <c r="A4" s="26" t="s">
        <v>2703</v>
      </c>
      <c r="B4" s="26" t="s">
        <v>2716</v>
      </c>
      <c r="C4" s="26" t="s">
        <v>2703</v>
      </c>
      <c r="D4" s="26" t="s">
        <v>2717</v>
      </c>
      <c r="E4" s="27" t="s">
        <v>2718</v>
      </c>
      <c r="F4" s="28"/>
    </row>
    <row r="5" ht="31.5" customHeight="1" spans="1:6">
      <c r="A5" s="26"/>
      <c r="B5" s="26"/>
      <c r="C5" s="26"/>
      <c r="D5" s="26"/>
      <c r="E5" s="26" t="s">
        <v>2719</v>
      </c>
      <c r="F5" s="29" t="s">
        <v>2720</v>
      </c>
    </row>
    <row r="6" ht="33.75" customHeight="1" spans="1:6">
      <c r="A6" s="30" t="s">
        <v>2705</v>
      </c>
      <c r="B6" s="31">
        <v>16488</v>
      </c>
      <c r="C6" s="30" t="s">
        <v>2705</v>
      </c>
      <c r="D6" s="32">
        <v>25004</v>
      </c>
      <c r="E6" s="31">
        <v>2721</v>
      </c>
      <c r="F6" s="31">
        <f t="shared" ref="F6:F11" si="0">B6-D6</f>
        <v>-8516</v>
      </c>
    </row>
    <row r="7" ht="33.75" customHeight="1" spans="1:6">
      <c r="A7" s="30" t="s">
        <v>2706</v>
      </c>
      <c r="B7" s="31">
        <v>8062</v>
      </c>
      <c r="C7" s="30" t="s">
        <v>2706</v>
      </c>
      <c r="D7" s="32">
        <v>11059</v>
      </c>
      <c r="E7" s="31">
        <v>18428</v>
      </c>
      <c r="F7" s="31">
        <f t="shared" si="0"/>
        <v>-2997</v>
      </c>
    </row>
    <row r="8" ht="33.75" customHeight="1" spans="1:6">
      <c r="A8" s="30" t="s">
        <v>2707</v>
      </c>
      <c r="B8" s="31"/>
      <c r="C8" s="30" t="s">
        <v>2707</v>
      </c>
      <c r="D8" s="32"/>
      <c r="E8" s="31"/>
      <c r="F8" s="31">
        <f t="shared" si="0"/>
        <v>0</v>
      </c>
    </row>
    <row r="9" ht="33.75" customHeight="1" spans="1:6">
      <c r="A9" s="30" t="s">
        <v>2708</v>
      </c>
      <c r="B9" s="31"/>
      <c r="C9" s="30" t="s">
        <v>2708</v>
      </c>
      <c r="D9" s="32"/>
      <c r="E9" s="31"/>
      <c r="F9" s="31">
        <f t="shared" si="0"/>
        <v>0</v>
      </c>
    </row>
    <row r="10" ht="33.75" customHeight="1" spans="1:6">
      <c r="A10" s="30" t="s">
        <v>2709</v>
      </c>
      <c r="B10" s="31">
        <v>283</v>
      </c>
      <c r="C10" s="30" t="s">
        <v>2709</v>
      </c>
      <c r="D10" s="32"/>
      <c r="E10" s="31">
        <f>1372+203</f>
        <v>1575</v>
      </c>
      <c r="F10" s="31">
        <f t="shared" si="0"/>
        <v>283</v>
      </c>
    </row>
    <row r="11" ht="33.75" customHeight="1" spans="1:6">
      <c r="A11" s="30" t="s">
        <v>2710</v>
      </c>
      <c r="B11" s="31"/>
      <c r="C11" s="30" t="s">
        <v>2710</v>
      </c>
      <c r="D11" s="32"/>
      <c r="E11" s="31"/>
      <c r="F11" s="31">
        <f t="shared" si="0"/>
        <v>0</v>
      </c>
    </row>
    <row r="12" ht="33.75" customHeight="1" spans="1:6">
      <c r="A12" s="30"/>
      <c r="B12" s="31"/>
      <c r="C12" s="30"/>
      <c r="D12" s="32"/>
      <c r="E12" s="31"/>
      <c r="F12" s="31"/>
    </row>
    <row r="13" ht="33.75" customHeight="1" spans="1:6">
      <c r="A13" s="30"/>
      <c r="B13" s="31"/>
      <c r="C13" s="30"/>
      <c r="D13" s="32"/>
      <c r="E13" s="31"/>
      <c r="F13" s="31"/>
    </row>
    <row r="14" ht="33.75" customHeight="1" spans="1:6">
      <c r="A14" s="29" t="s">
        <v>2666</v>
      </c>
      <c r="B14" s="33">
        <f t="shared" ref="B14:F14" si="1">SUM(B6:B13)</f>
        <v>24833</v>
      </c>
      <c r="C14" s="29" t="s">
        <v>2686</v>
      </c>
      <c r="D14" s="34">
        <f t="shared" si="1"/>
        <v>36063</v>
      </c>
      <c r="E14" s="33">
        <f t="shared" si="1"/>
        <v>22724</v>
      </c>
      <c r="F14" s="33">
        <f t="shared" si="1"/>
        <v>-11230</v>
      </c>
    </row>
    <row r="15" ht="33.75" customHeight="1" spans="1:6">
      <c r="A15" s="35" t="s">
        <v>2711</v>
      </c>
      <c r="B15" s="31"/>
      <c r="C15" s="35" t="s">
        <v>2721</v>
      </c>
      <c r="D15" s="32"/>
      <c r="E15" s="31"/>
      <c r="F15" s="36"/>
    </row>
    <row r="16" ht="33.75" customHeight="1" spans="1:6">
      <c r="A16" s="35" t="s">
        <v>2712</v>
      </c>
      <c r="B16" s="31"/>
      <c r="C16" s="35" t="s">
        <v>2722</v>
      </c>
      <c r="D16" s="32"/>
      <c r="E16" s="31"/>
      <c r="F16" s="37"/>
    </row>
    <row r="17" ht="33.75" customHeight="1" spans="1:6">
      <c r="A17" s="35" t="s">
        <v>2713</v>
      </c>
      <c r="B17" s="31">
        <f>'[2]2021年社保基金收支情况'!D17</f>
        <v>24993.51</v>
      </c>
      <c r="C17" s="35" t="s">
        <v>2723</v>
      </c>
      <c r="D17" s="32">
        <v>39652</v>
      </c>
      <c r="E17" s="31"/>
      <c r="F17" s="37"/>
    </row>
    <row r="18" ht="33.75" customHeight="1" spans="1:6">
      <c r="A18" s="35"/>
      <c r="B18" s="31"/>
      <c r="C18" s="35" t="s">
        <v>2724</v>
      </c>
      <c r="D18" s="32"/>
      <c r="E18" s="31"/>
      <c r="F18" s="37"/>
    </row>
    <row r="19" ht="33.75" customHeight="1" spans="1:6">
      <c r="A19" s="38" t="s">
        <v>2362</v>
      </c>
      <c r="B19" s="39">
        <f>SUM(B14:B17)</f>
        <v>49826.51</v>
      </c>
      <c r="C19" s="38" t="s">
        <v>2629</v>
      </c>
      <c r="D19" s="40">
        <f>SUM(D14:D17)</f>
        <v>75715</v>
      </c>
      <c r="E19" s="39"/>
      <c r="F19" s="36"/>
    </row>
    <row r="34" ht="15" spans="2:5">
      <c r="B34" s="41"/>
      <c r="C34" s="41"/>
      <c r="D34" s="41"/>
      <c r="E34" s="41"/>
    </row>
    <row r="35" ht="15" spans="2:5">
      <c r="B35" s="41"/>
      <c r="C35" s="41"/>
      <c r="D35" s="41"/>
      <c r="E35" s="41"/>
    </row>
    <row r="36" ht="15" spans="2:5">
      <c r="B36" s="41"/>
      <c r="C36" s="41"/>
      <c r="D36" s="41"/>
      <c r="E36" s="41"/>
    </row>
    <row r="37" ht="15" spans="2:5">
      <c r="B37" s="41"/>
      <c r="C37" s="41"/>
      <c r="D37" s="41"/>
      <c r="E37" s="41"/>
    </row>
    <row r="38" ht="15" spans="2:5">
      <c r="B38" s="41"/>
      <c r="C38" s="41"/>
      <c r="D38" s="41"/>
      <c r="E38" s="41"/>
    </row>
    <row r="39" ht="15" spans="2:5">
      <c r="B39" s="41"/>
      <c r="C39" s="41"/>
      <c r="D39" s="41"/>
      <c r="E39" s="41"/>
    </row>
    <row r="40" ht="15" spans="2:5">
      <c r="B40" s="41"/>
      <c r="C40" s="41"/>
      <c r="D40" s="41"/>
      <c r="E40" s="41"/>
    </row>
    <row r="41" ht="15" spans="2:5">
      <c r="B41" s="41"/>
      <c r="C41" s="41"/>
      <c r="D41" s="41"/>
      <c r="E41" s="41"/>
    </row>
    <row r="42" ht="15" spans="2:5">
      <c r="B42" s="41"/>
      <c r="C42" s="41"/>
      <c r="D42" s="41"/>
      <c r="E42" s="41"/>
    </row>
  </sheetData>
  <mergeCells count="7">
    <mergeCell ref="A2:F2"/>
    <mergeCell ref="D3:F3"/>
    <mergeCell ref="E4:F4"/>
    <mergeCell ref="A4:A5"/>
    <mergeCell ref="B4:B5"/>
    <mergeCell ref="C4:C5"/>
    <mergeCell ref="D4:D5"/>
  </mergeCells>
  <printOptions horizontalCentered="1"/>
  <pageMargins left="0.707638888888889" right="0.707638888888889" top="0.354166666666667" bottom="0.313888888888889" header="0.313888888888889" footer="0.313888888888889"/>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C22"/>
  <sheetViews>
    <sheetView tabSelected="1" workbookViewId="0">
      <selection activeCell="F11" sqref="F11"/>
    </sheetView>
  </sheetViews>
  <sheetFormatPr defaultColWidth="12" defaultRowHeight="12" outlineLevelCol="2"/>
  <cols>
    <col min="1" max="1" width="9" customWidth="1"/>
    <col min="2" max="2" width="17.1666666666667" customWidth="1"/>
    <col min="3" max="3" width="75.8333333333333" customWidth="1"/>
  </cols>
  <sheetData>
    <row r="1" ht="41" customHeight="1" spans="1:3">
      <c r="A1" s="249" t="s">
        <v>41</v>
      </c>
      <c r="B1" s="249"/>
      <c r="C1" s="249"/>
    </row>
    <row r="2" ht="26" customHeight="1" spans="1:3">
      <c r="A2" s="250" t="s">
        <v>42</v>
      </c>
      <c r="B2" s="250" t="s">
        <v>43</v>
      </c>
      <c r="C2" s="250" t="s">
        <v>44</v>
      </c>
    </row>
    <row r="3" ht="30" customHeight="1" spans="1:3">
      <c r="A3" s="251">
        <v>1</v>
      </c>
      <c r="B3" s="250" t="s">
        <v>45</v>
      </c>
      <c r="C3" s="252" t="s">
        <v>5</v>
      </c>
    </row>
    <row r="4" ht="30" customHeight="1" spans="1:3">
      <c r="A4" s="251">
        <v>2</v>
      </c>
      <c r="B4" s="250" t="s">
        <v>46</v>
      </c>
      <c r="C4" s="252" t="s">
        <v>8</v>
      </c>
    </row>
    <row r="5" ht="30" customHeight="1" spans="1:3">
      <c r="A5" s="251">
        <v>3</v>
      </c>
      <c r="B5" s="250" t="s">
        <v>47</v>
      </c>
      <c r="C5" s="252" t="s">
        <v>10</v>
      </c>
    </row>
    <row r="6" ht="30" customHeight="1" spans="1:3">
      <c r="A6" s="251">
        <v>4</v>
      </c>
      <c r="B6" s="250" t="s">
        <v>48</v>
      </c>
      <c r="C6" s="252" t="s">
        <v>49</v>
      </c>
    </row>
    <row r="7" ht="30" customHeight="1" spans="1:3">
      <c r="A7" s="251">
        <v>5</v>
      </c>
      <c r="B7" s="250" t="s">
        <v>50</v>
      </c>
      <c r="C7" s="252" t="s">
        <v>14</v>
      </c>
    </row>
    <row r="8" ht="30" customHeight="1" spans="1:3">
      <c r="A8" s="251">
        <v>6</v>
      </c>
      <c r="B8" s="250" t="s">
        <v>51</v>
      </c>
      <c r="C8" s="252" t="s">
        <v>16</v>
      </c>
    </row>
    <row r="9" ht="30" customHeight="1" spans="1:3">
      <c r="A9" s="251">
        <v>7</v>
      </c>
      <c r="B9" s="250" t="s">
        <v>52</v>
      </c>
      <c r="C9" s="252" t="s">
        <v>18</v>
      </c>
    </row>
    <row r="10" ht="30" customHeight="1" spans="1:3">
      <c r="A10" s="251">
        <v>8</v>
      </c>
      <c r="B10" s="250" t="s">
        <v>53</v>
      </c>
      <c r="C10" s="252" t="s">
        <v>21</v>
      </c>
    </row>
    <row r="11" ht="30" customHeight="1" spans="1:3">
      <c r="A11" s="251">
        <v>9</v>
      </c>
      <c r="B11" s="250" t="s">
        <v>54</v>
      </c>
      <c r="C11" s="252" t="s">
        <v>23</v>
      </c>
    </row>
    <row r="12" ht="30" customHeight="1" spans="1:3">
      <c r="A12" s="251">
        <v>10</v>
      </c>
      <c r="B12" s="250" t="s">
        <v>55</v>
      </c>
      <c r="C12" s="252" t="s">
        <v>25</v>
      </c>
    </row>
    <row r="13" ht="30" customHeight="1" spans="1:3">
      <c r="A13" s="251">
        <v>11</v>
      </c>
      <c r="B13" s="250" t="s">
        <v>56</v>
      </c>
      <c r="C13" s="252" t="s">
        <v>27</v>
      </c>
    </row>
    <row r="14" ht="30" customHeight="1" spans="1:3">
      <c r="A14" s="251">
        <v>12</v>
      </c>
      <c r="B14" s="250" t="s">
        <v>57</v>
      </c>
      <c r="C14" s="252" t="s">
        <v>29</v>
      </c>
    </row>
    <row r="15" ht="30" customHeight="1" spans="1:3">
      <c r="A15" s="251">
        <v>13</v>
      </c>
      <c r="B15" s="250" t="s">
        <v>58</v>
      </c>
      <c r="C15" s="252" t="s">
        <v>32</v>
      </c>
    </row>
    <row r="16" ht="30" customHeight="1" spans="1:3">
      <c r="A16" s="251">
        <v>14</v>
      </c>
      <c r="B16" s="250" t="s">
        <v>59</v>
      </c>
      <c r="C16" s="252" t="s">
        <v>60</v>
      </c>
    </row>
    <row r="17" ht="30" customHeight="1" spans="1:3">
      <c r="A17" s="251">
        <v>15</v>
      </c>
      <c r="B17" s="250" t="s">
        <v>61</v>
      </c>
      <c r="C17" s="252" t="s">
        <v>62</v>
      </c>
    </row>
    <row r="18" ht="30" customHeight="1" spans="1:3">
      <c r="A18" s="251">
        <v>16</v>
      </c>
      <c r="B18" s="250" t="s">
        <v>63</v>
      </c>
      <c r="C18" s="252" t="s">
        <v>34</v>
      </c>
    </row>
    <row r="19" ht="30" customHeight="1" spans="1:3">
      <c r="A19" s="251">
        <v>17</v>
      </c>
      <c r="B19" s="250" t="s">
        <v>64</v>
      </c>
      <c r="C19" s="252" t="s">
        <v>37</v>
      </c>
    </row>
    <row r="20" ht="30" customHeight="1" spans="1:3">
      <c r="A20" s="251">
        <v>18</v>
      </c>
      <c r="B20" s="250" t="s">
        <v>65</v>
      </c>
      <c r="C20" s="252" t="s">
        <v>66</v>
      </c>
    </row>
    <row r="21" ht="30" customHeight="1" spans="1:3">
      <c r="A21" s="251">
        <v>19</v>
      </c>
      <c r="B21" s="250" t="s">
        <v>67</v>
      </c>
      <c r="C21" s="252" t="s">
        <v>68</v>
      </c>
    </row>
    <row r="22" ht="21" spans="1:3">
      <c r="A22" s="251">
        <v>20</v>
      </c>
      <c r="B22" s="250" t="s">
        <v>69</v>
      </c>
      <c r="C22" s="252" t="s">
        <v>70</v>
      </c>
    </row>
  </sheetData>
  <mergeCells count="1">
    <mergeCell ref="A1:C1"/>
  </mergeCells>
  <pageMargins left="0.75" right="0.75" top="1" bottom="1" header="0.511805555555556" footer="0.511805555555556"/>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0">
    <pageSetUpPr fitToPage="1"/>
  </sheetPr>
  <dimension ref="A1:C5"/>
  <sheetViews>
    <sheetView showGridLines="0" showZeros="0" view="pageBreakPreview" zoomScaleNormal="100" workbookViewId="0">
      <selection activeCell="C6" sqref="C6"/>
    </sheetView>
  </sheetViews>
  <sheetFormatPr defaultColWidth="11.2555555555556" defaultRowHeight="12" outlineLevelRow="4" outlineLevelCol="2"/>
  <cols>
    <col min="1" max="1" width="34.5333333333333" customWidth="1"/>
    <col min="2" max="3" width="54.5333333333333" customWidth="1"/>
  </cols>
  <sheetData>
    <row r="1" ht="20.1" customHeight="1" spans="1:3">
      <c r="A1" s="15"/>
    </row>
    <row r="2" ht="30" customHeight="1" spans="1:3">
      <c r="A2" s="16" t="s">
        <v>2725</v>
      </c>
      <c r="B2" s="16"/>
      <c r="C2" s="16"/>
    </row>
    <row r="3" ht="20.1" customHeight="1" spans="1:3">
      <c r="C3" s="17" t="s">
        <v>2726</v>
      </c>
    </row>
    <row r="4" ht="30" customHeight="1" spans="1:3">
      <c r="A4" s="18" t="s">
        <v>2703</v>
      </c>
      <c r="B4" s="18" t="s">
        <v>2727</v>
      </c>
      <c r="C4" s="18" t="s">
        <v>2728</v>
      </c>
    </row>
    <row r="5" ht="30" customHeight="1" spans="1:3">
      <c r="A5" s="18" t="s">
        <v>2729</v>
      </c>
      <c r="B5" s="19">
        <v>21.6</v>
      </c>
      <c r="C5" s="19">
        <v>21.4</v>
      </c>
    </row>
  </sheetData>
  <mergeCells count="1">
    <mergeCell ref="A2:C2"/>
  </mergeCells>
  <printOptions horizontalCentered="1"/>
  <pageMargins left="0.707638888888889" right="0.707638888888889" top="0.354166666666667" bottom="0.313888888888889" header="0.313888888888889" footer="0.313888888888889"/>
  <pageSetup paperSize="9" orientation="landscape"/>
  <headerFooter alignWithMargins="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dimension ref="A1:C18"/>
  <sheetViews>
    <sheetView view="pageBreakPreview" zoomScaleNormal="100" workbookViewId="0">
      <selection activeCell="C19" sqref="C19"/>
    </sheetView>
  </sheetViews>
  <sheetFormatPr defaultColWidth="11.2555555555556" defaultRowHeight="12" outlineLevelCol="2"/>
  <cols>
    <col min="1" max="1" width="36.5666666666667" customWidth="1"/>
    <col min="2" max="3" width="53.5888888888889" customWidth="1"/>
  </cols>
  <sheetData>
    <row r="1" ht="20.1" customHeight="1" spans="1:3">
      <c r="A1" s="15"/>
    </row>
    <row r="2" ht="30" customHeight="1" spans="1:3">
      <c r="A2" s="16" t="s">
        <v>2730</v>
      </c>
      <c r="B2" s="16"/>
      <c r="C2" s="16"/>
    </row>
    <row r="3" ht="20.1" customHeight="1" spans="1:3">
      <c r="C3" s="17" t="s">
        <v>2726</v>
      </c>
    </row>
    <row r="4" ht="30" customHeight="1" spans="1:3">
      <c r="A4" s="18" t="s">
        <v>2703</v>
      </c>
      <c r="B4" s="18" t="s">
        <v>2727</v>
      </c>
      <c r="C4" s="18" t="s">
        <v>2728</v>
      </c>
    </row>
    <row r="5" ht="30" customHeight="1" spans="1:3">
      <c r="A5" s="18" t="s">
        <v>2729</v>
      </c>
      <c r="B5" s="19">
        <v>33</v>
      </c>
      <c r="C5" s="19">
        <v>33</v>
      </c>
    </row>
    <row r="18" ht="15.5" spans="3:3">
      <c r="C18" s="20"/>
    </row>
  </sheetData>
  <mergeCells count="1">
    <mergeCell ref="A2:C2"/>
  </mergeCells>
  <pageMargins left="0.75" right="0.75" top="1" bottom="1" header="0.5" footer="0.5"/>
  <pageSetup paperSize="9" scale="74"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2"/>
  <dimension ref="A1:C12"/>
  <sheetViews>
    <sheetView view="pageBreakPreview" zoomScaleNormal="100" workbookViewId="0">
      <selection activeCell="J5" sqref="J5"/>
    </sheetView>
  </sheetViews>
  <sheetFormatPr defaultColWidth="12" defaultRowHeight="12" outlineLevelCol="2"/>
  <cols>
    <col min="1" max="1" width="46.8333333333333" customWidth="1"/>
    <col min="2" max="2" width="33" customWidth="1"/>
    <col min="3" max="3" width="36.3333333333333" customWidth="1"/>
  </cols>
  <sheetData>
    <row r="1" s="1" customFormat="1" ht="20.25" customHeight="1" spans="1:3">
      <c r="A1" s="2"/>
      <c r="B1" s="3"/>
    </row>
    <row r="2" ht="32.25" customHeight="1" spans="1:3">
      <c r="A2" s="4" t="s">
        <v>2731</v>
      </c>
      <c r="B2" s="4"/>
      <c r="C2" s="4"/>
    </row>
    <row r="3" ht="20.1" customHeight="1" spans="1:3">
      <c r="A3" s="5"/>
      <c r="B3" s="6"/>
      <c r="C3" s="7" t="s">
        <v>72</v>
      </c>
    </row>
    <row r="4" ht="50.1" customHeight="1" spans="1:3">
      <c r="A4" s="8" t="s">
        <v>2270</v>
      </c>
      <c r="B4" s="8" t="s">
        <v>2365</v>
      </c>
      <c r="C4" s="8" t="s">
        <v>2732</v>
      </c>
    </row>
    <row r="5" ht="50.1" customHeight="1" spans="1:3">
      <c r="A5" s="8" t="s">
        <v>2067</v>
      </c>
      <c r="B5" s="9">
        <f>B7+B8+B6</f>
        <v>1236</v>
      </c>
      <c r="C5" s="10"/>
    </row>
    <row r="6" ht="50.1" customHeight="1" spans="1:3">
      <c r="A6" s="11" t="s">
        <v>2733</v>
      </c>
      <c r="B6" s="9">
        <v>0</v>
      </c>
      <c r="C6" s="10"/>
    </row>
    <row r="7" ht="50.1" customHeight="1" spans="1:3">
      <c r="A7" s="11" t="s">
        <v>2734</v>
      </c>
      <c r="B7" s="9">
        <v>284</v>
      </c>
      <c r="C7" s="10"/>
    </row>
    <row r="8" ht="50.1" customHeight="1" spans="1:3">
      <c r="A8" s="11" t="s">
        <v>2735</v>
      </c>
      <c r="B8" s="9">
        <f>B9+B10</f>
        <v>952</v>
      </c>
      <c r="C8" s="10"/>
    </row>
    <row r="9" ht="50.1" customHeight="1" spans="1:3">
      <c r="A9" s="12" t="s">
        <v>2736</v>
      </c>
      <c r="B9" s="9">
        <v>659</v>
      </c>
      <c r="C9" s="10"/>
    </row>
    <row r="10" ht="50.1" customHeight="1" spans="1:3">
      <c r="A10" s="13" t="s">
        <v>2737</v>
      </c>
      <c r="B10" s="9">
        <v>293</v>
      </c>
      <c r="C10" s="10"/>
    </row>
    <row r="11" ht="22.5" customHeight="1" spans="1:3">
      <c r="B11" s="3"/>
    </row>
    <row r="12" ht="57" customHeight="1" spans="1:3">
      <c r="A12" s="14"/>
      <c r="B12" s="14"/>
      <c r="C12" s="14"/>
    </row>
  </sheetData>
  <mergeCells count="2">
    <mergeCell ref="A2:C2"/>
    <mergeCell ref="A12:C12"/>
  </mergeCells>
  <pageMargins left="0.75" right="0.75" top="1" bottom="1" header="0.511805555555556" footer="0.511805555555556"/>
  <pageSetup paperSize="9" scale="91"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H53"/>
  <sheetViews>
    <sheetView showGridLines="0" showZeros="0" view="pageBreakPreview" zoomScaleNormal="100" topLeftCell="A13" workbookViewId="0">
      <selection activeCell="J28" sqref="J28"/>
    </sheetView>
  </sheetViews>
  <sheetFormatPr defaultColWidth="10.6666666666667" defaultRowHeight="15" outlineLevelCol="7"/>
  <cols>
    <col min="1" max="1" width="7.76666666666667" style="212" customWidth="1"/>
    <col min="2" max="2" width="38.9777777777778" style="212" customWidth="1"/>
    <col min="3" max="3" width="11" style="212" customWidth="1"/>
    <col min="4" max="4" width="14.5222222222222" style="212" customWidth="1"/>
    <col min="5" max="5" width="11.4333333333333" style="212" customWidth="1"/>
    <col min="6" max="6" width="13.9111111111111" style="212" customWidth="1"/>
    <col min="7" max="9" width="10.6666666666667" style="212" customWidth="1"/>
    <col min="10" max="10" width="21.5555555555556" style="212" customWidth="1"/>
    <col min="11" max="12" width="10.6666666666667" style="212" customWidth="1"/>
    <col min="13" max="13" width="17.8888888888889" style="212" customWidth="1"/>
    <col min="14" max="16384" width="10.6666666666667" style="212"/>
  </cols>
  <sheetData>
    <row r="1" s="212" customFormat="1" ht="23" customHeight="1" spans="1:8">
      <c r="A1" s="215"/>
      <c r="B1" s="215"/>
    </row>
    <row r="2" s="212" customFormat="1" ht="27" customHeight="1" spans="1:8">
      <c r="B2" s="236" t="s">
        <v>71</v>
      </c>
      <c r="C2" s="236"/>
      <c r="D2" s="236"/>
      <c r="E2" s="236"/>
      <c r="F2" s="236"/>
    </row>
    <row r="3" s="212" customFormat="1" ht="18" customHeight="1" spans="1:8">
      <c r="E3" s="237" t="s">
        <v>72</v>
      </c>
      <c r="F3" s="237"/>
    </row>
    <row r="4" s="213" customFormat="1" ht="39" customHeight="1" spans="1:8">
      <c r="B4" s="220" t="s">
        <v>73</v>
      </c>
      <c r="C4" s="221" t="s">
        <v>74</v>
      </c>
      <c r="D4" s="221" t="s">
        <v>75</v>
      </c>
      <c r="E4" s="221" t="s">
        <v>76</v>
      </c>
      <c r="F4" s="221" t="s">
        <v>77</v>
      </c>
    </row>
    <row r="5" s="212" customFormat="1" ht="24" customHeight="1" spans="1:8">
      <c r="B5" s="223" t="s">
        <v>78</v>
      </c>
      <c r="C5" s="234">
        <f>SUM(C6:C20)</f>
        <v>27958</v>
      </c>
      <c r="D5" s="234">
        <f>SUM(D6:D20)</f>
        <v>27879.64</v>
      </c>
      <c r="E5" s="234">
        <f t="shared" ref="E5:E35" si="0">C5-D5</f>
        <v>78.3600000000042</v>
      </c>
      <c r="F5" s="238">
        <f t="shared" ref="F5:F25" si="1">C5/D5*100-100</f>
        <v>0.281065322220812</v>
      </c>
      <c r="H5" s="228"/>
    </row>
    <row r="6" s="212" customFormat="1" ht="24" customHeight="1" spans="1:8">
      <c r="B6" s="223" t="s">
        <v>79</v>
      </c>
      <c r="C6" s="226">
        <v>12716</v>
      </c>
      <c r="D6" s="226">
        <v>11196.88</v>
      </c>
      <c r="E6" s="226">
        <f t="shared" si="0"/>
        <v>1519.12</v>
      </c>
      <c r="F6" s="239">
        <f t="shared" si="1"/>
        <v>13.5673509048949</v>
      </c>
      <c r="H6" s="228"/>
    </row>
    <row r="7" s="212" customFormat="1" ht="0.1" customHeight="1" spans="1:8">
      <c r="B7" s="223" t="s">
        <v>80</v>
      </c>
      <c r="C7" s="226"/>
      <c r="D7" s="226"/>
      <c r="E7" s="226">
        <f t="shared" si="0"/>
        <v>0</v>
      </c>
      <c r="F7" s="239">
        <v>0</v>
      </c>
      <c r="H7" s="228"/>
    </row>
    <row r="8" s="212" customFormat="1" ht="24" customHeight="1" spans="1:8">
      <c r="B8" s="223" t="s">
        <v>81</v>
      </c>
      <c r="C8" s="226">
        <v>2200</v>
      </c>
      <c r="D8" s="226">
        <v>1992.05</v>
      </c>
      <c r="E8" s="226">
        <f t="shared" si="0"/>
        <v>207.95</v>
      </c>
      <c r="F8" s="239">
        <f t="shared" si="1"/>
        <v>10.4389950051454</v>
      </c>
      <c r="H8" s="228"/>
    </row>
    <row r="9" s="212" customFormat="1" ht="24" customHeight="1" spans="1:8">
      <c r="B9" s="223" t="s">
        <v>82</v>
      </c>
      <c r="C9" s="226">
        <v>600</v>
      </c>
      <c r="D9" s="226">
        <v>507.7</v>
      </c>
      <c r="E9" s="226">
        <f t="shared" si="0"/>
        <v>92.3</v>
      </c>
      <c r="F9" s="239">
        <f t="shared" si="1"/>
        <v>18.1800275753398</v>
      </c>
      <c r="H9" s="228"/>
    </row>
    <row r="10" s="212" customFormat="1" ht="24" customHeight="1" spans="1:8">
      <c r="B10" s="223" t="s">
        <v>83</v>
      </c>
      <c r="C10" s="226">
        <v>213</v>
      </c>
      <c r="D10" s="226">
        <v>211.96</v>
      </c>
      <c r="E10" s="226">
        <f t="shared" si="0"/>
        <v>1.03999999999999</v>
      </c>
      <c r="F10" s="239">
        <f t="shared" si="1"/>
        <v>0.490658614832967</v>
      </c>
      <c r="H10" s="228"/>
    </row>
    <row r="11" s="212" customFormat="1" ht="24" customHeight="1" spans="1:8">
      <c r="B11" s="223" t="s">
        <v>84</v>
      </c>
      <c r="C11" s="226">
        <v>1650</v>
      </c>
      <c r="D11" s="226">
        <v>1602.12</v>
      </c>
      <c r="E11" s="226">
        <f t="shared" si="0"/>
        <v>47.8800000000001</v>
      </c>
      <c r="F11" s="239">
        <f t="shared" si="1"/>
        <v>2.98854018425587</v>
      </c>
      <c r="H11" s="228"/>
    </row>
    <row r="12" s="212" customFormat="1" ht="24" customHeight="1" spans="1:8">
      <c r="B12" s="223" t="s">
        <v>85</v>
      </c>
      <c r="C12" s="226">
        <v>1700</v>
      </c>
      <c r="D12" s="226">
        <v>1685.3</v>
      </c>
      <c r="E12" s="226">
        <f t="shared" si="0"/>
        <v>14.7</v>
      </c>
      <c r="F12" s="239">
        <f t="shared" si="1"/>
        <v>0.872248264403979</v>
      </c>
      <c r="H12" s="228"/>
    </row>
    <row r="13" s="212" customFormat="1" ht="24" customHeight="1" spans="1:8">
      <c r="B13" s="223" t="s">
        <v>86</v>
      </c>
      <c r="C13" s="226">
        <v>1000</v>
      </c>
      <c r="D13" s="226">
        <v>3522.7</v>
      </c>
      <c r="E13" s="226">
        <f t="shared" si="0"/>
        <v>-2522.7</v>
      </c>
      <c r="F13" s="239">
        <f t="shared" si="1"/>
        <v>-71.6126834530332</v>
      </c>
      <c r="H13" s="228"/>
    </row>
    <row r="14" s="212" customFormat="1" ht="24" customHeight="1" spans="1:8">
      <c r="B14" s="223" t="s">
        <v>87</v>
      </c>
      <c r="C14" s="226">
        <v>1200</v>
      </c>
      <c r="D14" s="226">
        <v>1143.66</v>
      </c>
      <c r="E14" s="226">
        <f t="shared" si="0"/>
        <v>56.3399999999999</v>
      </c>
      <c r="F14" s="239">
        <f t="shared" si="1"/>
        <v>4.92628928177953</v>
      </c>
      <c r="H14" s="228"/>
    </row>
    <row r="15" s="212" customFormat="1" ht="24" customHeight="1" spans="1:8">
      <c r="B15" s="223" t="s">
        <v>88</v>
      </c>
      <c r="C15" s="226">
        <v>703</v>
      </c>
      <c r="D15" s="226">
        <v>704.13</v>
      </c>
      <c r="E15" s="226">
        <f t="shared" si="0"/>
        <v>-1.13</v>
      </c>
      <c r="F15" s="239">
        <f t="shared" si="1"/>
        <v>-0.160481729226134</v>
      </c>
      <c r="H15" s="228"/>
    </row>
    <row r="16" s="212" customFormat="1" ht="24" customHeight="1" spans="1:8">
      <c r="B16" s="223" t="s">
        <v>89</v>
      </c>
      <c r="C16" s="226">
        <v>845</v>
      </c>
      <c r="D16" s="226">
        <v>845.18</v>
      </c>
      <c r="E16" s="226">
        <f t="shared" si="0"/>
        <v>-0.17999999999995</v>
      </c>
      <c r="F16" s="239">
        <f t="shared" si="1"/>
        <v>-0.0212972384580752</v>
      </c>
      <c r="H16" s="228"/>
    </row>
    <row r="17" s="212" customFormat="1" ht="24" customHeight="1" spans="2:8">
      <c r="B17" s="223" t="s">
        <v>90</v>
      </c>
      <c r="C17" s="226">
        <v>1520</v>
      </c>
      <c r="D17" s="226">
        <v>922.64</v>
      </c>
      <c r="E17" s="226">
        <f t="shared" si="0"/>
        <v>597.36</v>
      </c>
      <c r="F17" s="239">
        <f t="shared" si="1"/>
        <v>64.7446457990115</v>
      </c>
      <c r="H17" s="228"/>
    </row>
    <row r="18" s="212" customFormat="1" ht="24" customHeight="1" spans="2:8">
      <c r="B18" s="240" t="s">
        <v>91</v>
      </c>
      <c r="C18" s="226">
        <v>1450</v>
      </c>
      <c r="D18" s="226">
        <v>1519.17</v>
      </c>
      <c r="E18" s="226">
        <f t="shared" si="0"/>
        <v>-69.1700000000001</v>
      </c>
      <c r="F18" s="239">
        <f t="shared" si="1"/>
        <v>-4.55314415108251</v>
      </c>
      <c r="H18" s="228"/>
    </row>
    <row r="19" s="212" customFormat="1" ht="24" customHeight="1" spans="2:8">
      <c r="B19" s="240" t="s">
        <v>92</v>
      </c>
      <c r="C19" s="226">
        <v>2130</v>
      </c>
      <c r="D19" s="226">
        <v>2004.71</v>
      </c>
      <c r="E19" s="226">
        <f t="shared" si="0"/>
        <v>125.29</v>
      </c>
      <c r="F19" s="239">
        <f t="shared" si="1"/>
        <v>6.2497817639459</v>
      </c>
      <c r="H19" s="228"/>
    </row>
    <row r="20" s="212" customFormat="1" ht="24" customHeight="1" spans="2:8">
      <c r="B20" s="240" t="s">
        <v>93</v>
      </c>
      <c r="C20" s="226">
        <v>31</v>
      </c>
      <c r="D20" s="226">
        <v>21.44</v>
      </c>
      <c r="E20" s="226">
        <f t="shared" si="0"/>
        <v>9.56</v>
      </c>
      <c r="F20" s="239">
        <f t="shared" si="1"/>
        <v>44.589552238806</v>
      </c>
      <c r="H20" s="228"/>
    </row>
    <row r="21" s="212" customFormat="1" ht="24" customHeight="1" spans="2:8">
      <c r="B21" s="240" t="s">
        <v>94</v>
      </c>
      <c r="C21" s="234">
        <f>SUM(C22:C28)</f>
        <v>21300</v>
      </c>
      <c r="D21" s="234">
        <f>SUM(D22:D28)</f>
        <v>21279.09</v>
      </c>
      <c r="E21" s="234">
        <f t="shared" si="0"/>
        <v>20.9099999999999</v>
      </c>
      <c r="F21" s="238">
        <f t="shared" si="1"/>
        <v>0.0982654803377301</v>
      </c>
      <c r="H21" s="228"/>
    </row>
    <row r="22" s="212" customFormat="1" ht="24" customHeight="1" spans="2:8">
      <c r="B22" s="240" t="s">
        <v>95</v>
      </c>
      <c r="C22" s="226">
        <v>3300</v>
      </c>
      <c r="D22" s="226">
        <v>2775.42</v>
      </c>
      <c r="E22" s="226">
        <f t="shared" si="0"/>
        <v>524.58</v>
      </c>
      <c r="F22" s="239">
        <f t="shared" si="1"/>
        <v>18.9009231035303</v>
      </c>
      <c r="H22" s="228"/>
    </row>
    <row r="23" s="212" customFormat="1" ht="30" hidden="1" customHeight="1" spans="2:8">
      <c r="B23" s="240" t="s">
        <v>96</v>
      </c>
      <c r="C23" s="226"/>
      <c r="D23" s="226"/>
      <c r="E23" s="226">
        <f t="shared" si="0"/>
        <v>0</v>
      </c>
      <c r="F23" s="239" t="e">
        <f t="shared" si="1"/>
        <v>#DIV/0!</v>
      </c>
      <c r="H23" s="228"/>
    </row>
    <row r="24" s="212" customFormat="1" ht="24" customHeight="1" spans="2:8">
      <c r="B24" s="240" t="s">
        <v>97</v>
      </c>
      <c r="C24" s="226">
        <v>1000</v>
      </c>
      <c r="D24" s="226">
        <v>936.61</v>
      </c>
      <c r="E24" s="226">
        <f t="shared" si="0"/>
        <v>63.39</v>
      </c>
      <c r="F24" s="239">
        <f t="shared" si="1"/>
        <v>6.76802511183952</v>
      </c>
      <c r="H24" s="228"/>
    </row>
    <row r="25" s="212" customFormat="1" ht="24" customHeight="1" spans="2:8">
      <c r="B25" s="240" t="s">
        <v>98</v>
      </c>
      <c r="C25" s="226">
        <v>5000</v>
      </c>
      <c r="D25" s="226">
        <v>4142.35</v>
      </c>
      <c r="E25" s="226">
        <f t="shared" si="0"/>
        <v>857.65</v>
      </c>
      <c r="F25" s="239">
        <f t="shared" si="1"/>
        <v>20.7044310596642</v>
      </c>
      <c r="H25" s="228"/>
    </row>
    <row r="26" s="212" customFormat="1" ht="24" customHeight="1" spans="2:8">
      <c r="B26" s="240" t="s">
        <v>99</v>
      </c>
      <c r="C26" s="226"/>
      <c r="D26" s="226"/>
      <c r="E26" s="226">
        <f t="shared" si="0"/>
        <v>0</v>
      </c>
      <c r="F26" s="239"/>
      <c r="H26" s="228"/>
    </row>
    <row r="27" s="212" customFormat="1" ht="24" customHeight="1" spans="2:8">
      <c r="B27" s="241" t="s">
        <v>100</v>
      </c>
      <c r="C27" s="226">
        <v>11000</v>
      </c>
      <c r="D27" s="226">
        <v>12636.01</v>
      </c>
      <c r="E27" s="226">
        <f t="shared" si="0"/>
        <v>-1636.01</v>
      </c>
      <c r="F27" s="239">
        <f t="shared" ref="F27:F35" si="2">C27/D27*100-100</f>
        <v>-12.9472040620417</v>
      </c>
      <c r="H27" s="228"/>
    </row>
    <row r="28" s="212" customFormat="1" ht="24" customHeight="1" spans="2:8">
      <c r="B28" s="240" t="s">
        <v>101</v>
      </c>
      <c r="C28" s="226">
        <v>1000</v>
      </c>
      <c r="D28" s="226">
        <v>788.7</v>
      </c>
      <c r="E28" s="226">
        <f t="shared" si="0"/>
        <v>211.3</v>
      </c>
      <c r="F28" s="239">
        <f t="shared" si="2"/>
        <v>26.7909217700013</v>
      </c>
      <c r="H28" s="228"/>
    </row>
    <row r="29" s="212" customFormat="1" ht="22" customHeight="1" spans="2:8">
      <c r="B29" s="242" t="s">
        <v>102</v>
      </c>
      <c r="C29" s="234">
        <f>SUM(C5,C21)</f>
        <v>49258</v>
      </c>
      <c r="D29" s="234">
        <f>SUM(D5,D21)</f>
        <v>49158.73</v>
      </c>
      <c r="E29" s="234">
        <f t="shared" si="0"/>
        <v>99.2700000000041</v>
      </c>
      <c r="F29" s="238">
        <f t="shared" si="2"/>
        <v>0.201937682279436</v>
      </c>
      <c r="H29" s="228"/>
    </row>
    <row r="30" s="212" customFormat="1" ht="0.1" customHeight="1" spans="2:8">
      <c r="B30" s="242" t="s">
        <v>103</v>
      </c>
      <c r="C30" s="234">
        <f>SUM(C31:C36)</f>
        <v>6037.2380952381</v>
      </c>
      <c r="D30" s="234">
        <v>5373.6</v>
      </c>
      <c r="E30" s="234">
        <f t="shared" si="0"/>
        <v>663.638095238095</v>
      </c>
      <c r="F30" s="238">
        <f t="shared" si="2"/>
        <v>12.3499719971359</v>
      </c>
      <c r="H30" s="228"/>
    </row>
    <row r="31" s="212" customFormat="1" ht="0.1" customHeight="1" spans="2:8">
      <c r="B31" s="243" t="s">
        <v>104</v>
      </c>
      <c r="C31" s="234">
        <f>(C6+C7)/0.375*0.125</f>
        <v>4238.66666666667</v>
      </c>
      <c r="D31" s="234">
        <f>(D6+D7)/0.375*0.125</f>
        <v>3732.29333333333</v>
      </c>
      <c r="E31" s="226">
        <f t="shared" si="0"/>
        <v>506.373333333334</v>
      </c>
      <c r="F31" s="239">
        <f t="shared" si="2"/>
        <v>13.567350904895</v>
      </c>
      <c r="H31" s="228"/>
    </row>
    <row r="32" s="212" customFormat="1" ht="0.1" customHeight="1" spans="2:8">
      <c r="B32" s="243" t="s">
        <v>105</v>
      </c>
      <c r="C32" s="234">
        <f>C8/0.28*0.12</f>
        <v>942.857142857143</v>
      </c>
      <c r="D32" s="234">
        <f>D8/0.28*0.12</f>
        <v>853.735714285714</v>
      </c>
      <c r="E32" s="226">
        <f t="shared" si="0"/>
        <v>89.1214285714285</v>
      </c>
      <c r="F32" s="239">
        <f t="shared" si="2"/>
        <v>10.4389950051454</v>
      </c>
      <c r="H32" s="228"/>
    </row>
    <row r="33" s="212" customFormat="1" ht="0.1" customHeight="1" spans="2:8">
      <c r="B33" s="243" t="s">
        <v>106</v>
      </c>
      <c r="C33" s="234">
        <f>C9/0.28*0.12</f>
        <v>257.142857142857</v>
      </c>
      <c r="D33" s="234">
        <f>D9/0.28*0.12</f>
        <v>217.585714285714</v>
      </c>
      <c r="E33" s="226">
        <f t="shared" si="0"/>
        <v>39.5571428571428</v>
      </c>
      <c r="F33" s="239">
        <f t="shared" si="2"/>
        <v>18.1800275753398</v>
      </c>
      <c r="H33" s="228"/>
    </row>
    <row r="34" s="212" customFormat="1" ht="0.1" customHeight="1" spans="2:8">
      <c r="B34" s="243" t="s">
        <v>107</v>
      </c>
      <c r="C34" s="234">
        <f>C10/0.75*0.25</f>
        <v>71</v>
      </c>
      <c r="D34" s="234">
        <f>D10/0.75*0.25</f>
        <v>70.6533333333333</v>
      </c>
      <c r="E34" s="226">
        <f t="shared" si="0"/>
        <v>0.346666666666664</v>
      </c>
      <c r="F34" s="239">
        <f t="shared" si="2"/>
        <v>0.490658614832967</v>
      </c>
      <c r="H34" s="228"/>
    </row>
    <row r="35" s="212" customFormat="1" ht="0.1" customHeight="1" spans="2:8">
      <c r="B35" s="243" t="s">
        <v>108</v>
      </c>
      <c r="C35" s="234">
        <f>C14/0.7*0.3</f>
        <v>514.285714285714</v>
      </c>
      <c r="D35" s="234">
        <f>D14/0.7*0.3</f>
        <v>490.14</v>
      </c>
      <c r="E35" s="226">
        <f t="shared" si="0"/>
        <v>24.1457142857143</v>
      </c>
      <c r="F35" s="239">
        <f t="shared" si="2"/>
        <v>4.92628928177956</v>
      </c>
      <c r="H35" s="228"/>
    </row>
    <row r="36" s="212" customFormat="1" ht="0.1" customHeight="1" spans="2:8">
      <c r="B36" s="243" t="s">
        <v>109</v>
      </c>
      <c r="C36" s="234">
        <f>C20/0.7*0.3</f>
        <v>13.2857142857143</v>
      </c>
      <c r="D36" s="234">
        <f>D20/0.7*0.3</f>
        <v>9.18857142857143</v>
      </c>
      <c r="E36" s="226"/>
      <c r="F36" s="239"/>
      <c r="H36" s="228"/>
    </row>
    <row r="37" s="212" customFormat="1" ht="0.1" customHeight="1" spans="2:8">
      <c r="B37" s="242" t="s">
        <v>110</v>
      </c>
      <c r="C37" s="234">
        <f>SUM(C38:C42)</f>
        <v>22954.6666666667</v>
      </c>
      <c r="D37" s="234">
        <v>20309.27</v>
      </c>
      <c r="E37" s="234">
        <f t="shared" ref="E37:E45" si="3">C37-D37</f>
        <v>2645.39666666667</v>
      </c>
      <c r="F37" s="238">
        <f t="shared" ref="F37:F41" si="4">C37/D37*100-100</f>
        <v>13.0255625468895</v>
      </c>
      <c r="H37" s="228"/>
    </row>
    <row r="38" s="212" customFormat="1" ht="0.1" customHeight="1" spans="2:8">
      <c r="B38" s="243" t="s">
        <v>111</v>
      </c>
      <c r="C38" s="234">
        <f>(C6+C7)/0.375*0.5</f>
        <v>16954.6666666667</v>
      </c>
      <c r="D38" s="234">
        <f>(D6+D7)/0.375*0.5</f>
        <v>14929.1733333333</v>
      </c>
      <c r="E38" s="226">
        <f t="shared" si="3"/>
        <v>2025.49333333334</v>
      </c>
      <c r="F38" s="239">
        <f t="shared" si="4"/>
        <v>13.567350904895</v>
      </c>
      <c r="H38" s="228"/>
    </row>
    <row r="39" s="212" customFormat="1" ht="0.1" customHeight="1" spans="2:8">
      <c r="B39" s="243" t="s">
        <v>112</v>
      </c>
      <c r="C39" s="244"/>
      <c r="D39" s="244"/>
      <c r="E39" s="226">
        <f t="shared" si="3"/>
        <v>0</v>
      </c>
      <c r="F39" s="239" t="e">
        <f t="shared" si="4"/>
        <v>#DIV/0!</v>
      </c>
      <c r="H39" s="228"/>
    </row>
    <row r="40" s="212" customFormat="1" ht="0.1" customHeight="1" spans="2:8">
      <c r="B40" s="243" t="s">
        <v>113</v>
      </c>
      <c r="C40" s="234">
        <f>C8/0.28*0.6</f>
        <v>4714.28571428571</v>
      </c>
      <c r="D40" s="234">
        <f>D8/0.28*0.6</f>
        <v>4268.67857142857</v>
      </c>
      <c r="E40" s="226">
        <f t="shared" si="3"/>
        <v>445.607142857143</v>
      </c>
      <c r="F40" s="239">
        <f t="shared" si="4"/>
        <v>10.4389950051455</v>
      </c>
      <c r="H40" s="228"/>
    </row>
    <row r="41" s="212" customFormat="1" ht="0.1" customHeight="1" spans="2:8">
      <c r="B41" s="243" t="s">
        <v>114</v>
      </c>
      <c r="C41" s="234">
        <f>C9/0.28*0.6</f>
        <v>1285.71428571429</v>
      </c>
      <c r="D41" s="234">
        <f>D9/0.28*0.6</f>
        <v>1087.92857142857</v>
      </c>
      <c r="E41" s="226">
        <f t="shared" si="3"/>
        <v>197.785714285714</v>
      </c>
      <c r="F41" s="239">
        <f t="shared" si="4"/>
        <v>18.1800275753398</v>
      </c>
      <c r="H41" s="228"/>
    </row>
    <row r="42" s="212" customFormat="1" ht="0.1" customHeight="1" spans="2:8">
      <c r="B42" s="243" t="s">
        <v>115</v>
      </c>
      <c r="C42" s="234"/>
      <c r="D42" s="245"/>
      <c r="E42" s="226">
        <f t="shared" si="3"/>
        <v>0</v>
      </c>
      <c r="F42" s="239"/>
      <c r="H42" s="228"/>
    </row>
    <row r="43" s="212" customFormat="1" ht="0.1" customHeight="1" spans="2:8">
      <c r="B43" s="246" t="s">
        <v>116</v>
      </c>
      <c r="C43" s="234">
        <f>C29+C30+C37</f>
        <v>78249.9047619048</v>
      </c>
      <c r="D43" s="234">
        <f>D29+D30+D37</f>
        <v>74841.6</v>
      </c>
      <c r="E43" s="234">
        <f t="shared" si="3"/>
        <v>3408.30476190477</v>
      </c>
      <c r="F43" s="238">
        <f t="shared" ref="F43:F45" si="5">C43/D43*100-100</f>
        <v>4.55402444884231</v>
      </c>
    </row>
    <row r="44" s="212" customFormat="1" ht="0.1" customHeight="1" spans="2:8">
      <c r="B44" s="240" t="s">
        <v>117</v>
      </c>
      <c r="C44" s="247">
        <v>59589</v>
      </c>
      <c r="D44" s="247">
        <v>55913.39</v>
      </c>
      <c r="E44" s="226">
        <f t="shared" si="3"/>
        <v>3675.61</v>
      </c>
      <c r="F44" s="239">
        <f t="shared" si="5"/>
        <v>6.57375630416972</v>
      </c>
    </row>
    <row r="45" s="212" customFormat="1" ht="0.1" customHeight="1" spans="2:8">
      <c r="B45" s="240" t="s">
        <v>118</v>
      </c>
      <c r="C45" s="247">
        <v>18661</v>
      </c>
      <c r="D45" s="247">
        <v>18928.2</v>
      </c>
      <c r="E45" s="226">
        <f t="shared" si="3"/>
        <v>-267.200000000001</v>
      </c>
      <c r="F45" s="239">
        <f t="shared" si="5"/>
        <v>-1.41165034181803</v>
      </c>
    </row>
    <row r="46" s="212" customFormat="1" spans="2:8">
      <c r="C46" s="248"/>
    </row>
    <row r="53" s="212" customFormat="1" spans="3:5">
      <c r="C53" s="228"/>
      <c r="D53" s="228"/>
      <c r="E53" s="228"/>
    </row>
  </sheetData>
  <mergeCells count="2">
    <mergeCell ref="B2:F2"/>
    <mergeCell ref="E3:F3"/>
  </mergeCells>
  <printOptions horizontalCentered="1"/>
  <pageMargins left="0.707638888888889" right="0.707638888888889" top="0.354166666666667" bottom="0.313888888888889" header="0.313888888888889" footer="0.313888888888889"/>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pageSetUpPr fitToPage="1"/>
  </sheetPr>
  <dimension ref="A1:M27"/>
  <sheetViews>
    <sheetView showGridLines="0" showZeros="0" view="pageBreakPreview" zoomScaleNormal="100" workbookViewId="0">
      <selection activeCell="K12" sqref="K12"/>
    </sheetView>
  </sheetViews>
  <sheetFormatPr defaultColWidth="10.6666666666667" defaultRowHeight="15"/>
  <cols>
    <col min="1" max="1" width="39.4333333333333" style="212" customWidth="1"/>
    <col min="2" max="2" width="15.4444444444444" style="212" customWidth="1"/>
    <col min="3" max="3" width="15.4444444444444" style="214" customWidth="1"/>
    <col min="4" max="5" width="15.4444444444444" style="212" customWidth="1"/>
    <col min="6" max="7" width="10.6666666666667" style="212" customWidth="1"/>
    <col min="8" max="8" width="17.6555555555556" style="212" customWidth="1"/>
    <col min="9" max="11" width="10.6666666666667" style="212" customWidth="1"/>
    <col min="12" max="12" width="28" style="212" customWidth="1"/>
    <col min="13" max="16384" width="10.6666666666667" style="212"/>
  </cols>
  <sheetData>
    <row r="1" s="212" customFormat="1" ht="33" customHeight="1" spans="1:13">
      <c r="A1" s="215"/>
      <c r="B1" s="212"/>
      <c r="C1" s="214"/>
    </row>
    <row r="2" s="212" customFormat="1" ht="30" customHeight="1" spans="1:13">
      <c r="A2" s="216" t="s">
        <v>119</v>
      </c>
      <c r="B2" s="216"/>
      <c r="C2" s="217"/>
      <c r="D2" s="216"/>
      <c r="E2" s="216"/>
    </row>
    <row r="3" s="212" customFormat="1" ht="30" customHeight="1" spans="1:13">
      <c r="A3" s="218"/>
      <c r="B3" s="218"/>
      <c r="C3" s="219"/>
      <c r="D3" s="218"/>
      <c r="E3" s="218" t="s">
        <v>72</v>
      </c>
    </row>
    <row r="4" s="213" customFormat="1" ht="38" customHeight="1" spans="1:13">
      <c r="A4" s="220" t="s">
        <v>73</v>
      </c>
      <c r="B4" s="221" t="s">
        <v>120</v>
      </c>
      <c r="C4" s="222" t="s">
        <v>121</v>
      </c>
      <c r="D4" s="221" t="s">
        <v>122</v>
      </c>
      <c r="E4" s="221" t="s">
        <v>123</v>
      </c>
      <c r="F4" s="213"/>
      <c r="G4" s="213"/>
      <c r="H4" s="213"/>
      <c r="I4" s="213"/>
      <c r="J4" s="213"/>
      <c r="K4" s="212"/>
      <c r="L4" s="212"/>
      <c r="M4" s="212"/>
    </row>
    <row r="5" s="212" customFormat="1" ht="27" customHeight="1" spans="1:13">
      <c r="A5" s="223" t="s">
        <v>124</v>
      </c>
      <c r="B5" s="224">
        <v>22980.71</v>
      </c>
      <c r="C5" s="225">
        <v>21843.43</v>
      </c>
      <c r="D5" s="226">
        <f t="shared" ref="D5:D27" si="0">C5-B5</f>
        <v>-1137.28</v>
      </c>
      <c r="E5" s="227">
        <f t="shared" ref="E5:E24" si="1">C5/B5*100-100</f>
        <v>-4.9488462279886</v>
      </c>
      <c r="F5" s="228"/>
      <c r="G5" s="212"/>
      <c r="H5" s="229"/>
    </row>
    <row r="6" s="212" customFormat="1" ht="27" hidden="1" customHeight="1" spans="1:13">
      <c r="A6" s="223" t="s">
        <v>125</v>
      </c>
      <c r="B6" s="230">
        <v>0</v>
      </c>
      <c r="C6" s="225">
        <v>0</v>
      </c>
      <c r="D6" s="226">
        <f t="shared" si="0"/>
        <v>0</v>
      </c>
      <c r="E6" s="227" t="e">
        <f t="shared" si="1"/>
        <v>#DIV/0!</v>
      </c>
      <c r="F6" s="228"/>
      <c r="G6" s="212"/>
      <c r="H6" s="229"/>
    </row>
    <row r="7" s="212" customFormat="1" ht="27" customHeight="1" spans="1:13">
      <c r="A7" s="223" t="s">
        <v>126</v>
      </c>
      <c r="B7" s="224">
        <v>9374.49</v>
      </c>
      <c r="C7" s="225">
        <v>9929.44</v>
      </c>
      <c r="D7" s="226">
        <f t="shared" si="0"/>
        <v>554.950000000001</v>
      </c>
      <c r="E7" s="227">
        <f t="shared" si="1"/>
        <v>5.91978870317213</v>
      </c>
      <c r="F7" s="228"/>
      <c r="G7" s="212"/>
      <c r="H7" s="229"/>
    </row>
    <row r="8" s="212" customFormat="1" ht="27" customHeight="1" spans="1:13">
      <c r="A8" s="223" t="s">
        <v>127</v>
      </c>
      <c r="B8" s="224">
        <v>54293.68</v>
      </c>
      <c r="C8" s="225">
        <v>55069.01</v>
      </c>
      <c r="D8" s="226">
        <f t="shared" si="0"/>
        <v>775.330000000002</v>
      </c>
      <c r="E8" s="227">
        <f t="shared" si="1"/>
        <v>1.428029929082</v>
      </c>
      <c r="F8" s="228"/>
      <c r="G8" s="212"/>
      <c r="H8" s="229"/>
    </row>
    <row r="9" s="212" customFormat="1" ht="27" customHeight="1" spans="1:13">
      <c r="A9" s="223" t="s">
        <v>128</v>
      </c>
      <c r="B9" s="224">
        <v>7584.19</v>
      </c>
      <c r="C9" s="225">
        <v>6518.3</v>
      </c>
      <c r="D9" s="226">
        <f t="shared" si="0"/>
        <v>-1065.89</v>
      </c>
      <c r="E9" s="227">
        <f t="shared" si="1"/>
        <v>-14.0541046571882</v>
      </c>
      <c r="F9" s="228"/>
      <c r="G9" s="212"/>
      <c r="H9" s="229"/>
    </row>
    <row r="10" s="212" customFormat="1" ht="27" customHeight="1" spans="1:13">
      <c r="A10" s="223" t="s">
        <v>129</v>
      </c>
      <c r="B10" s="224">
        <v>1789.71</v>
      </c>
      <c r="C10" s="225">
        <v>1766.09</v>
      </c>
      <c r="D10" s="226">
        <f t="shared" si="0"/>
        <v>-23.6200000000001</v>
      </c>
      <c r="E10" s="227">
        <f t="shared" si="1"/>
        <v>-1.31976688960782</v>
      </c>
      <c r="F10" s="228"/>
      <c r="G10" s="212"/>
      <c r="H10" s="229"/>
    </row>
    <row r="11" s="212" customFormat="1" ht="27" customHeight="1" spans="1:13">
      <c r="A11" s="223" t="s">
        <v>130</v>
      </c>
      <c r="B11" s="224">
        <v>39301.49</v>
      </c>
      <c r="C11" s="225">
        <v>39218.61</v>
      </c>
      <c r="D11" s="226">
        <f t="shared" si="0"/>
        <v>-82.8799999999974</v>
      </c>
      <c r="E11" s="227">
        <f t="shared" si="1"/>
        <v>-0.210882589947602</v>
      </c>
      <c r="F11" s="228"/>
      <c r="G11" s="212"/>
      <c r="H11" s="229"/>
    </row>
    <row r="12" s="212" customFormat="1" ht="27" customHeight="1" spans="1:13">
      <c r="A12" s="223" t="s">
        <v>131</v>
      </c>
      <c r="B12" s="224">
        <v>13700.38</v>
      </c>
      <c r="C12" s="225">
        <v>12739.08</v>
      </c>
      <c r="D12" s="226">
        <f t="shared" si="0"/>
        <v>-961.299999999999</v>
      </c>
      <c r="E12" s="227">
        <f t="shared" si="1"/>
        <v>-7.01659370032071</v>
      </c>
      <c r="F12" s="228"/>
      <c r="G12" s="212"/>
      <c r="H12" s="229"/>
    </row>
    <row r="13" s="212" customFormat="1" ht="27" customHeight="1" spans="1:13">
      <c r="A13" s="223" t="s">
        <v>132</v>
      </c>
      <c r="B13" s="224">
        <v>1700.82</v>
      </c>
      <c r="C13" s="225">
        <v>1651.22</v>
      </c>
      <c r="D13" s="226">
        <f t="shared" si="0"/>
        <v>-49.5999999999999</v>
      </c>
      <c r="E13" s="227">
        <f t="shared" si="1"/>
        <v>-2.9162404016886</v>
      </c>
      <c r="F13" s="228"/>
      <c r="G13" s="212"/>
      <c r="H13" s="229"/>
    </row>
    <row r="14" s="212" customFormat="1" ht="27" customHeight="1" spans="1:13">
      <c r="A14" s="223" t="s">
        <v>133</v>
      </c>
      <c r="B14" s="224">
        <v>6903.6</v>
      </c>
      <c r="C14" s="225">
        <v>6793.85</v>
      </c>
      <c r="D14" s="226">
        <f t="shared" si="0"/>
        <v>-109.75</v>
      </c>
      <c r="E14" s="227">
        <f t="shared" si="1"/>
        <v>-1.58975027521873</v>
      </c>
      <c r="F14" s="228"/>
      <c r="G14" s="212"/>
      <c r="H14" s="229"/>
    </row>
    <row r="15" s="212" customFormat="1" ht="27" customHeight="1" spans="1:13">
      <c r="A15" s="223" t="s">
        <v>134</v>
      </c>
      <c r="B15" s="224">
        <v>28594.91</v>
      </c>
      <c r="C15" s="225">
        <v>25433.74</v>
      </c>
      <c r="D15" s="226">
        <f t="shared" si="0"/>
        <v>-3161.17</v>
      </c>
      <c r="E15" s="227">
        <f t="shared" si="1"/>
        <v>-11.0550094404913</v>
      </c>
      <c r="F15" s="228"/>
      <c r="G15" s="212"/>
      <c r="H15" s="229"/>
    </row>
    <row r="16" s="212" customFormat="1" ht="27" customHeight="1" spans="1:13">
      <c r="A16" s="223" t="s">
        <v>135</v>
      </c>
      <c r="B16" s="224">
        <v>2857.6</v>
      </c>
      <c r="C16" s="225">
        <v>2881.11</v>
      </c>
      <c r="D16" s="226">
        <f t="shared" si="0"/>
        <v>23.5100000000002</v>
      </c>
      <c r="E16" s="227">
        <f t="shared" si="1"/>
        <v>0.822718365061604</v>
      </c>
      <c r="F16" s="228"/>
      <c r="G16" s="212"/>
      <c r="H16" s="229"/>
    </row>
    <row r="17" s="212" customFormat="1" ht="27" customHeight="1" spans="1:8">
      <c r="A17" s="223" t="s">
        <v>136</v>
      </c>
      <c r="B17" s="224"/>
      <c r="C17" s="225">
        <v>0</v>
      </c>
      <c r="D17" s="226">
        <f t="shared" si="0"/>
        <v>0</v>
      </c>
      <c r="E17" s="227" t="e">
        <f t="shared" si="1"/>
        <v>#DIV/0!</v>
      </c>
      <c r="F17" s="228"/>
      <c r="G17" s="212"/>
      <c r="H17" s="229"/>
    </row>
    <row r="18" s="212" customFormat="1" ht="27" customHeight="1" spans="1:8">
      <c r="A18" s="223" t="s">
        <v>137</v>
      </c>
      <c r="B18" s="224">
        <v>213.35</v>
      </c>
      <c r="C18" s="225">
        <v>248.69</v>
      </c>
      <c r="D18" s="226">
        <f t="shared" si="0"/>
        <v>35.34</v>
      </c>
      <c r="E18" s="227">
        <f t="shared" si="1"/>
        <v>16.5643309116475</v>
      </c>
      <c r="F18" s="228"/>
      <c r="G18" s="212"/>
      <c r="H18" s="229"/>
    </row>
    <row r="19" s="212" customFormat="1" ht="27" customHeight="1" spans="1:8">
      <c r="A19" s="223" t="s">
        <v>138</v>
      </c>
      <c r="B19" s="224"/>
      <c r="C19" s="225">
        <v>0</v>
      </c>
      <c r="D19" s="226">
        <f t="shared" si="0"/>
        <v>0</v>
      </c>
      <c r="E19" s="227" t="e">
        <f t="shared" si="1"/>
        <v>#DIV/0!</v>
      </c>
      <c r="F19" s="228"/>
      <c r="G19" s="212"/>
      <c r="H19" s="229"/>
    </row>
    <row r="20" s="212" customFormat="1" ht="27" customHeight="1" spans="1:8">
      <c r="A20" s="223" t="s">
        <v>139</v>
      </c>
      <c r="B20" s="224">
        <v>1433.54</v>
      </c>
      <c r="C20" s="225">
        <v>1425.5</v>
      </c>
      <c r="D20" s="226">
        <f t="shared" si="0"/>
        <v>-8.03999999999996</v>
      </c>
      <c r="E20" s="227">
        <f t="shared" si="1"/>
        <v>-0.560849365905383</v>
      </c>
      <c r="F20" s="228"/>
      <c r="G20" s="212"/>
      <c r="H20" s="229"/>
    </row>
    <row r="21" s="212" customFormat="1" ht="27" customHeight="1" spans="1:8">
      <c r="A21" s="223" t="s">
        <v>140</v>
      </c>
      <c r="B21" s="224">
        <v>6331.57</v>
      </c>
      <c r="C21" s="225">
        <v>3785.01</v>
      </c>
      <c r="D21" s="226">
        <f t="shared" si="0"/>
        <v>-2546.56</v>
      </c>
      <c r="E21" s="227">
        <f t="shared" si="1"/>
        <v>-40.2200402111956</v>
      </c>
      <c r="F21" s="228"/>
      <c r="G21" s="212"/>
      <c r="H21" s="229"/>
    </row>
    <row r="22" s="212" customFormat="1" ht="27" customHeight="1" spans="1:8">
      <c r="A22" s="223" t="s">
        <v>141</v>
      </c>
      <c r="B22" s="224">
        <v>38.45</v>
      </c>
      <c r="C22" s="225">
        <v>41.39</v>
      </c>
      <c r="D22" s="226">
        <f t="shared" si="0"/>
        <v>2.94</v>
      </c>
      <c r="E22" s="227">
        <f t="shared" si="1"/>
        <v>7.64629388816644</v>
      </c>
      <c r="F22" s="228"/>
      <c r="G22" s="212"/>
      <c r="H22" s="229"/>
    </row>
    <row r="23" s="212" customFormat="1" ht="27" customHeight="1" spans="1:8">
      <c r="A23" s="223" t="s">
        <v>142</v>
      </c>
      <c r="B23" s="224">
        <v>1356.23</v>
      </c>
      <c r="C23" s="225">
        <v>1208.39</v>
      </c>
      <c r="D23" s="226">
        <f t="shared" si="0"/>
        <v>-147.84</v>
      </c>
      <c r="E23" s="227">
        <f t="shared" si="1"/>
        <v>-10.9008059105019</v>
      </c>
      <c r="F23" s="228"/>
      <c r="G23" s="212"/>
      <c r="H23" s="229"/>
    </row>
    <row r="24" s="212" customFormat="1" ht="27" customHeight="1" spans="1:8">
      <c r="A24" s="223" t="s">
        <v>143</v>
      </c>
      <c r="B24" s="224">
        <v>13813.77</v>
      </c>
      <c r="C24" s="225">
        <v>8268.37</v>
      </c>
      <c r="D24" s="226">
        <f t="shared" si="0"/>
        <v>-5545.4</v>
      </c>
      <c r="E24" s="227">
        <f t="shared" si="1"/>
        <v>-40.1440012393431</v>
      </c>
      <c r="F24" s="228"/>
      <c r="G24" s="212"/>
      <c r="H24" s="229"/>
    </row>
    <row r="25" s="212" customFormat="1" ht="27" customHeight="1" spans="1:8">
      <c r="A25" s="223" t="s">
        <v>144</v>
      </c>
      <c r="B25" s="224">
        <v>4800</v>
      </c>
      <c r="C25" s="225">
        <v>5000</v>
      </c>
      <c r="D25" s="226">
        <f t="shared" si="0"/>
        <v>200</v>
      </c>
      <c r="E25" s="227"/>
      <c r="F25" s="228"/>
      <c r="G25" s="212"/>
      <c r="H25" s="229"/>
    </row>
    <row r="26" s="212" customFormat="1" ht="27" customHeight="1" spans="1:8">
      <c r="A26" s="223" t="s">
        <v>145</v>
      </c>
      <c r="B26" s="224">
        <v>5113</v>
      </c>
      <c r="C26" s="225">
        <v>4736</v>
      </c>
      <c r="D26" s="226">
        <f t="shared" si="0"/>
        <v>-377</v>
      </c>
      <c r="E26" s="227">
        <f>C26/B26*100-100</f>
        <v>-7.37336201838451</v>
      </c>
      <c r="F26" s="228"/>
      <c r="G26" s="212"/>
      <c r="H26" s="229"/>
    </row>
    <row r="27" s="212" customFormat="1" ht="27" customHeight="1" spans="1:8">
      <c r="A27" s="231" t="s">
        <v>146</v>
      </c>
      <c r="B27" s="232">
        <f>SUM(B5:B26)</f>
        <v>222181.49</v>
      </c>
      <c r="C27" s="233">
        <f>SUM(C5:C26)</f>
        <v>208557.23</v>
      </c>
      <c r="D27" s="234">
        <f t="shared" si="0"/>
        <v>-13624.2600000001</v>
      </c>
      <c r="E27" s="235">
        <f>C27/B27*100-100</f>
        <v>-6.13204097245007</v>
      </c>
      <c r="G27" s="228"/>
    </row>
  </sheetData>
  <printOptions horizontalCentered="1"/>
  <pageMargins left="0.707638888888889" right="0.707638888888889" top="0.354166666666667" bottom="0.313888888888889" header="0.313888888888889" footer="0.313888888888889"/>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H1131"/>
  <sheetViews>
    <sheetView showGridLines="0" showZeros="0" view="pageBreakPreview" zoomScaleNormal="115" topLeftCell="A65" workbookViewId="0">
      <selection activeCell="N93" sqref="N93"/>
    </sheetView>
  </sheetViews>
  <sheetFormatPr defaultColWidth="11.7" defaultRowHeight="14" outlineLevelCol="7"/>
  <cols>
    <col min="1" max="1" width="11.8444444444444" style="169" customWidth="1"/>
    <col min="2" max="2" width="39.2555555555556" style="166" customWidth="1"/>
    <col min="3" max="5" width="14.3666666666667" style="166" hidden="1" customWidth="1"/>
    <col min="6" max="6" width="18.6666666666667" style="166" customWidth="1"/>
    <col min="7" max="8" width="11.7" style="166" hidden="1" customWidth="1"/>
    <col min="9" max="16384" width="11.7" style="166"/>
  </cols>
  <sheetData>
    <row r="1" s="166" customFormat="1" spans="1:8">
      <c r="A1" s="170"/>
      <c r="B1" s="171"/>
      <c r="C1" s="166"/>
      <c r="D1" s="171"/>
      <c r="E1" s="171"/>
      <c r="F1" s="171"/>
      <c r="G1" s="172"/>
      <c r="H1" s="172"/>
    </row>
    <row r="2" s="167" customFormat="1" ht="23" spans="1:8">
      <c r="A2" s="173" t="s">
        <v>147</v>
      </c>
      <c r="B2" s="173"/>
      <c r="C2" s="173"/>
      <c r="D2" s="173"/>
      <c r="E2" s="173"/>
      <c r="F2" s="173"/>
      <c r="G2" s="173"/>
      <c r="H2" s="173"/>
    </row>
    <row r="3" s="168" customFormat="1" ht="18.5" spans="1:8">
      <c r="A3" s="174"/>
      <c r="B3" s="175">
        <v>0</v>
      </c>
      <c r="C3" s="171"/>
      <c r="D3" s="171"/>
      <c r="E3" s="171"/>
      <c r="F3" s="176" t="s">
        <v>72</v>
      </c>
      <c r="G3" s="177" t="s">
        <v>148</v>
      </c>
      <c r="H3" s="177"/>
    </row>
    <row r="4" s="168" customFormat="1" ht="33" customHeight="1" spans="1:8">
      <c r="A4" s="178" t="s">
        <v>149</v>
      </c>
      <c r="B4" s="179"/>
      <c r="C4" s="180" t="s">
        <v>150</v>
      </c>
      <c r="D4" s="180" t="s">
        <v>151</v>
      </c>
      <c r="E4" s="181" t="s">
        <v>152</v>
      </c>
      <c r="F4" s="178" t="s">
        <v>153</v>
      </c>
      <c r="G4" s="182"/>
      <c r="H4" s="179"/>
    </row>
    <row r="5" s="168" customFormat="1" ht="63" customHeight="1" spans="1:8">
      <c r="A5" s="183" t="s">
        <v>154</v>
      </c>
      <c r="B5" s="184" t="s">
        <v>155</v>
      </c>
      <c r="C5" s="185"/>
      <c r="D5" s="185"/>
      <c r="E5" s="185"/>
      <c r="F5" s="186" t="s">
        <v>156</v>
      </c>
      <c r="G5" s="187" t="s">
        <v>157</v>
      </c>
      <c r="H5" s="187" t="s">
        <v>158</v>
      </c>
    </row>
    <row r="6" s="166" customFormat="1" hidden="1" spans="1:8">
      <c r="A6" s="188"/>
      <c r="B6" s="189"/>
      <c r="C6" s="190"/>
      <c r="D6" s="190"/>
      <c r="E6" s="191"/>
      <c r="F6" s="191"/>
      <c r="G6" s="192"/>
      <c r="H6" s="192"/>
    </row>
    <row r="7" s="166" customFormat="1" hidden="1" spans="1:8">
      <c r="A7" s="188"/>
      <c r="B7" s="189"/>
      <c r="C7" s="190"/>
      <c r="D7" s="190"/>
      <c r="E7" s="191"/>
      <c r="F7" s="191"/>
      <c r="G7" s="192"/>
      <c r="H7" s="192"/>
    </row>
    <row r="8" s="166" customFormat="1" hidden="1" spans="1:8">
      <c r="A8" s="188"/>
      <c r="B8" s="189"/>
      <c r="C8" s="190"/>
      <c r="D8" s="190"/>
      <c r="E8" s="191"/>
      <c r="F8" s="191"/>
      <c r="G8" s="192"/>
      <c r="H8" s="192"/>
    </row>
    <row r="9" s="166" customFormat="1" hidden="1" spans="1:8">
      <c r="A9" s="188"/>
      <c r="B9" s="189"/>
      <c r="C9" s="190"/>
      <c r="D9" s="190"/>
      <c r="E9" s="191"/>
      <c r="F9" s="191"/>
      <c r="G9" s="192"/>
      <c r="H9" s="192"/>
    </row>
    <row r="10" s="166" customFormat="1" spans="1:8">
      <c r="A10" s="263" t="s">
        <v>159</v>
      </c>
      <c r="B10" s="189" t="s">
        <v>160</v>
      </c>
      <c r="C10" s="193"/>
      <c r="D10" s="194"/>
      <c r="E10" s="193"/>
      <c r="F10" s="195">
        <v>20</v>
      </c>
      <c r="G10" s="193"/>
      <c r="H10" s="193"/>
    </row>
    <row r="11" s="166" customFormat="1" spans="1:8">
      <c r="A11" s="264" t="s">
        <v>161</v>
      </c>
      <c r="B11" s="197" t="s">
        <v>162</v>
      </c>
      <c r="C11" s="198">
        <v>0</v>
      </c>
      <c r="D11" s="199">
        <v>0</v>
      </c>
      <c r="E11" s="200">
        <v>0</v>
      </c>
      <c r="F11" s="199">
        <v>0</v>
      </c>
      <c r="G11" s="201">
        <v>0</v>
      </c>
      <c r="H11" s="201">
        <v>0</v>
      </c>
    </row>
    <row r="12" s="166" customFormat="1" spans="1:8">
      <c r="A12" s="196" t="s">
        <v>163</v>
      </c>
      <c r="B12" s="202" t="s">
        <v>164</v>
      </c>
      <c r="C12" s="198">
        <v>0</v>
      </c>
      <c r="D12" s="199">
        <v>0</v>
      </c>
      <c r="E12" s="200">
        <v>0</v>
      </c>
      <c r="F12" s="199">
        <v>0</v>
      </c>
      <c r="G12" s="201">
        <v>0</v>
      </c>
      <c r="H12" s="201">
        <v>0</v>
      </c>
    </row>
    <row r="13" s="166" customFormat="1" spans="1:8">
      <c r="A13" s="196" t="s">
        <v>165</v>
      </c>
      <c r="B13" s="202" t="s">
        <v>166</v>
      </c>
      <c r="C13" s="198">
        <v>1680.94</v>
      </c>
      <c r="D13" s="199">
        <v>1680.94</v>
      </c>
      <c r="E13" s="200">
        <v>1863</v>
      </c>
      <c r="F13" s="199">
        <v>1896.26</v>
      </c>
      <c r="G13" s="201">
        <v>1.12809499446738</v>
      </c>
      <c r="H13" s="201">
        <v>1.01785292538916</v>
      </c>
    </row>
    <row r="14" s="166" customFormat="1" spans="1:8">
      <c r="A14" s="196" t="s">
        <v>167</v>
      </c>
      <c r="B14" s="202" t="s">
        <v>168</v>
      </c>
      <c r="C14" s="198">
        <v>237.18</v>
      </c>
      <c r="D14" s="199">
        <v>237.18</v>
      </c>
      <c r="E14" s="200">
        <v>371</v>
      </c>
      <c r="F14" s="199">
        <v>661.18</v>
      </c>
      <c r="G14" s="201">
        <v>2.78767181043933</v>
      </c>
      <c r="H14" s="201">
        <v>1.78215633423181</v>
      </c>
    </row>
    <row r="15" s="166" customFormat="1" spans="1:8">
      <c r="A15" s="196" t="s">
        <v>169</v>
      </c>
      <c r="B15" s="202" t="s">
        <v>170</v>
      </c>
      <c r="C15" s="198">
        <v>0</v>
      </c>
      <c r="D15" s="199">
        <v>0</v>
      </c>
      <c r="E15" s="200">
        <v>0</v>
      </c>
      <c r="F15" s="199">
        <v>0</v>
      </c>
      <c r="G15" s="201">
        <v>0</v>
      </c>
      <c r="H15" s="201">
        <v>0</v>
      </c>
    </row>
    <row r="16" s="166" customFormat="1" spans="1:8">
      <c r="A16" s="196" t="s">
        <v>171</v>
      </c>
      <c r="B16" s="202" t="s">
        <v>172</v>
      </c>
      <c r="C16" s="198">
        <v>0</v>
      </c>
      <c r="D16" s="199">
        <v>0</v>
      </c>
      <c r="E16" s="200">
        <v>0</v>
      </c>
      <c r="F16" s="199">
        <v>0</v>
      </c>
      <c r="G16" s="201">
        <v>0</v>
      </c>
      <c r="H16" s="201">
        <v>0</v>
      </c>
    </row>
    <row r="17" s="166" customFormat="1" spans="1:8">
      <c r="A17" s="196" t="s">
        <v>173</v>
      </c>
      <c r="B17" s="202" t="s">
        <v>174</v>
      </c>
      <c r="C17" s="198">
        <v>0</v>
      </c>
      <c r="D17" s="199">
        <v>0</v>
      </c>
      <c r="E17" s="200">
        <v>42</v>
      </c>
      <c r="F17" s="199">
        <v>0</v>
      </c>
      <c r="G17" s="201">
        <v>0</v>
      </c>
      <c r="H17" s="201">
        <v>0</v>
      </c>
    </row>
    <row r="18" s="166" customFormat="1" spans="1:8">
      <c r="A18" s="196" t="s">
        <v>175</v>
      </c>
      <c r="B18" s="197" t="s">
        <v>166</v>
      </c>
      <c r="C18" s="198">
        <v>474.84</v>
      </c>
      <c r="D18" s="199">
        <v>474.84</v>
      </c>
      <c r="E18" s="200">
        <v>505</v>
      </c>
      <c r="F18" s="199">
        <v>522.2</v>
      </c>
      <c r="G18" s="201">
        <v>1.09973885940527</v>
      </c>
      <c r="H18" s="201">
        <v>1.03405940594059</v>
      </c>
    </row>
    <row r="19" s="166" customFormat="1" spans="1:8">
      <c r="A19" s="196" t="s">
        <v>176</v>
      </c>
      <c r="B19" s="197" t="s">
        <v>168</v>
      </c>
      <c r="C19" s="198">
        <v>113.46</v>
      </c>
      <c r="D19" s="199">
        <v>113.46</v>
      </c>
      <c r="E19" s="200">
        <v>115</v>
      </c>
      <c r="F19" s="199">
        <v>113.46</v>
      </c>
      <c r="G19" s="201">
        <v>1</v>
      </c>
      <c r="H19" s="201">
        <v>0.986608695652174</v>
      </c>
    </row>
    <row r="20" s="166" customFormat="1" spans="1:8">
      <c r="A20" s="196" t="s">
        <v>177</v>
      </c>
      <c r="B20" s="203" t="s">
        <v>170</v>
      </c>
      <c r="C20" s="198">
        <v>0</v>
      </c>
      <c r="D20" s="199">
        <v>0</v>
      </c>
      <c r="E20" s="200">
        <v>0</v>
      </c>
      <c r="F20" s="199">
        <v>0</v>
      </c>
      <c r="G20" s="201">
        <v>0</v>
      </c>
      <c r="H20" s="201">
        <v>0</v>
      </c>
    </row>
    <row r="21" s="166" customFormat="1" spans="1:8">
      <c r="A21" s="196" t="s">
        <v>178</v>
      </c>
      <c r="B21" s="203" t="s">
        <v>179</v>
      </c>
      <c r="C21" s="198">
        <v>48</v>
      </c>
      <c r="D21" s="199">
        <v>48</v>
      </c>
      <c r="E21" s="200">
        <v>48</v>
      </c>
      <c r="F21" s="199">
        <v>60</v>
      </c>
      <c r="G21" s="201">
        <v>1.25</v>
      </c>
      <c r="H21" s="201">
        <v>1.25</v>
      </c>
    </row>
    <row r="22" s="166" customFormat="1" spans="1:8">
      <c r="A22" s="196" t="s">
        <v>180</v>
      </c>
      <c r="B22" s="203" t="s">
        <v>181</v>
      </c>
      <c r="C22" s="198">
        <v>0</v>
      </c>
      <c r="D22" s="199">
        <v>0</v>
      </c>
      <c r="E22" s="200">
        <v>0</v>
      </c>
      <c r="F22" s="199">
        <v>0</v>
      </c>
      <c r="G22" s="201">
        <v>0</v>
      </c>
      <c r="H22" s="201">
        <v>0</v>
      </c>
    </row>
    <row r="23" s="166" customFormat="1" spans="1:8">
      <c r="A23" s="196" t="s">
        <v>182</v>
      </c>
      <c r="B23" s="202" t="s">
        <v>183</v>
      </c>
      <c r="C23" s="198">
        <v>0</v>
      </c>
      <c r="D23" s="199">
        <v>0</v>
      </c>
      <c r="E23" s="200">
        <v>0</v>
      </c>
      <c r="F23" s="199">
        <v>0</v>
      </c>
      <c r="G23" s="201">
        <v>0</v>
      </c>
      <c r="H23" s="201">
        <v>0</v>
      </c>
    </row>
    <row r="24" s="166" customFormat="1" spans="1:8">
      <c r="A24" s="196" t="s">
        <v>184</v>
      </c>
      <c r="B24" s="202" t="s">
        <v>185</v>
      </c>
      <c r="C24" s="198">
        <v>0</v>
      </c>
      <c r="D24" s="199">
        <v>0</v>
      </c>
      <c r="E24" s="200">
        <v>0</v>
      </c>
      <c r="F24" s="199">
        <v>0</v>
      </c>
      <c r="G24" s="201">
        <v>0</v>
      </c>
      <c r="H24" s="201">
        <v>0</v>
      </c>
    </row>
    <row r="25" s="166" customFormat="1" spans="1:8">
      <c r="A25" s="196" t="s">
        <v>186</v>
      </c>
      <c r="B25" s="202" t="s">
        <v>187</v>
      </c>
      <c r="C25" s="198">
        <v>0</v>
      </c>
      <c r="D25" s="199">
        <v>0</v>
      </c>
      <c r="E25" s="200">
        <v>0</v>
      </c>
      <c r="F25" s="199">
        <v>0</v>
      </c>
      <c r="G25" s="201">
        <v>0</v>
      </c>
      <c r="H25" s="201">
        <v>0</v>
      </c>
    </row>
    <row r="26" s="166" customFormat="1" spans="1:8">
      <c r="A26" s="196" t="s">
        <v>188</v>
      </c>
      <c r="B26" s="202" t="s">
        <v>189</v>
      </c>
      <c r="C26" s="198">
        <v>0</v>
      </c>
      <c r="D26" s="199">
        <v>0</v>
      </c>
      <c r="E26" s="200">
        <v>0</v>
      </c>
      <c r="F26" s="199">
        <v>0</v>
      </c>
      <c r="G26" s="201">
        <v>0</v>
      </c>
      <c r="H26" s="201">
        <v>0</v>
      </c>
    </row>
    <row r="27" s="166" customFormat="1" spans="1:8">
      <c r="A27" s="196" t="s">
        <v>190</v>
      </c>
      <c r="B27" s="202" t="s">
        <v>172</v>
      </c>
      <c r="C27" s="198">
        <v>0</v>
      </c>
      <c r="D27" s="199">
        <v>0</v>
      </c>
      <c r="E27" s="200">
        <v>0</v>
      </c>
      <c r="F27" s="199">
        <v>0</v>
      </c>
      <c r="G27" s="201">
        <v>0</v>
      </c>
      <c r="H27" s="201">
        <v>0</v>
      </c>
    </row>
    <row r="28" s="166" customFormat="1" spans="1:8">
      <c r="A28" s="196" t="s">
        <v>191</v>
      </c>
      <c r="B28" s="202" t="s">
        <v>192</v>
      </c>
      <c r="C28" s="198">
        <v>0</v>
      </c>
      <c r="D28" s="199">
        <v>0</v>
      </c>
      <c r="E28" s="200">
        <v>0</v>
      </c>
      <c r="F28" s="199">
        <v>0</v>
      </c>
      <c r="G28" s="201">
        <v>0</v>
      </c>
      <c r="H28" s="201">
        <v>0</v>
      </c>
    </row>
    <row r="29" s="166" customFormat="1" spans="1:8">
      <c r="A29" s="196" t="s">
        <v>193</v>
      </c>
      <c r="B29" s="197" t="s">
        <v>166</v>
      </c>
      <c r="C29" s="198">
        <v>345.9</v>
      </c>
      <c r="D29" s="199">
        <v>345.9</v>
      </c>
      <c r="E29" s="200">
        <v>423</v>
      </c>
      <c r="F29" s="199">
        <v>408.87</v>
      </c>
      <c r="G29" s="201">
        <v>1.18204683434519</v>
      </c>
      <c r="H29" s="201">
        <v>0.966595744680851</v>
      </c>
    </row>
    <row r="30" s="166" customFormat="1" spans="1:8">
      <c r="A30" s="196" t="s">
        <v>194</v>
      </c>
      <c r="B30" s="197" t="s">
        <v>168</v>
      </c>
      <c r="C30" s="198">
        <v>36.92</v>
      </c>
      <c r="D30" s="199">
        <v>36.92</v>
      </c>
      <c r="E30" s="200">
        <v>16</v>
      </c>
      <c r="F30" s="199">
        <v>38.78</v>
      </c>
      <c r="G30" s="201">
        <v>1.05037919826652</v>
      </c>
      <c r="H30" s="201">
        <v>2.42375</v>
      </c>
    </row>
    <row r="31" s="166" customFormat="1" spans="1:8">
      <c r="A31" s="196" t="s">
        <v>195</v>
      </c>
      <c r="B31" s="204" t="s">
        <v>170</v>
      </c>
      <c r="C31" s="198">
        <v>0</v>
      </c>
      <c r="D31" s="199">
        <v>0</v>
      </c>
      <c r="E31" s="200">
        <v>0</v>
      </c>
      <c r="F31" s="199">
        <v>0</v>
      </c>
      <c r="G31" s="201">
        <v>0</v>
      </c>
      <c r="H31" s="201">
        <v>0</v>
      </c>
    </row>
    <row r="32" s="166" customFormat="1" spans="1:8">
      <c r="A32" s="196" t="s">
        <v>196</v>
      </c>
      <c r="B32" s="203" t="s">
        <v>197</v>
      </c>
      <c r="C32" s="198">
        <v>38.4</v>
      </c>
      <c r="D32" s="199">
        <v>38.4</v>
      </c>
      <c r="E32" s="200">
        <v>26</v>
      </c>
      <c r="F32" s="199">
        <v>48</v>
      </c>
      <c r="G32" s="201">
        <v>1.25</v>
      </c>
      <c r="H32" s="201">
        <v>1.84615384615385</v>
      </c>
    </row>
    <row r="33" s="166" customFormat="1" spans="1:8">
      <c r="A33" s="196" t="s">
        <v>198</v>
      </c>
      <c r="B33" s="203" t="s">
        <v>199</v>
      </c>
      <c r="C33" s="198">
        <v>0</v>
      </c>
      <c r="D33" s="199">
        <v>0</v>
      </c>
      <c r="E33" s="200">
        <v>0</v>
      </c>
      <c r="F33" s="199">
        <v>0</v>
      </c>
      <c r="G33" s="201">
        <v>0</v>
      </c>
      <c r="H33" s="201">
        <v>0</v>
      </c>
    </row>
    <row r="34" s="166" customFormat="1" spans="1:8">
      <c r="A34" s="196" t="s">
        <v>200</v>
      </c>
      <c r="B34" s="203" t="s">
        <v>201</v>
      </c>
      <c r="C34" s="198">
        <v>0</v>
      </c>
      <c r="D34" s="199">
        <v>0</v>
      </c>
      <c r="E34" s="200">
        <v>0</v>
      </c>
      <c r="F34" s="199">
        <v>0</v>
      </c>
      <c r="G34" s="201">
        <v>0</v>
      </c>
      <c r="H34" s="201">
        <v>0</v>
      </c>
    </row>
    <row r="35" s="166" customFormat="1" spans="1:8">
      <c r="A35" s="196" t="s">
        <v>202</v>
      </c>
      <c r="B35" s="203" t="s">
        <v>172</v>
      </c>
      <c r="C35" s="198">
        <v>0</v>
      </c>
      <c r="D35" s="199">
        <v>0</v>
      </c>
      <c r="E35" s="200">
        <v>0</v>
      </c>
      <c r="F35" s="199">
        <v>0</v>
      </c>
      <c r="G35" s="201">
        <v>0</v>
      </c>
      <c r="H35" s="201">
        <v>0</v>
      </c>
    </row>
    <row r="36" s="166" customFormat="1" spans="1:8">
      <c r="A36" s="196" t="s">
        <v>203</v>
      </c>
      <c r="B36" s="203" t="s">
        <v>204</v>
      </c>
      <c r="C36" s="198">
        <v>0</v>
      </c>
      <c r="D36" s="199">
        <v>0</v>
      </c>
      <c r="E36" s="200">
        <v>5</v>
      </c>
      <c r="F36" s="199">
        <v>0</v>
      </c>
      <c r="G36" s="201">
        <v>0</v>
      </c>
      <c r="H36" s="201">
        <v>0</v>
      </c>
    </row>
    <row r="37" s="166" customFormat="1" spans="1:8">
      <c r="A37" s="196" t="s">
        <v>205</v>
      </c>
      <c r="B37" s="197" t="s">
        <v>166</v>
      </c>
      <c r="C37" s="198">
        <v>6940.79</v>
      </c>
      <c r="D37" s="199">
        <v>6940.79</v>
      </c>
      <c r="E37" s="200">
        <v>6101</v>
      </c>
      <c r="F37" s="199">
        <v>7753.36</v>
      </c>
      <c r="G37" s="201">
        <v>1.11707168780499</v>
      </c>
      <c r="H37" s="201">
        <v>1.27083428946074</v>
      </c>
    </row>
    <row r="38" s="166" customFormat="1" spans="1:8">
      <c r="A38" s="196" t="s">
        <v>206</v>
      </c>
      <c r="B38" s="197" t="s">
        <v>168</v>
      </c>
      <c r="C38" s="198">
        <v>2143.15</v>
      </c>
      <c r="D38" s="199">
        <v>2143.15</v>
      </c>
      <c r="E38" s="200">
        <v>1209</v>
      </c>
      <c r="F38" s="199">
        <v>1500.13</v>
      </c>
      <c r="G38" s="201">
        <v>0.69996500478268</v>
      </c>
      <c r="H38" s="201">
        <v>1.24080231596361</v>
      </c>
    </row>
    <row r="39" s="166" customFormat="1" spans="1:8">
      <c r="A39" s="196" t="s">
        <v>207</v>
      </c>
      <c r="B39" s="203" t="s">
        <v>170</v>
      </c>
      <c r="C39" s="198">
        <v>0</v>
      </c>
      <c r="D39" s="199">
        <v>0</v>
      </c>
      <c r="E39" s="200">
        <v>0</v>
      </c>
      <c r="F39" s="199">
        <v>0</v>
      </c>
      <c r="G39" s="201">
        <v>0</v>
      </c>
      <c r="H39" s="201">
        <v>0</v>
      </c>
    </row>
    <row r="40" s="166" customFormat="1" spans="1:8">
      <c r="A40" s="196" t="s">
        <v>208</v>
      </c>
      <c r="B40" s="203" t="s">
        <v>209</v>
      </c>
      <c r="C40" s="198">
        <v>0</v>
      </c>
      <c r="D40" s="199">
        <v>0</v>
      </c>
      <c r="E40" s="200">
        <v>0</v>
      </c>
      <c r="F40" s="199">
        <v>0</v>
      </c>
      <c r="G40" s="201">
        <v>0</v>
      </c>
      <c r="H40" s="201">
        <v>0</v>
      </c>
    </row>
    <row r="41" s="166" customFormat="1" spans="1:8">
      <c r="A41" s="196" t="s">
        <v>210</v>
      </c>
      <c r="B41" s="203" t="s">
        <v>211</v>
      </c>
      <c r="C41" s="198">
        <v>0</v>
      </c>
      <c r="D41" s="199">
        <v>0</v>
      </c>
      <c r="E41" s="200">
        <v>0</v>
      </c>
      <c r="F41" s="199">
        <v>0</v>
      </c>
      <c r="G41" s="201">
        <v>0</v>
      </c>
      <c r="H41" s="201">
        <v>0</v>
      </c>
    </row>
    <row r="42" s="166" customFormat="1" spans="1:8">
      <c r="A42" s="196" t="s">
        <v>212</v>
      </c>
      <c r="B42" s="197" t="s">
        <v>213</v>
      </c>
      <c r="C42" s="198">
        <v>0</v>
      </c>
      <c r="D42" s="199">
        <v>0</v>
      </c>
      <c r="E42" s="200">
        <v>0</v>
      </c>
      <c r="F42" s="199">
        <v>0</v>
      </c>
      <c r="G42" s="201">
        <v>0</v>
      </c>
      <c r="H42" s="201">
        <v>0</v>
      </c>
    </row>
    <row r="43" s="166" customFormat="1" spans="1:8">
      <c r="A43" s="196" t="s">
        <v>214</v>
      </c>
      <c r="B43" s="203" t="s">
        <v>215</v>
      </c>
      <c r="C43" s="198">
        <v>0</v>
      </c>
      <c r="D43" s="199">
        <v>0</v>
      </c>
      <c r="E43" s="200">
        <v>0</v>
      </c>
      <c r="F43" s="199">
        <v>0</v>
      </c>
      <c r="G43" s="201">
        <v>0</v>
      </c>
      <c r="H43" s="201">
        <v>0</v>
      </c>
    </row>
    <row r="44" s="166" customFormat="1" spans="1:8">
      <c r="A44" s="196" t="s">
        <v>216</v>
      </c>
      <c r="B44" s="203" t="s">
        <v>172</v>
      </c>
      <c r="C44" s="198">
        <v>0</v>
      </c>
      <c r="D44" s="199">
        <v>0</v>
      </c>
      <c r="E44" s="200">
        <v>0</v>
      </c>
      <c r="F44" s="199">
        <v>0</v>
      </c>
      <c r="G44" s="201">
        <v>0</v>
      </c>
      <c r="H44" s="201">
        <v>0</v>
      </c>
    </row>
    <row r="45" s="166" customFormat="1" spans="1:8">
      <c r="A45" s="196" t="s">
        <v>217</v>
      </c>
      <c r="B45" s="203" t="s">
        <v>218</v>
      </c>
      <c r="C45" s="198">
        <v>310.63</v>
      </c>
      <c r="D45" s="199">
        <v>310.63</v>
      </c>
      <c r="E45" s="200">
        <v>466</v>
      </c>
      <c r="F45" s="199">
        <v>151</v>
      </c>
      <c r="G45" s="201">
        <v>0.486108875511058</v>
      </c>
      <c r="H45" s="201">
        <v>0.324034334763948</v>
      </c>
    </row>
    <row r="46" s="166" customFormat="1" spans="1:8">
      <c r="A46" s="196" t="s">
        <v>219</v>
      </c>
      <c r="B46" s="197" t="s">
        <v>166</v>
      </c>
      <c r="C46" s="198">
        <v>255.15</v>
      </c>
      <c r="D46" s="199">
        <v>255.15</v>
      </c>
      <c r="E46" s="200">
        <v>285</v>
      </c>
      <c r="F46" s="199">
        <v>290.9</v>
      </c>
      <c r="G46" s="201">
        <v>1.14011365863218</v>
      </c>
      <c r="H46" s="201">
        <v>1.02070175438596</v>
      </c>
    </row>
    <row r="47" s="166" customFormat="1" spans="1:8">
      <c r="A47" s="196" t="s">
        <v>220</v>
      </c>
      <c r="B47" s="197" t="s">
        <v>168</v>
      </c>
      <c r="C47" s="198">
        <v>188</v>
      </c>
      <c r="D47" s="199">
        <v>188</v>
      </c>
      <c r="E47" s="200">
        <v>159</v>
      </c>
      <c r="F47" s="199">
        <v>146</v>
      </c>
      <c r="G47" s="201">
        <v>0.776595744680851</v>
      </c>
      <c r="H47" s="201">
        <v>0.918238993710692</v>
      </c>
    </row>
    <row r="48" s="166" customFormat="1" spans="1:8">
      <c r="A48" s="196" t="s">
        <v>221</v>
      </c>
      <c r="B48" s="203" t="s">
        <v>170</v>
      </c>
      <c r="C48" s="198">
        <v>0</v>
      </c>
      <c r="D48" s="199">
        <v>0</v>
      </c>
      <c r="E48" s="200">
        <v>0</v>
      </c>
      <c r="F48" s="199">
        <v>0</v>
      </c>
      <c r="G48" s="201">
        <v>0</v>
      </c>
      <c r="H48" s="201">
        <v>0</v>
      </c>
    </row>
    <row r="49" s="166" customFormat="1" spans="1:8">
      <c r="A49" s="196" t="s">
        <v>222</v>
      </c>
      <c r="B49" s="203" t="s">
        <v>223</v>
      </c>
      <c r="C49" s="198">
        <v>0</v>
      </c>
      <c r="D49" s="199">
        <v>0</v>
      </c>
      <c r="E49" s="200">
        <v>0</v>
      </c>
      <c r="F49" s="199">
        <v>0</v>
      </c>
      <c r="G49" s="201">
        <v>0</v>
      </c>
      <c r="H49" s="201">
        <v>0</v>
      </c>
    </row>
    <row r="50" s="166" customFormat="1" spans="1:8">
      <c r="A50" s="196" t="s">
        <v>224</v>
      </c>
      <c r="B50" s="203" t="s">
        <v>225</v>
      </c>
      <c r="C50" s="198">
        <v>0</v>
      </c>
      <c r="D50" s="199">
        <v>0</v>
      </c>
      <c r="E50" s="200">
        <v>0</v>
      </c>
      <c r="F50" s="199">
        <v>0</v>
      </c>
      <c r="G50" s="201">
        <v>0</v>
      </c>
      <c r="H50" s="201">
        <v>0</v>
      </c>
    </row>
    <row r="51" s="166" customFormat="1" spans="1:8">
      <c r="A51" s="196" t="s">
        <v>226</v>
      </c>
      <c r="B51" s="197" t="s">
        <v>227</v>
      </c>
      <c r="C51" s="198">
        <v>0</v>
      </c>
      <c r="D51" s="199">
        <v>0</v>
      </c>
      <c r="E51" s="200">
        <v>0</v>
      </c>
      <c r="F51" s="199">
        <v>0</v>
      </c>
      <c r="G51" s="201">
        <v>0</v>
      </c>
      <c r="H51" s="201">
        <v>0</v>
      </c>
    </row>
    <row r="52" s="166" customFormat="1" spans="1:8">
      <c r="A52" s="196" t="s">
        <v>228</v>
      </c>
      <c r="B52" s="197" t="s">
        <v>229</v>
      </c>
      <c r="C52" s="198">
        <v>0</v>
      </c>
      <c r="D52" s="199">
        <v>0</v>
      </c>
      <c r="E52" s="200">
        <v>0</v>
      </c>
      <c r="F52" s="199">
        <v>0</v>
      </c>
      <c r="G52" s="201">
        <v>0</v>
      </c>
      <c r="H52" s="201">
        <v>0</v>
      </c>
    </row>
    <row r="53" s="166" customFormat="1" spans="1:8">
      <c r="A53" s="196" t="s">
        <v>230</v>
      </c>
      <c r="B53" s="197" t="s">
        <v>231</v>
      </c>
      <c r="C53" s="198">
        <v>0</v>
      </c>
      <c r="D53" s="199">
        <v>0</v>
      </c>
      <c r="E53" s="200">
        <v>0</v>
      </c>
      <c r="F53" s="199">
        <v>0</v>
      </c>
      <c r="G53" s="201">
        <v>0</v>
      </c>
      <c r="H53" s="201">
        <v>0</v>
      </c>
    </row>
    <row r="54" s="166" customFormat="1" spans="1:8">
      <c r="A54" s="196" t="s">
        <v>232</v>
      </c>
      <c r="B54" s="197" t="s">
        <v>172</v>
      </c>
      <c r="C54" s="198">
        <v>0</v>
      </c>
      <c r="D54" s="199">
        <v>0</v>
      </c>
      <c r="E54" s="200">
        <v>0</v>
      </c>
      <c r="F54" s="199">
        <v>0</v>
      </c>
      <c r="G54" s="201">
        <v>0</v>
      </c>
      <c r="H54" s="201">
        <v>0</v>
      </c>
    </row>
    <row r="55" s="166" customFormat="1" spans="1:8">
      <c r="A55" s="196" t="s">
        <v>233</v>
      </c>
      <c r="B55" s="203" t="s">
        <v>234</v>
      </c>
      <c r="C55" s="198">
        <v>0</v>
      </c>
      <c r="D55" s="199">
        <v>0</v>
      </c>
      <c r="E55" s="200">
        <v>187</v>
      </c>
      <c r="F55" s="199">
        <v>0</v>
      </c>
      <c r="G55" s="201">
        <v>0</v>
      </c>
      <c r="H55" s="201">
        <v>0</v>
      </c>
    </row>
    <row r="56" s="166" customFormat="1" spans="1:8">
      <c r="A56" s="196" t="s">
        <v>235</v>
      </c>
      <c r="B56" s="203" t="s">
        <v>166</v>
      </c>
      <c r="C56" s="198">
        <v>155.47</v>
      </c>
      <c r="D56" s="199">
        <v>155.47</v>
      </c>
      <c r="E56" s="200">
        <v>170</v>
      </c>
      <c r="F56" s="199">
        <v>168.02</v>
      </c>
      <c r="G56" s="201">
        <v>1.08072296906156</v>
      </c>
      <c r="H56" s="201">
        <v>0.988352941176471</v>
      </c>
    </row>
    <row r="57" s="166" customFormat="1" spans="1:8">
      <c r="A57" s="196" t="s">
        <v>236</v>
      </c>
      <c r="B57" s="202" t="s">
        <v>168</v>
      </c>
      <c r="C57" s="198">
        <v>156.8</v>
      </c>
      <c r="D57" s="199">
        <v>156.8</v>
      </c>
      <c r="E57" s="200">
        <v>148</v>
      </c>
      <c r="F57" s="199">
        <v>64.8</v>
      </c>
      <c r="G57" s="201">
        <v>0.413265306122449</v>
      </c>
      <c r="H57" s="201">
        <v>0.437837837837838</v>
      </c>
    </row>
    <row r="58" s="166" customFormat="1" spans="1:8">
      <c r="A58" s="196" t="s">
        <v>237</v>
      </c>
      <c r="B58" s="197" t="s">
        <v>170</v>
      </c>
      <c r="C58" s="198">
        <v>0</v>
      </c>
      <c r="D58" s="199">
        <v>0</v>
      </c>
      <c r="E58" s="200">
        <v>0</v>
      </c>
      <c r="F58" s="199">
        <v>0</v>
      </c>
      <c r="G58" s="201">
        <v>0</v>
      </c>
      <c r="H58" s="201">
        <v>0</v>
      </c>
    </row>
    <row r="59" s="166" customFormat="1" spans="1:8">
      <c r="A59" s="196" t="s">
        <v>238</v>
      </c>
      <c r="B59" s="197" t="s">
        <v>239</v>
      </c>
      <c r="C59" s="198">
        <v>0</v>
      </c>
      <c r="D59" s="199">
        <v>0</v>
      </c>
      <c r="E59" s="200">
        <v>0</v>
      </c>
      <c r="F59" s="199">
        <v>0</v>
      </c>
      <c r="G59" s="201">
        <v>0</v>
      </c>
      <c r="H59" s="201">
        <v>0</v>
      </c>
    </row>
    <row r="60" s="166" customFormat="1" spans="1:8">
      <c r="A60" s="196" t="s">
        <v>240</v>
      </c>
      <c r="B60" s="197" t="s">
        <v>241</v>
      </c>
      <c r="C60" s="198">
        <v>0</v>
      </c>
      <c r="D60" s="199">
        <v>0</v>
      </c>
      <c r="E60" s="200">
        <v>0</v>
      </c>
      <c r="F60" s="199">
        <v>0</v>
      </c>
      <c r="G60" s="201">
        <v>0</v>
      </c>
      <c r="H60" s="201">
        <v>0</v>
      </c>
    </row>
    <row r="61" s="166" customFormat="1" spans="1:8">
      <c r="A61" s="196" t="s">
        <v>242</v>
      </c>
      <c r="B61" s="203" t="s">
        <v>243</v>
      </c>
      <c r="C61" s="198">
        <v>0</v>
      </c>
      <c r="D61" s="199">
        <v>0</v>
      </c>
      <c r="E61" s="200">
        <v>0</v>
      </c>
      <c r="F61" s="199">
        <v>0</v>
      </c>
      <c r="G61" s="201">
        <v>0</v>
      </c>
      <c r="H61" s="201">
        <v>0</v>
      </c>
    </row>
    <row r="62" s="166" customFormat="1" spans="1:8">
      <c r="A62" s="196" t="s">
        <v>244</v>
      </c>
      <c r="B62" s="203" t="s">
        <v>245</v>
      </c>
      <c r="C62" s="198">
        <v>56</v>
      </c>
      <c r="D62" s="199">
        <v>56</v>
      </c>
      <c r="E62" s="200">
        <v>8</v>
      </c>
      <c r="F62" s="199">
        <v>56</v>
      </c>
      <c r="G62" s="201">
        <v>1</v>
      </c>
      <c r="H62" s="201">
        <v>7</v>
      </c>
    </row>
    <row r="63" s="166" customFormat="1" spans="1:8">
      <c r="A63" s="196" t="s">
        <v>246</v>
      </c>
      <c r="B63" s="203" t="s">
        <v>247</v>
      </c>
      <c r="C63" s="198">
        <v>0</v>
      </c>
      <c r="D63" s="199">
        <v>0</v>
      </c>
      <c r="E63" s="200">
        <v>0</v>
      </c>
      <c r="F63" s="199">
        <v>0</v>
      </c>
      <c r="G63" s="201">
        <v>0</v>
      </c>
      <c r="H63" s="201">
        <v>0</v>
      </c>
    </row>
    <row r="64" s="166" customFormat="1" spans="1:8">
      <c r="A64" s="196" t="s">
        <v>248</v>
      </c>
      <c r="B64" s="197" t="s">
        <v>172</v>
      </c>
      <c r="C64" s="198">
        <v>0</v>
      </c>
      <c r="D64" s="199">
        <v>0</v>
      </c>
      <c r="E64" s="200">
        <v>0</v>
      </c>
      <c r="F64" s="199">
        <v>0</v>
      </c>
      <c r="G64" s="201">
        <v>0</v>
      </c>
      <c r="H64" s="201">
        <v>0</v>
      </c>
    </row>
    <row r="65" s="166" customFormat="1" spans="1:8">
      <c r="A65" s="196" t="s">
        <v>249</v>
      </c>
      <c r="B65" s="203" t="s">
        <v>250</v>
      </c>
      <c r="C65" s="198">
        <v>0</v>
      </c>
      <c r="D65" s="199">
        <v>0</v>
      </c>
      <c r="E65" s="200">
        <v>5</v>
      </c>
      <c r="F65" s="199">
        <v>0</v>
      </c>
      <c r="G65" s="201">
        <v>0</v>
      </c>
      <c r="H65" s="201">
        <v>0</v>
      </c>
    </row>
    <row r="66" s="166" customFormat="1" spans="1:8">
      <c r="A66" s="196" t="s">
        <v>251</v>
      </c>
      <c r="B66" s="203" t="s">
        <v>166</v>
      </c>
      <c r="C66" s="198">
        <v>1243.28</v>
      </c>
      <c r="D66" s="199">
        <v>1243.28</v>
      </c>
      <c r="E66" s="200">
        <v>1326</v>
      </c>
      <c r="F66" s="199">
        <v>1363.6</v>
      </c>
      <c r="G66" s="201">
        <v>1.09677626922334</v>
      </c>
      <c r="H66" s="201">
        <v>1.02835595776772</v>
      </c>
    </row>
    <row r="67" s="166" customFormat="1" spans="1:8">
      <c r="A67" s="196" t="s">
        <v>252</v>
      </c>
      <c r="B67" s="202" t="s">
        <v>168</v>
      </c>
      <c r="C67" s="198">
        <v>191</v>
      </c>
      <c r="D67" s="199">
        <v>191</v>
      </c>
      <c r="E67" s="200">
        <v>194</v>
      </c>
      <c r="F67" s="199">
        <v>213</v>
      </c>
      <c r="G67" s="201">
        <v>1.1151832460733</v>
      </c>
      <c r="H67" s="201">
        <v>1.0979381443299</v>
      </c>
    </row>
    <row r="68" s="166" customFormat="1" spans="1:8">
      <c r="A68" s="196" t="s">
        <v>253</v>
      </c>
      <c r="B68" s="202" t="s">
        <v>170</v>
      </c>
      <c r="C68" s="198">
        <v>0</v>
      </c>
      <c r="D68" s="199">
        <v>0</v>
      </c>
      <c r="E68" s="200">
        <v>0</v>
      </c>
      <c r="F68" s="199">
        <v>0</v>
      </c>
      <c r="G68" s="201">
        <v>0</v>
      </c>
      <c r="H68" s="201">
        <v>0</v>
      </c>
    </row>
    <row r="69" s="166" customFormat="1" spans="1:8">
      <c r="A69" s="196" t="s">
        <v>254</v>
      </c>
      <c r="B69" s="202" t="s">
        <v>255</v>
      </c>
      <c r="C69" s="198">
        <v>0</v>
      </c>
      <c r="D69" s="199">
        <v>0</v>
      </c>
      <c r="E69" s="200">
        <v>0</v>
      </c>
      <c r="F69" s="199">
        <v>0</v>
      </c>
      <c r="G69" s="201">
        <v>0</v>
      </c>
      <c r="H69" s="201">
        <v>0</v>
      </c>
    </row>
    <row r="70" s="166" customFormat="1" spans="1:8">
      <c r="A70" s="196" t="s">
        <v>256</v>
      </c>
      <c r="B70" s="202" t="s">
        <v>257</v>
      </c>
      <c r="C70" s="198">
        <v>0</v>
      </c>
      <c r="D70" s="199">
        <v>0</v>
      </c>
      <c r="E70" s="200">
        <v>0</v>
      </c>
      <c r="F70" s="199">
        <v>0</v>
      </c>
      <c r="G70" s="201">
        <v>0</v>
      </c>
      <c r="H70" s="201">
        <v>0</v>
      </c>
    </row>
    <row r="71" s="166" customFormat="1" spans="1:8">
      <c r="A71" s="196" t="s">
        <v>258</v>
      </c>
      <c r="B71" s="202" t="s">
        <v>259</v>
      </c>
      <c r="C71" s="198">
        <v>0</v>
      </c>
      <c r="D71" s="199">
        <v>0</v>
      </c>
      <c r="E71" s="200">
        <v>0</v>
      </c>
      <c r="F71" s="199">
        <v>0</v>
      </c>
      <c r="G71" s="201">
        <v>0</v>
      </c>
      <c r="H71" s="201">
        <v>0</v>
      </c>
    </row>
    <row r="72" s="166" customFormat="1" spans="1:8">
      <c r="A72" s="196" t="s">
        <v>260</v>
      </c>
      <c r="B72" s="197" t="s">
        <v>261</v>
      </c>
      <c r="C72" s="198">
        <v>170</v>
      </c>
      <c r="D72" s="199">
        <v>170</v>
      </c>
      <c r="E72" s="200">
        <v>26</v>
      </c>
      <c r="F72" s="199">
        <v>120</v>
      </c>
      <c r="G72" s="201">
        <v>0.705882352941177</v>
      </c>
      <c r="H72" s="201">
        <v>4.61538461538461</v>
      </c>
    </row>
    <row r="73" s="166" customFormat="1" spans="1:8">
      <c r="A73" s="196" t="s">
        <v>262</v>
      </c>
      <c r="B73" s="203" t="s">
        <v>263</v>
      </c>
      <c r="C73" s="198">
        <v>0</v>
      </c>
      <c r="D73" s="199">
        <v>0</v>
      </c>
      <c r="E73" s="200">
        <v>0</v>
      </c>
      <c r="F73" s="199">
        <v>0</v>
      </c>
      <c r="G73" s="201">
        <v>0</v>
      </c>
      <c r="H73" s="201">
        <v>0</v>
      </c>
    </row>
    <row r="74" s="166" customFormat="1" spans="1:8">
      <c r="A74" s="196" t="s">
        <v>264</v>
      </c>
      <c r="B74" s="203" t="s">
        <v>172</v>
      </c>
      <c r="C74" s="198">
        <v>0</v>
      </c>
      <c r="D74" s="199">
        <v>0</v>
      </c>
      <c r="E74" s="200">
        <v>0</v>
      </c>
      <c r="F74" s="199">
        <v>0</v>
      </c>
      <c r="G74" s="201">
        <v>0</v>
      </c>
      <c r="H74" s="201">
        <v>0</v>
      </c>
    </row>
    <row r="75" s="166" customFormat="1" spans="1:8">
      <c r="A75" s="196" t="s">
        <v>265</v>
      </c>
      <c r="B75" s="204" t="s">
        <v>266</v>
      </c>
      <c r="C75" s="198">
        <v>183</v>
      </c>
      <c r="D75" s="199">
        <v>183</v>
      </c>
      <c r="E75" s="200">
        <v>87</v>
      </c>
      <c r="F75" s="199">
        <v>0</v>
      </c>
      <c r="G75" s="201">
        <v>0</v>
      </c>
      <c r="H75" s="201">
        <v>0</v>
      </c>
    </row>
    <row r="76" s="166" customFormat="1" spans="1:8">
      <c r="A76" s="196" t="s">
        <v>267</v>
      </c>
      <c r="B76" s="197" t="s">
        <v>166</v>
      </c>
      <c r="C76" s="198">
        <v>0</v>
      </c>
      <c r="D76" s="199">
        <v>0</v>
      </c>
      <c r="E76" s="200">
        <v>0</v>
      </c>
      <c r="F76" s="199">
        <v>0</v>
      </c>
      <c r="G76" s="201">
        <v>0</v>
      </c>
      <c r="H76" s="201">
        <v>0</v>
      </c>
    </row>
    <row r="77" s="166" customFormat="1" spans="1:8">
      <c r="A77" s="196" t="s">
        <v>268</v>
      </c>
      <c r="B77" s="197" t="s">
        <v>168</v>
      </c>
      <c r="C77" s="198">
        <v>0</v>
      </c>
      <c r="D77" s="199">
        <v>0</v>
      </c>
      <c r="E77" s="200">
        <v>0</v>
      </c>
      <c r="F77" s="199">
        <v>0</v>
      </c>
      <c r="G77" s="201">
        <v>0</v>
      </c>
      <c r="H77" s="201">
        <v>0</v>
      </c>
    </row>
    <row r="78" s="166" customFormat="1" spans="1:8">
      <c r="A78" s="196" t="s">
        <v>269</v>
      </c>
      <c r="B78" s="203" t="s">
        <v>170</v>
      </c>
      <c r="C78" s="198">
        <v>0</v>
      </c>
      <c r="D78" s="199">
        <v>0</v>
      </c>
      <c r="E78" s="200">
        <v>0</v>
      </c>
      <c r="F78" s="199">
        <v>0</v>
      </c>
      <c r="G78" s="201">
        <v>0</v>
      </c>
      <c r="H78" s="201">
        <v>0</v>
      </c>
    </row>
    <row r="79" s="166" customFormat="1" spans="1:8">
      <c r="A79" s="196" t="s">
        <v>270</v>
      </c>
      <c r="B79" s="197" t="s">
        <v>261</v>
      </c>
      <c r="C79" s="198">
        <v>0</v>
      </c>
      <c r="D79" s="199">
        <v>0</v>
      </c>
      <c r="E79" s="200">
        <v>0</v>
      </c>
      <c r="F79" s="199">
        <v>0</v>
      </c>
      <c r="G79" s="201">
        <v>0</v>
      </c>
      <c r="H79" s="201">
        <v>0</v>
      </c>
    </row>
    <row r="80" s="166" customFormat="1" spans="1:8">
      <c r="A80" s="196" t="s">
        <v>271</v>
      </c>
      <c r="B80" s="203" t="s">
        <v>272</v>
      </c>
      <c r="C80" s="198">
        <v>0</v>
      </c>
      <c r="D80" s="199">
        <v>0</v>
      </c>
      <c r="E80" s="200">
        <v>0</v>
      </c>
      <c r="F80" s="199">
        <v>0</v>
      </c>
      <c r="G80" s="201">
        <v>0</v>
      </c>
      <c r="H80" s="201">
        <v>0</v>
      </c>
    </row>
    <row r="81" s="166" customFormat="1" spans="1:8">
      <c r="A81" s="196" t="s">
        <v>273</v>
      </c>
      <c r="B81" s="203" t="s">
        <v>172</v>
      </c>
      <c r="C81" s="198">
        <v>0</v>
      </c>
      <c r="D81" s="199">
        <v>0</v>
      </c>
      <c r="E81" s="200">
        <v>0</v>
      </c>
      <c r="F81" s="199">
        <v>0</v>
      </c>
      <c r="G81" s="201">
        <v>0</v>
      </c>
      <c r="H81" s="201">
        <v>0</v>
      </c>
    </row>
    <row r="82" s="166" customFormat="1" spans="1:8">
      <c r="A82" s="196" t="s">
        <v>274</v>
      </c>
      <c r="B82" s="203" t="s">
        <v>275</v>
      </c>
      <c r="C82" s="198">
        <v>1950</v>
      </c>
      <c r="D82" s="199">
        <v>1950</v>
      </c>
      <c r="E82" s="200">
        <v>1565</v>
      </c>
      <c r="F82" s="199">
        <v>1500</v>
      </c>
      <c r="G82" s="201">
        <v>0.769230769230769</v>
      </c>
      <c r="H82" s="201">
        <v>0.958466453674121</v>
      </c>
    </row>
    <row r="83" s="166" customFormat="1" spans="1:8">
      <c r="A83" s="196" t="s">
        <v>276</v>
      </c>
      <c r="B83" s="197" t="s">
        <v>166</v>
      </c>
      <c r="C83" s="198">
        <v>186.59</v>
      </c>
      <c r="D83" s="199">
        <v>186.59</v>
      </c>
      <c r="E83" s="200">
        <v>195</v>
      </c>
      <c r="F83" s="199">
        <v>211.95</v>
      </c>
      <c r="G83" s="201">
        <v>1.13591296425318</v>
      </c>
      <c r="H83" s="201">
        <v>1.08692307692308</v>
      </c>
    </row>
    <row r="84" s="166" customFormat="1" spans="1:8">
      <c r="A84" s="196" t="s">
        <v>277</v>
      </c>
      <c r="B84" s="197" t="s">
        <v>168</v>
      </c>
      <c r="C84" s="198">
        <v>48</v>
      </c>
      <c r="D84" s="199">
        <v>48</v>
      </c>
      <c r="E84" s="200">
        <v>23</v>
      </c>
      <c r="F84" s="199">
        <v>48</v>
      </c>
      <c r="G84" s="201">
        <v>1</v>
      </c>
      <c r="H84" s="201">
        <v>2.08695652173913</v>
      </c>
    </row>
    <row r="85" s="166" customFormat="1" spans="1:8">
      <c r="A85" s="196" t="s">
        <v>278</v>
      </c>
      <c r="B85" s="197" t="s">
        <v>170</v>
      </c>
      <c r="C85" s="198">
        <v>0</v>
      </c>
      <c r="D85" s="199">
        <v>0</v>
      </c>
      <c r="E85" s="200">
        <v>0</v>
      </c>
      <c r="F85" s="199">
        <v>0</v>
      </c>
      <c r="G85" s="201">
        <v>0</v>
      </c>
      <c r="H85" s="201">
        <v>0</v>
      </c>
    </row>
    <row r="86" s="166" customFormat="1" spans="1:8">
      <c r="A86" s="196" t="s">
        <v>279</v>
      </c>
      <c r="B86" s="203" t="s">
        <v>280</v>
      </c>
      <c r="C86" s="198">
        <v>24.8</v>
      </c>
      <c r="D86" s="199">
        <v>24.8</v>
      </c>
      <c r="E86" s="200">
        <v>11</v>
      </c>
      <c r="F86" s="199">
        <v>10</v>
      </c>
      <c r="G86" s="201">
        <v>0.403225806451613</v>
      </c>
      <c r="H86" s="201">
        <v>0.909090909090909</v>
      </c>
    </row>
    <row r="87" s="166" customFormat="1" spans="1:8">
      <c r="A87" s="196" t="s">
        <v>281</v>
      </c>
      <c r="B87" s="203" t="s">
        <v>282</v>
      </c>
      <c r="C87" s="198">
        <v>0</v>
      </c>
      <c r="D87" s="199">
        <v>0</v>
      </c>
      <c r="E87" s="200">
        <v>0</v>
      </c>
      <c r="F87" s="199">
        <v>0</v>
      </c>
      <c r="G87" s="201">
        <v>0</v>
      </c>
      <c r="H87" s="201">
        <v>0</v>
      </c>
    </row>
    <row r="88" s="166" customFormat="1" spans="1:8">
      <c r="A88" s="196" t="s">
        <v>283</v>
      </c>
      <c r="B88" s="203" t="s">
        <v>261</v>
      </c>
      <c r="C88" s="198">
        <v>8</v>
      </c>
      <c r="D88" s="199">
        <v>8</v>
      </c>
      <c r="E88" s="200">
        <v>2</v>
      </c>
      <c r="F88" s="199">
        <v>8</v>
      </c>
      <c r="G88" s="201">
        <v>1</v>
      </c>
      <c r="H88" s="201">
        <v>4</v>
      </c>
    </row>
    <row r="89" s="166" customFormat="1" spans="1:8">
      <c r="A89" s="196" t="s">
        <v>284</v>
      </c>
      <c r="B89" s="203" t="s">
        <v>172</v>
      </c>
      <c r="C89" s="198">
        <v>0</v>
      </c>
      <c r="D89" s="199">
        <v>0</v>
      </c>
      <c r="E89" s="200">
        <v>0</v>
      </c>
      <c r="F89" s="199">
        <v>0</v>
      </c>
      <c r="G89" s="201">
        <v>0</v>
      </c>
      <c r="H89" s="201">
        <v>0</v>
      </c>
    </row>
    <row r="90" s="166" customFormat="1" spans="1:8">
      <c r="A90" s="196" t="s">
        <v>285</v>
      </c>
      <c r="B90" s="202" t="s">
        <v>286</v>
      </c>
      <c r="C90" s="198">
        <v>10</v>
      </c>
      <c r="D90" s="199">
        <v>10</v>
      </c>
      <c r="E90" s="200">
        <v>54</v>
      </c>
      <c r="F90" s="199">
        <v>0</v>
      </c>
      <c r="G90" s="201">
        <v>0</v>
      </c>
      <c r="H90" s="201">
        <v>0</v>
      </c>
    </row>
    <row r="91" s="166" customFormat="1" spans="1:8">
      <c r="A91" s="196" t="s">
        <v>287</v>
      </c>
      <c r="B91" s="197" t="s">
        <v>166</v>
      </c>
      <c r="C91" s="198">
        <v>0</v>
      </c>
      <c r="D91" s="199">
        <v>0</v>
      </c>
      <c r="E91" s="200">
        <v>0</v>
      </c>
      <c r="F91" s="199">
        <v>0</v>
      </c>
      <c r="G91" s="201">
        <v>0</v>
      </c>
      <c r="H91" s="201">
        <v>0</v>
      </c>
    </row>
    <row r="92" s="166" customFormat="1" spans="1:8">
      <c r="A92" s="196" t="s">
        <v>288</v>
      </c>
      <c r="B92" s="203" t="s">
        <v>168</v>
      </c>
      <c r="C92" s="198">
        <v>0</v>
      </c>
      <c r="D92" s="199">
        <v>0</v>
      </c>
      <c r="E92" s="200">
        <v>0</v>
      </c>
      <c r="F92" s="199">
        <v>0</v>
      </c>
      <c r="G92" s="201">
        <v>0</v>
      </c>
      <c r="H92" s="201">
        <v>0</v>
      </c>
    </row>
    <row r="93" s="166" customFormat="1" spans="1:8">
      <c r="A93" s="196" t="s">
        <v>289</v>
      </c>
      <c r="B93" s="203" t="s">
        <v>170</v>
      </c>
      <c r="C93" s="198">
        <v>0</v>
      </c>
      <c r="D93" s="199">
        <v>0</v>
      </c>
      <c r="E93" s="200">
        <v>0</v>
      </c>
      <c r="F93" s="199">
        <v>0</v>
      </c>
      <c r="G93" s="201">
        <v>0</v>
      </c>
      <c r="H93" s="201">
        <v>0</v>
      </c>
    </row>
    <row r="94" s="166" customFormat="1" spans="1:8">
      <c r="A94" s="196" t="s">
        <v>290</v>
      </c>
      <c r="B94" s="197" t="s">
        <v>291</v>
      </c>
      <c r="C94" s="198">
        <v>0</v>
      </c>
      <c r="D94" s="199">
        <v>0</v>
      </c>
      <c r="E94" s="200">
        <v>0</v>
      </c>
      <c r="F94" s="199">
        <v>0</v>
      </c>
      <c r="G94" s="201">
        <v>0</v>
      </c>
      <c r="H94" s="201">
        <v>0</v>
      </c>
    </row>
    <row r="95" s="166" customFormat="1" spans="1:8">
      <c r="A95" s="196" t="s">
        <v>292</v>
      </c>
      <c r="B95" s="197" t="s">
        <v>293</v>
      </c>
      <c r="C95" s="198">
        <v>0</v>
      </c>
      <c r="D95" s="199">
        <v>0</v>
      </c>
      <c r="E95" s="200">
        <v>0</v>
      </c>
      <c r="F95" s="199">
        <v>0</v>
      </c>
      <c r="G95" s="201">
        <v>0</v>
      </c>
      <c r="H95" s="201">
        <v>0</v>
      </c>
    </row>
    <row r="96" s="166" customFormat="1" spans="1:8">
      <c r="A96" s="196" t="s">
        <v>294</v>
      </c>
      <c r="B96" s="197" t="s">
        <v>261</v>
      </c>
      <c r="C96" s="198">
        <v>0</v>
      </c>
      <c r="D96" s="199">
        <v>0</v>
      </c>
      <c r="E96" s="200">
        <v>0</v>
      </c>
      <c r="F96" s="199">
        <v>0</v>
      </c>
      <c r="G96" s="201">
        <v>0</v>
      </c>
      <c r="H96" s="201">
        <v>0</v>
      </c>
    </row>
    <row r="97" s="166" customFormat="1" spans="1:8">
      <c r="A97" s="196" t="s">
        <v>295</v>
      </c>
      <c r="B97" s="197" t="s">
        <v>296</v>
      </c>
      <c r="C97" s="198">
        <v>0</v>
      </c>
      <c r="D97" s="199">
        <v>0</v>
      </c>
      <c r="E97" s="200">
        <v>0</v>
      </c>
      <c r="F97" s="199">
        <v>0</v>
      </c>
      <c r="G97" s="201">
        <v>0</v>
      </c>
      <c r="H97" s="201">
        <v>0</v>
      </c>
    </row>
    <row r="98" s="166" customFormat="1" spans="1:8">
      <c r="A98" s="196" t="s">
        <v>297</v>
      </c>
      <c r="B98" s="197" t="s">
        <v>298</v>
      </c>
      <c r="C98" s="198">
        <v>0</v>
      </c>
      <c r="D98" s="199">
        <v>0</v>
      </c>
      <c r="E98" s="200">
        <v>0</v>
      </c>
      <c r="F98" s="199">
        <v>0</v>
      </c>
      <c r="G98" s="201">
        <v>0</v>
      </c>
      <c r="H98" s="201">
        <v>0</v>
      </c>
    </row>
    <row r="99" s="166" customFormat="1" spans="1:8">
      <c r="A99" s="196" t="s">
        <v>299</v>
      </c>
      <c r="B99" s="197" t="s">
        <v>300</v>
      </c>
      <c r="C99" s="198">
        <v>0</v>
      </c>
      <c r="D99" s="199">
        <v>0</v>
      </c>
      <c r="E99" s="200">
        <v>0</v>
      </c>
      <c r="F99" s="199">
        <v>0</v>
      </c>
      <c r="G99" s="201">
        <v>0</v>
      </c>
      <c r="H99" s="201">
        <v>0</v>
      </c>
    </row>
    <row r="100" s="166" customFormat="1" spans="1:8">
      <c r="A100" s="196" t="s">
        <v>301</v>
      </c>
      <c r="B100" s="197" t="s">
        <v>302</v>
      </c>
      <c r="C100" s="198">
        <v>0</v>
      </c>
      <c r="D100" s="199">
        <v>0</v>
      </c>
      <c r="E100" s="200">
        <v>0</v>
      </c>
      <c r="F100" s="199">
        <v>0</v>
      </c>
      <c r="G100" s="201">
        <v>0</v>
      </c>
      <c r="H100" s="201">
        <v>0</v>
      </c>
    </row>
    <row r="101" s="166" customFormat="1" spans="1:8">
      <c r="A101" s="196" t="s">
        <v>303</v>
      </c>
      <c r="B101" s="203" t="s">
        <v>172</v>
      </c>
      <c r="C101" s="198">
        <v>0</v>
      </c>
      <c r="D101" s="199">
        <v>0</v>
      </c>
      <c r="E101" s="200">
        <v>0</v>
      </c>
      <c r="F101" s="199">
        <v>0</v>
      </c>
      <c r="G101" s="201">
        <v>0</v>
      </c>
      <c r="H101" s="201">
        <v>0</v>
      </c>
    </row>
    <row r="102" s="166" customFormat="1" spans="1:8">
      <c r="A102" s="196" t="s">
        <v>304</v>
      </c>
      <c r="B102" s="203" t="s">
        <v>305</v>
      </c>
      <c r="C102" s="198">
        <v>0</v>
      </c>
      <c r="D102" s="199">
        <v>0</v>
      </c>
      <c r="E102" s="200">
        <v>0</v>
      </c>
      <c r="F102" s="199">
        <v>0</v>
      </c>
      <c r="G102" s="201">
        <v>0</v>
      </c>
      <c r="H102" s="201">
        <v>0</v>
      </c>
    </row>
    <row r="103" s="166" customFormat="1" spans="1:8">
      <c r="A103" s="196" t="s">
        <v>306</v>
      </c>
      <c r="B103" s="197" t="s">
        <v>166</v>
      </c>
      <c r="C103" s="198">
        <v>1310.64</v>
      </c>
      <c r="D103" s="199">
        <v>1310.64</v>
      </c>
      <c r="E103" s="200">
        <v>1415</v>
      </c>
      <c r="F103" s="199">
        <v>1333.29</v>
      </c>
      <c r="G103" s="201">
        <v>1.01728163340048</v>
      </c>
      <c r="H103" s="201">
        <v>0.942254416961131</v>
      </c>
    </row>
    <row r="104" s="166" customFormat="1" spans="1:8">
      <c r="A104" s="196" t="s">
        <v>307</v>
      </c>
      <c r="B104" s="197" t="s">
        <v>168</v>
      </c>
      <c r="C104" s="198">
        <v>389.2</v>
      </c>
      <c r="D104" s="199">
        <v>389.2</v>
      </c>
      <c r="E104" s="200">
        <v>483</v>
      </c>
      <c r="F104" s="199">
        <v>571.4</v>
      </c>
      <c r="G104" s="201">
        <v>1.46813977389517</v>
      </c>
      <c r="H104" s="201">
        <v>1.18302277432712</v>
      </c>
    </row>
    <row r="105" s="166" customFormat="1" spans="1:8">
      <c r="A105" s="196" t="s">
        <v>308</v>
      </c>
      <c r="B105" s="197" t="s">
        <v>170</v>
      </c>
      <c r="C105" s="198">
        <v>0</v>
      </c>
      <c r="D105" s="199">
        <v>0</v>
      </c>
      <c r="E105" s="200">
        <v>0</v>
      </c>
      <c r="F105" s="199">
        <v>0</v>
      </c>
      <c r="G105" s="201">
        <v>0</v>
      </c>
      <c r="H105" s="201">
        <v>0</v>
      </c>
    </row>
    <row r="106" s="166" customFormat="1" spans="1:8">
      <c r="A106" s="196" t="s">
        <v>309</v>
      </c>
      <c r="B106" s="203" t="s">
        <v>310</v>
      </c>
      <c r="C106" s="198">
        <v>0</v>
      </c>
      <c r="D106" s="199">
        <v>0</v>
      </c>
      <c r="E106" s="200">
        <v>0</v>
      </c>
      <c r="F106" s="199">
        <v>0</v>
      </c>
      <c r="G106" s="201">
        <v>0</v>
      </c>
      <c r="H106" s="201">
        <v>0</v>
      </c>
    </row>
    <row r="107" s="166" customFormat="1" spans="1:8">
      <c r="A107" s="196" t="s">
        <v>311</v>
      </c>
      <c r="B107" s="203" t="s">
        <v>312</v>
      </c>
      <c r="C107" s="198">
        <v>0</v>
      </c>
      <c r="D107" s="199">
        <v>0</v>
      </c>
      <c r="E107" s="200">
        <v>0</v>
      </c>
      <c r="F107" s="199">
        <v>0</v>
      </c>
      <c r="G107" s="201">
        <v>0</v>
      </c>
      <c r="H107" s="201">
        <v>0</v>
      </c>
    </row>
    <row r="108" s="166" customFormat="1" spans="1:8">
      <c r="A108" s="196" t="s">
        <v>313</v>
      </c>
      <c r="B108" s="203" t="s">
        <v>314</v>
      </c>
      <c r="C108" s="198">
        <v>0</v>
      </c>
      <c r="D108" s="199">
        <v>0</v>
      </c>
      <c r="E108" s="200">
        <v>0</v>
      </c>
      <c r="F108" s="199">
        <v>0</v>
      </c>
      <c r="G108" s="201">
        <v>0</v>
      </c>
      <c r="H108" s="201">
        <v>0</v>
      </c>
    </row>
    <row r="109" s="166" customFormat="1" spans="1:8">
      <c r="A109" s="196" t="s">
        <v>315</v>
      </c>
      <c r="B109" s="197" t="s">
        <v>172</v>
      </c>
      <c r="C109" s="198">
        <v>0</v>
      </c>
      <c r="D109" s="199">
        <v>0</v>
      </c>
      <c r="E109" s="200">
        <v>0</v>
      </c>
      <c r="F109" s="199">
        <v>0</v>
      </c>
      <c r="G109" s="201">
        <v>0</v>
      </c>
      <c r="H109" s="201">
        <v>0</v>
      </c>
    </row>
    <row r="110" s="166" customFormat="1" spans="1:8">
      <c r="A110" s="196" t="s">
        <v>316</v>
      </c>
      <c r="B110" s="197" t="s">
        <v>317</v>
      </c>
      <c r="C110" s="198">
        <v>249</v>
      </c>
      <c r="D110" s="199">
        <v>249</v>
      </c>
      <c r="E110" s="200">
        <v>238</v>
      </c>
      <c r="F110" s="199">
        <v>60</v>
      </c>
      <c r="G110" s="201">
        <v>0.240963855421687</v>
      </c>
      <c r="H110" s="201">
        <v>0.252100840336134</v>
      </c>
    </row>
    <row r="111" s="166" customFormat="1" spans="1:8">
      <c r="A111" s="196" t="s">
        <v>318</v>
      </c>
      <c r="B111" s="197" t="s">
        <v>166</v>
      </c>
      <c r="C111" s="198">
        <v>0</v>
      </c>
      <c r="D111" s="199">
        <v>0</v>
      </c>
      <c r="E111" s="200">
        <v>0</v>
      </c>
      <c r="F111" s="199">
        <v>0</v>
      </c>
      <c r="G111" s="201">
        <v>0</v>
      </c>
      <c r="H111" s="201">
        <v>0</v>
      </c>
    </row>
    <row r="112" s="166" customFormat="1" spans="1:8">
      <c r="A112" s="196" t="s">
        <v>319</v>
      </c>
      <c r="B112" s="197" t="s">
        <v>168</v>
      </c>
      <c r="C112" s="198">
        <v>0</v>
      </c>
      <c r="D112" s="199">
        <v>0</v>
      </c>
      <c r="E112" s="200">
        <v>0</v>
      </c>
      <c r="F112" s="199">
        <v>0</v>
      </c>
      <c r="G112" s="201">
        <v>0</v>
      </c>
      <c r="H112" s="201">
        <v>0</v>
      </c>
    </row>
    <row r="113" s="166" customFormat="1" spans="1:8">
      <c r="A113" s="196" t="s">
        <v>320</v>
      </c>
      <c r="B113" s="197" t="s">
        <v>170</v>
      </c>
      <c r="C113" s="198">
        <v>0</v>
      </c>
      <c r="D113" s="199">
        <v>0</v>
      </c>
      <c r="E113" s="200">
        <v>0</v>
      </c>
      <c r="F113" s="199">
        <v>0</v>
      </c>
      <c r="G113" s="201">
        <v>0</v>
      </c>
      <c r="H113" s="201">
        <v>0</v>
      </c>
    </row>
    <row r="114" s="166" customFormat="1" spans="1:8">
      <c r="A114" s="196" t="s">
        <v>321</v>
      </c>
      <c r="B114" s="203" t="s">
        <v>322</v>
      </c>
      <c r="C114" s="198">
        <v>0</v>
      </c>
      <c r="D114" s="199">
        <v>0</v>
      </c>
      <c r="E114" s="200">
        <v>0</v>
      </c>
      <c r="F114" s="199">
        <v>0</v>
      </c>
      <c r="G114" s="201">
        <v>0</v>
      </c>
      <c r="H114" s="201">
        <v>0</v>
      </c>
    </row>
    <row r="115" s="166" customFormat="1" spans="1:8">
      <c r="A115" s="196" t="s">
        <v>323</v>
      </c>
      <c r="B115" s="203" t="s">
        <v>324</v>
      </c>
      <c r="C115" s="198">
        <v>0</v>
      </c>
      <c r="D115" s="199">
        <v>0</v>
      </c>
      <c r="E115" s="200">
        <v>0</v>
      </c>
      <c r="F115" s="199">
        <v>0</v>
      </c>
      <c r="G115" s="201">
        <v>0</v>
      </c>
      <c r="H115" s="201">
        <v>0</v>
      </c>
    </row>
    <row r="116" s="166" customFormat="1" spans="1:8">
      <c r="A116" s="196" t="s">
        <v>325</v>
      </c>
      <c r="B116" s="203" t="s">
        <v>326</v>
      </c>
      <c r="C116" s="198">
        <v>0</v>
      </c>
      <c r="D116" s="199">
        <v>0</v>
      </c>
      <c r="E116" s="200">
        <v>0</v>
      </c>
      <c r="F116" s="199">
        <v>0</v>
      </c>
      <c r="G116" s="201">
        <v>0</v>
      </c>
      <c r="H116" s="201">
        <v>0</v>
      </c>
    </row>
    <row r="117" s="166" customFormat="1" spans="1:8">
      <c r="A117" s="196" t="s">
        <v>327</v>
      </c>
      <c r="B117" s="197" t="s">
        <v>328</v>
      </c>
      <c r="C117" s="198">
        <v>0</v>
      </c>
      <c r="D117" s="199">
        <v>0</v>
      </c>
      <c r="E117" s="200">
        <v>0</v>
      </c>
      <c r="F117" s="199">
        <v>0</v>
      </c>
      <c r="G117" s="201">
        <v>0</v>
      </c>
      <c r="H117" s="201">
        <v>0</v>
      </c>
    </row>
    <row r="118" s="166" customFormat="1" spans="1:8">
      <c r="A118" s="196" t="s">
        <v>329</v>
      </c>
      <c r="B118" s="197" t="s">
        <v>330</v>
      </c>
      <c r="C118" s="198">
        <v>0</v>
      </c>
      <c r="D118" s="199">
        <v>0</v>
      </c>
      <c r="E118" s="200">
        <v>15</v>
      </c>
      <c r="F118" s="199">
        <v>0</v>
      </c>
      <c r="G118" s="201">
        <v>0</v>
      </c>
      <c r="H118" s="201">
        <v>0</v>
      </c>
    </row>
    <row r="119" s="166" customFormat="1" spans="1:8">
      <c r="A119" s="196" t="s">
        <v>331</v>
      </c>
      <c r="B119" s="197" t="s">
        <v>172</v>
      </c>
      <c r="C119" s="198">
        <v>0</v>
      </c>
      <c r="D119" s="199">
        <v>0</v>
      </c>
      <c r="E119" s="200">
        <v>0</v>
      </c>
      <c r="F119" s="199">
        <v>0</v>
      </c>
      <c r="G119" s="201">
        <v>0</v>
      </c>
      <c r="H119" s="201">
        <v>0</v>
      </c>
    </row>
    <row r="120" s="166" customFormat="1" spans="1:8">
      <c r="A120" s="196" t="s">
        <v>332</v>
      </c>
      <c r="B120" s="203" t="s">
        <v>333</v>
      </c>
      <c r="C120" s="198">
        <v>0</v>
      </c>
      <c r="D120" s="199">
        <v>0</v>
      </c>
      <c r="E120" s="200">
        <v>0</v>
      </c>
      <c r="F120" s="199">
        <v>0</v>
      </c>
      <c r="G120" s="201">
        <v>0</v>
      </c>
      <c r="H120" s="201">
        <v>0</v>
      </c>
    </row>
    <row r="121" s="166" customFormat="1" spans="1:8">
      <c r="A121" s="196" t="s">
        <v>334</v>
      </c>
      <c r="B121" s="203" t="s">
        <v>166</v>
      </c>
      <c r="C121" s="198">
        <v>0</v>
      </c>
      <c r="D121" s="199">
        <v>0</v>
      </c>
      <c r="E121" s="200">
        <v>0</v>
      </c>
      <c r="F121" s="199">
        <v>0</v>
      </c>
      <c r="G121" s="201">
        <v>0</v>
      </c>
      <c r="H121" s="201">
        <v>0</v>
      </c>
    </row>
    <row r="122" s="166" customFormat="1" spans="1:8">
      <c r="A122" s="196" t="s">
        <v>335</v>
      </c>
      <c r="B122" s="202" t="s">
        <v>168</v>
      </c>
      <c r="C122" s="198">
        <v>0</v>
      </c>
      <c r="D122" s="199">
        <v>0</v>
      </c>
      <c r="E122" s="200">
        <v>0</v>
      </c>
      <c r="F122" s="199">
        <v>0</v>
      </c>
      <c r="G122" s="201">
        <v>0</v>
      </c>
      <c r="H122" s="201">
        <v>0</v>
      </c>
    </row>
    <row r="123" s="166" customFormat="1" spans="1:8">
      <c r="A123" s="196" t="s">
        <v>336</v>
      </c>
      <c r="B123" s="197" t="s">
        <v>170</v>
      </c>
      <c r="C123" s="198">
        <v>0</v>
      </c>
      <c r="D123" s="199">
        <v>0</v>
      </c>
      <c r="E123" s="200">
        <v>0</v>
      </c>
      <c r="F123" s="199">
        <v>0</v>
      </c>
      <c r="G123" s="201">
        <v>0</v>
      </c>
      <c r="H123" s="201">
        <v>0</v>
      </c>
    </row>
    <row r="124" s="166" customFormat="1" spans="1:8">
      <c r="A124" s="196" t="s">
        <v>337</v>
      </c>
      <c r="B124" s="197" t="s">
        <v>338</v>
      </c>
      <c r="C124" s="198">
        <v>0</v>
      </c>
      <c r="D124" s="199">
        <v>0</v>
      </c>
      <c r="E124" s="200">
        <v>0</v>
      </c>
      <c r="F124" s="199">
        <v>0</v>
      </c>
      <c r="G124" s="201">
        <v>0</v>
      </c>
      <c r="H124" s="201">
        <v>0</v>
      </c>
    </row>
    <row r="125" s="166" customFormat="1" spans="1:8">
      <c r="A125" s="196" t="s">
        <v>339</v>
      </c>
      <c r="B125" s="197" t="s">
        <v>340</v>
      </c>
      <c r="C125" s="198">
        <v>0</v>
      </c>
      <c r="D125" s="199">
        <v>0</v>
      </c>
      <c r="E125" s="200">
        <v>0</v>
      </c>
      <c r="F125" s="199">
        <v>0</v>
      </c>
      <c r="G125" s="201">
        <v>0</v>
      </c>
      <c r="H125" s="201">
        <v>0</v>
      </c>
    </row>
    <row r="126" s="166" customFormat="1" spans="1:8">
      <c r="A126" s="196" t="s">
        <v>341</v>
      </c>
      <c r="B126" s="203" t="s">
        <v>342</v>
      </c>
      <c r="C126" s="198">
        <v>0</v>
      </c>
      <c r="D126" s="199">
        <v>0</v>
      </c>
      <c r="E126" s="200">
        <v>0</v>
      </c>
      <c r="F126" s="199">
        <v>0</v>
      </c>
      <c r="G126" s="201">
        <v>0</v>
      </c>
      <c r="H126" s="201">
        <v>0</v>
      </c>
    </row>
    <row r="127" s="166" customFormat="1" spans="1:8">
      <c r="A127" s="196" t="s">
        <v>343</v>
      </c>
      <c r="B127" s="197" t="s">
        <v>344</v>
      </c>
      <c r="C127" s="198">
        <v>0</v>
      </c>
      <c r="D127" s="199">
        <v>0</v>
      </c>
      <c r="E127" s="200">
        <v>0</v>
      </c>
      <c r="F127" s="199">
        <v>0</v>
      </c>
      <c r="G127" s="201">
        <v>0</v>
      </c>
      <c r="H127" s="201">
        <v>0</v>
      </c>
    </row>
    <row r="128" s="166" customFormat="1" spans="1:8">
      <c r="A128" s="196" t="s">
        <v>345</v>
      </c>
      <c r="B128" s="197" t="s">
        <v>346</v>
      </c>
      <c r="C128" s="198">
        <v>0</v>
      </c>
      <c r="D128" s="199">
        <v>0</v>
      </c>
      <c r="E128" s="200">
        <v>0</v>
      </c>
      <c r="F128" s="199">
        <v>0</v>
      </c>
      <c r="G128" s="201">
        <v>0</v>
      </c>
      <c r="H128" s="201">
        <v>0</v>
      </c>
    </row>
    <row r="129" s="166" customFormat="1" spans="1:8">
      <c r="A129" s="196" t="s">
        <v>347</v>
      </c>
      <c r="B129" s="197" t="s">
        <v>348</v>
      </c>
      <c r="C129" s="198">
        <v>0</v>
      </c>
      <c r="D129" s="199">
        <v>0</v>
      </c>
      <c r="E129" s="200">
        <v>0</v>
      </c>
      <c r="F129" s="199">
        <v>0</v>
      </c>
      <c r="G129" s="201">
        <v>0</v>
      </c>
      <c r="H129" s="201">
        <v>0</v>
      </c>
    </row>
    <row r="130" s="166" customFormat="1" spans="1:8">
      <c r="A130" s="196" t="s">
        <v>349</v>
      </c>
      <c r="B130" s="197" t="s">
        <v>172</v>
      </c>
      <c r="C130" s="198">
        <v>0</v>
      </c>
      <c r="D130" s="199">
        <v>0</v>
      </c>
      <c r="E130" s="200">
        <v>0</v>
      </c>
      <c r="F130" s="199">
        <v>0</v>
      </c>
      <c r="G130" s="201">
        <v>0</v>
      </c>
      <c r="H130" s="201">
        <v>0</v>
      </c>
    </row>
    <row r="131" s="166" customFormat="1" spans="1:8">
      <c r="A131" s="196" t="s">
        <v>350</v>
      </c>
      <c r="B131" s="197" t="s">
        <v>351</v>
      </c>
      <c r="C131" s="198">
        <v>0</v>
      </c>
      <c r="D131" s="199">
        <v>0</v>
      </c>
      <c r="E131" s="200">
        <v>10</v>
      </c>
      <c r="F131" s="199">
        <v>0</v>
      </c>
      <c r="G131" s="201">
        <v>0</v>
      </c>
      <c r="H131" s="201">
        <v>0</v>
      </c>
    </row>
    <row r="132" s="166" customFormat="1" spans="1:8">
      <c r="A132" s="196" t="s">
        <v>352</v>
      </c>
      <c r="B132" s="197" t="s">
        <v>166</v>
      </c>
      <c r="C132" s="198">
        <v>0</v>
      </c>
      <c r="D132" s="199">
        <v>0</v>
      </c>
      <c r="E132" s="200">
        <v>0</v>
      </c>
      <c r="F132" s="199">
        <v>0</v>
      </c>
      <c r="G132" s="201">
        <v>0</v>
      </c>
      <c r="H132" s="201">
        <v>0</v>
      </c>
    </row>
    <row r="133" s="166" customFormat="1" spans="1:8">
      <c r="A133" s="196" t="s">
        <v>353</v>
      </c>
      <c r="B133" s="197" t="s">
        <v>168</v>
      </c>
      <c r="C133" s="198">
        <v>0</v>
      </c>
      <c r="D133" s="199">
        <v>0</v>
      </c>
      <c r="E133" s="200">
        <v>0</v>
      </c>
      <c r="F133" s="199">
        <v>0</v>
      </c>
      <c r="G133" s="201">
        <v>0</v>
      </c>
      <c r="H133" s="201">
        <v>0</v>
      </c>
    </row>
    <row r="134" s="166" customFormat="1" spans="1:8">
      <c r="A134" s="196" t="s">
        <v>354</v>
      </c>
      <c r="B134" s="203" t="s">
        <v>170</v>
      </c>
      <c r="C134" s="198">
        <v>0</v>
      </c>
      <c r="D134" s="199">
        <v>0</v>
      </c>
      <c r="E134" s="200">
        <v>0</v>
      </c>
      <c r="F134" s="199">
        <v>0</v>
      </c>
      <c r="G134" s="201">
        <v>0</v>
      </c>
      <c r="H134" s="201">
        <v>0</v>
      </c>
    </row>
    <row r="135" s="166" customFormat="1" spans="1:8">
      <c r="A135" s="196" t="s">
        <v>355</v>
      </c>
      <c r="B135" s="203" t="s">
        <v>356</v>
      </c>
      <c r="C135" s="198">
        <v>0</v>
      </c>
      <c r="D135" s="199">
        <v>0</v>
      </c>
      <c r="E135" s="200">
        <v>147</v>
      </c>
      <c r="F135" s="199">
        <v>0</v>
      </c>
      <c r="G135" s="201">
        <v>0</v>
      </c>
      <c r="H135" s="201">
        <v>0</v>
      </c>
    </row>
    <row r="136" s="166" customFormat="1" spans="1:8">
      <c r="A136" s="196" t="s">
        <v>357</v>
      </c>
      <c r="B136" s="203" t="s">
        <v>172</v>
      </c>
      <c r="C136" s="198">
        <v>0</v>
      </c>
      <c r="D136" s="199">
        <v>0</v>
      </c>
      <c r="E136" s="200">
        <v>0</v>
      </c>
      <c r="F136" s="199">
        <v>0</v>
      </c>
      <c r="G136" s="201">
        <v>0</v>
      </c>
      <c r="H136" s="201">
        <v>0</v>
      </c>
    </row>
    <row r="137" s="166" customFormat="1" spans="1:8">
      <c r="A137" s="196" t="s">
        <v>358</v>
      </c>
      <c r="B137" s="205" t="s">
        <v>359</v>
      </c>
      <c r="C137" s="198">
        <v>0</v>
      </c>
      <c r="D137" s="199">
        <v>0</v>
      </c>
      <c r="E137" s="200">
        <v>15</v>
      </c>
      <c r="F137" s="199">
        <v>0</v>
      </c>
      <c r="G137" s="201">
        <v>0</v>
      </c>
      <c r="H137" s="201">
        <v>0</v>
      </c>
    </row>
    <row r="138" s="166" customFormat="1" spans="1:8">
      <c r="A138" s="196" t="s">
        <v>360</v>
      </c>
      <c r="B138" s="197" t="s">
        <v>166</v>
      </c>
      <c r="C138" s="198">
        <v>23.21</v>
      </c>
      <c r="D138" s="199">
        <v>23.21</v>
      </c>
      <c r="E138" s="200">
        <v>39</v>
      </c>
      <c r="F138" s="199">
        <v>36.82</v>
      </c>
      <c r="G138" s="201">
        <v>1.58638517880224</v>
      </c>
      <c r="H138" s="201">
        <v>0.944102564102564</v>
      </c>
    </row>
    <row r="139" s="166" customFormat="1" spans="1:8">
      <c r="A139" s="196" t="s">
        <v>361</v>
      </c>
      <c r="B139" s="203" t="s">
        <v>168</v>
      </c>
      <c r="C139" s="198">
        <v>4</v>
      </c>
      <c r="D139" s="199">
        <v>4</v>
      </c>
      <c r="E139" s="200">
        <v>2</v>
      </c>
      <c r="F139" s="199">
        <v>0</v>
      </c>
      <c r="G139" s="201">
        <v>0</v>
      </c>
      <c r="H139" s="201">
        <v>0</v>
      </c>
    </row>
    <row r="140" s="166" customFormat="1" spans="1:8">
      <c r="A140" s="196" t="s">
        <v>362</v>
      </c>
      <c r="B140" s="203" t="s">
        <v>170</v>
      </c>
      <c r="C140" s="198">
        <v>0</v>
      </c>
      <c r="D140" s="199">
        <v>0</v>
      </c>
      <c r="E140" s="200">
        <v>0</v>
      </c>
      <c r="F140" s="199">
        <v>0</v>
      </c>
      <c r="G140" s="201">
        <v>0</v>
      </c>
      <c r="H140" s="201">
        <v>0</v>
      </c>
    </row>
    <row r="141" s="166" customFormat="1" spans="1:8">
      <c r="A141" s="196" t="s">
        <v>363</v>
      </c>
      <c r="B141" s="203" t="s">
        <v>364</v>
      </c>
      <c r="C141" s="198">
        <v>0</v>
      </c>
      <c r="D141" s="199">
        <v>0</v>
      </c>
      <c r="E141" s="200">
        <v>0</v>
      </c>
      <c r="F141" s="199">
        <v>0</v>
      </c>
      <c r="G141" s="201">
        <v>0</v>
      </c>
      <c r="H141" s="201">
        <v>0</v>
      </c>
    </row>
    <row r="142" s="166" customFormat="1" spans="1:8">
      <c r="A142" s="196" t="s">
        <v>365</v>
      </c>
      <c r="B142" s="202" t="s">
        <v>366</v>
      </c>
      <c r="C142" s="198">
        <v>0</v>
      </c>
      <c r="D142" s="199">
        <v>0</v>
      </c>
      <c r="E142" s="200">
        <v>0</v>
      </c>
      <c r="F142" s="199">
        <v>0</v>
      </c>
      <c r="G142" s="201">
        <v>0</v>
      </c>
      <c r="H142" s="201">
        <v>0</v>
      </c>
    </row>
    <row r="143" s="166" customFormat="1" spans="1:8">
      <c r="A143" s="196" t="s">
        <v>367</v>
      </c>
      <c r="B143" s="197" t="s">
        <v>172</v>
      </c>
      <c r="C143" s="198">
        <v>0</v>
      </c>
      <c r="D143" s="199">
        <v>0</v>
      </c>
      <c r="E143" s="200">
        <v>0</v>
      </c>
      <c r="F143" s="199">
        <v>0</v>
      </c>
      <c r="G143" s="201">
        <v>0</v>
      </c>
      <c r="H143" s="201">
        <v>0</v>
      </c>
    </row>
    <row r="144" s="166" customFormat="1" spans="1:8">
      <c r="A144" s="196" t="s">
        <v>368</v>
      </c>
      <c r="B144" s="197" t="s">
        <v>369</v>
      </c>
      <c r="C144" s="198">
        <v>0</v>
      </c>
      <c r="D144" s="199">
        <v>0</v>
      </c>
      <c r="E144" s="200">
        <v>0</v>
      </c>
      <c r="F144" s="199">
        <v>0</v>
      </c>
      <c r="G144" s="201">
        <v>0</v>
      </c>
      <c r="H144" s="201">
        <v>0</v>
      </c>
    </row>
    <row r="145" s="166" customFormat="1" spans="1:8">
      <c r="A145" s="196" t="s">
        <v>370</v>
      </c>
      <c r="B145" s="203" t="s">
        <v>166</v>
      </c>
      <c r="C145" s="198">
        <v>43.07</v>
      </c>
      <c r="D145" s="199">
        <v>43.07</v>
      </c>
      <c r="E145" s="200">
        <v>61</v>
      </c>
      <c r="F145" s="199">
        <v>69.9</v>
      </c>
      <c r="G145" s="201">
        <v>1.62293940097516</v>
      </c>
      <c r="H145" s="201">
        <v>1.14590163934426</v>
      </c>
    </row>
    <row r="146" s="166" customFormat="1" spans="1:8">
      <c r="A146" s="196" t="s">
        <v>371</v>
      </c>
      <c r="B146" s="203" t="s">
        <v>168</v>
      </c>
      <c r="C146" s="198">
        <v>8</v>
      </c>
      <c r="D146" s="199">
        <v>8</v>
      </c>
      <c r="E146" s="200">
        <v>4</v>
      </c>
      <c r="F146" s="199">
        <v>0</v>
      </c>
      <c r="G146" s="201">
        <v>0</v>
      </c>
      <c r="H146" s="201">
        <v>0</v>
      </c>
    </row>
    <row r="147" s="166" customFormat="1" spans="1:8">
      <c r="A147" s="196" t="s">
        <v>372</v>
      </c>
      <c r="B147" s="197" t="s">
        <v>170</v>
      </c>
      <c r="C147" s="198">
        <v>0</v>
      </c>
      <c r="D147" s="199">
        <v>0</v>
      </c>
      <c r="E147" s="200">
        <v>0</v>
      </c>
      <c r="F147" s="199">
        <v>0</v>
      </c>
      <c r="G147" s="201">
        <v>0</v>
      </c>
      <c r="H147" s="201">
        <v>0</v>
      </c>
    </row>
    <row r="148" s="166" customFormat="1" spans="1:8">
      <c r="A148" s="196" t="s">
        <v>373</v>
      </c>
      <c r="B148" s="197" t="s">
        <v>374</v>
      </c>
      <c r="C148" s="198">
        <v>0</v>
      </c>
      <c r="D148" s="199">
        <v>0</v>
      </c>
      <c r="E148" s="200">
        <v>0</v>
      </c>
      <c r="F148" s="199">
        <v>0</v>
      </c>
      <c r="G148" s="201">
        <v>0</v>
      </c>
      <c r="H148" s="201">
        <v>0</v>
      </c>
    </row>
    <row r="149" s="166" customFormat="1" spans="1:8">
      <c r="A149" s="196" t="s">
        <v>375</v>
      </c>
      <c r="B149" s="197" t="s">
        <v>376</v>
      </c>
      <c r="C149" s="198">
        <v>0</v>
      </c>
      <c r="D149" s="199">
        <v>0</v>
      </c>
      <c r="E149" s="200">
        <v>0</v>
      </c>
      <c r="F149" s="199">
        <v>0</v>
      </c>
      <c r="G149" s="201">
        <v>0</v>
      </c>
      <c r="H149" s="201">
        <v>0</v>
      </c>
    </row>
    <row r="150" s="166" customFormat="1" spans="1:8">
      <c r="A150" s="196" t="s">
        <v>377</v>
      </c>
      <c r="B150" s="203" t="s">
        <v>166</v>
      </c>
      <c r="C150" s="198">
        <v>80.03</v>
      </c>
      <c r="D150" s="199">
        <v>80.03</v>
      </c>
      <c r="E150" s="200">
        <v>75</v>
      </c>
      <c r="F150" s="199">
        <v>77.35</v>
      </c>
      <c r="G150" s="201">
        <v>0.966512557790828</v>
      </c>
      <c r="H150" s="201">
        <v>1.03133333333333</v>
      </c>
    </row>
    <row r="151" s="166" customFormat="1" spans="1:8">
      <c r="A151" s="196" t="s">
        <v>378</v>
      </c>
      <c r="B151" s="203" t="s">
        <v>168</v>
      </c>
      <c r="C151" s="198">
        <v>11.55</v>
      </c>
      <c r="D151" s="199">
        <v>11.55</v>
      </c>
      <c r="E151" s="200">
        <v>10</v>
      </c>
      <c r="F151" s="199">
        <v>0</v>
      </c>
      <c r="G151" s="201">
        <v>0</v>
      </c>
      <c r="H151" s="201">
        <v>0</v>
      </c>
    </row>
    <row r="152" s="166" customFormat="1" spans="1:8">
      <c r="A152" s="196" t="s">
        <v>379</v>
      </c>
      <c r="B152" s="202" t="s">
        <v>170</v>
      </c>
      <c r="C152" s="198">
        <v>0</v>
      </c>
      <c r="D152" s="199">
        <v>0</v>
      </c>
      <c r="E152" s="200">
        <v>0</v>
      </c>
      <c r="F152" s="199">
        <v>0</v>
      </c>
      <c r="G152" s="201">
        <v>0</v>
      </c>
      <c r="H152" s="201">
        <v>0</v>
      </c>
    </row>
    <row r="153" s="166" customFormat="1" spans="1:8">
      <c r="A153" s="196" t="s">
        <v>380</v>
      </c>
      <c r="B153" s="197" t="s">
        <v>201</v>
      </c>
      <c r="C153" s="198">
        <v>0</v>
      </c>
      <c r="D153" s="199">
        <v>0</v>
      </c>
      <c r="E153" s="200">
        <v>0</v>
      </c>
      <c r="F153" s="199">
        <v>0</v>
      </c>
      <c r="G153" s="201">
        <v>0</v>
      </c>
      <c r="H153" s="201">
        <v>0</v>
      </c>
    </row>
    <row r="154" s="166" customFormat="1" spans="1:8">
      <c r="A154" s="196" t="s">
        <v>381</v>
      </c>
      <c r="B154" s="197" t="s">
        <v>172</v>
      </c>
      <c r="C154" s="198">
        <v>0</v>
      </c>
      <c r="D154" s="199">
        <v>0</v>
      </c>
      <c r="E154" s="200">
        <v>0</v>
      </c>
      <c r="F154" s="199">
        <v>0</v>
      </c>
      <c r="G154" s="201">
        <v>0</v>
      </c>
      <c r="H154" s="201">
        <v>0</v>
      </c>
    </row>
    <row r="155" s="166" customFormat="1" spans="1:8">
      <c r="A155" s="196" t="s">
        <v>382</v>
      </c>
      <c r="B155" s="197" t="s">
        <v>383</v>
      </c>
      <c r="C155" s="198">
        <v>0</v>
      </c>
      <c r="D155" s="199">
        <v>0</v>
      </c>
      <c r="E155" s="200">
        <v>0</v>
      </c>
      <c r="F155" s="199">
        <v>0</v>
      </c>
      <c r="G155" s="201">
        <v>0</v>
      </c>
      <c r="H155" s="201">
        <v>0</v>
      </c>
    </row>
    <row r="156" s="166" customFormat="1" spans="1:8">
      <c r="A156" s="196" t="s">
        <v>384</v>
      </c>
      <c r="B156" s="203" t="s">
        <v>166</v>
      </c>
      <c r="C156" s="198">
        <v>226.89</v>
      </c>
      <c r="D156" s="199">
        <v>226.89</v>
      </c>
      <c r="E156" s="200">
        <v>267</v>
      </c>
      <c r="F156" s="199">
        <v>271.25</v>
      </c>
      <c r="G156" s="201">
        <v>1.19551324430341</v>
      </c>
      <c r="H156" s="201">
        <v>1.01591760299625</v>
      </c>
    </row>
    <row r="157" s="166" customFormat="1" spans="1:8">
      <c r="A157" s="196" t="s">
        <v>385</v>
      </c>
      <c r="B157" s="203" t="s">
        <v>168</v>
      </c>
      <c r="C157" s="198">
        <v>40.74</v>
      </c>
      <c r="D157" s="199">
        <v>40.74</v>
      </c>
      <c r="E157" s="200">
        <v>14</v>
      </c>
      <c r="F157" s="199">
        <v>45.5</v>
      </c>
      <c r="G157" s="201">
        <v>1.11683848797251</v>
      </c>
      <c r="H157" s="201">
        <v>3.25</v>
      </c>
    </row>
    <row r="158" s="166" customFormat="1" spans="1:8">
      <c r="A158" s="196" t="s">
        <v>386</v>
      </c>
      <c r="B158" s="197" t="s">
        <v>170</v>
      </c>
      <c r="C158" s="198">
        <v>0</v>
      </c>
      <c r="D158" s="199">
        <v>0</v>
      </c>
      <c r="E158" s="200">
        <v>0</v>
      </c>
      <c r="F158" s="199">
        <v>0</v>
      </c>
      <c r="G158" s="201">
        <v>0</v>
      </c>
      <c r="H158" s="201">
        <v>0</v>
      </c>
    </row>
    <row r="159" s="166" customFormat="1" spans="1:8">
      <c r="A159" s="196" t="s">
        <v>387</v>
      </c>
      <c r="B159" s="197" t="s">
        <v>388</v>
      </c>
      <c r="C159" s="198">
        <v>0</v>
      </c>
      <c r="D159" s="199">
        <v>0</v>
      </c>
      <c r="E159" s="200">
        <v>0</v>
      </c>
      <c r="F159" s="199">
        <v>0</v>
      </c>
      <c r="G159" s="201">
        <v>0</v>
      </c>
      <c r="H159" s="201">
        <v>0</v>
      </c>
    </row>
    <row r="160" s="166" customFormat="1" spans="1:8">
      <c r="A160" s="196" t="s">
        <v>389</v>
      </c>
      <c r="B160" s="203" t="s">
        <v>172</v>
      </c>
      <c r="C160" s="198">
        <v>0</v>
      </c>
      <c r="D160" s="199">
        <v>0</v>
      </c>
      <c r="E160" s="200">
        <v>0</v>
      </c>
      <c r="F160" s="199">
        <v>0</v>
      </c>
      <c r="G160" s="201">
        <v>0</v>
      </c>
      <c r="H160" s="201">
        <v>0</v>
      </c>
    </row>
    <row r="161" s="166" customFormat="1" spans="1:8">
      <c r="A161" s="196" t="s">
        <v>390</v>
      </c>
      <c r="B161" s="203" t="s">
        <v>391</v>
      </c>
      <c r="C161" s="198">
        <v>40.7</v>
      </c>
      <c r="D161" s="199">
        <v>40.7</v>
      </c>
      <c r="E161" s="200">
        <v>33</v>
      </c>
      <c r="F161" s="199">
        <v>8</v>
      </c>
      <c r="G161" s="201">
        <v>0.196560196560197</v>
      </c>
      <c r="H161" s="201">
        <v>0.242424242424242</v>
      </c>
    </row>
    <row r="162" s="166" customFormat="1" spans="1:8">
      <c r="A162" s="196" t="s">
        <v>392</v>
      </c>
      <c r="B162" s="203" t="s">
        <v>166</v>
      </c>
      <c r="C162" s="198">
        <v>443.84</v>
      </c>
      <c r="D162" s="199">
        <v>443.84</v>
      </c>
      <c r="E162" s="200">
        <v>514</v>
      </c>
      <c r="F162" s="199">
        <v>451.51</v>
      </c>
      <c r="G162" s="201">
        <v>1.01728100216294</v>
      </c>
      <c r="H162" s="201">
        <v>0.878424124513619</v>
      </c>
    </row>
    <row r="163" s="166" customFormat="1" spans="1:8">
      <c r="A163" s="196" t="s">
        <v>393</v>
      </c>
      <c r="B163" s="197" t="s">
        <v>168</v>
      </c>
      <c r="C163" s="198">
        <v>272.5</v>
      </c>
      <c r="D163" s="199">
        <v>272.5</v>
      </c>
      <c r="E163" s="200">
        <v>213</v>
      </c>
      <c r="F163" s="199">
        <v>249.45</v>
      </c>
      <c r="G163" s="201">
        <v>0.915412844036697</v>
      </c>
      <c r="H163" s="201">
        <v>1.17112676056338</v>
      </c>
    </row>
    <row r="164" s="166" customFormat="1" spans="1:8">
      <c r="A164" s="196" t="s">
        <v>394</v>
      </c>
      <c r="B164" s="197" t="s">
        <v>170</v>
      </c>
      <c r="C164" s="198">
        <v>0</v>
      </c>
      <c r="D164" s="199">
        <v>0</v>
      </c>
      <c r="E164" s="200">
        <v>0</v>
      </c>
      <c r="F164" s="199">
        <v>0</v>
      </c>
      <c r="G164" s="201">
        <v>0</v>
      </c>
      <c r="H164" s="201">
        <v>0</v>
      </c>
    </row>
    <row r="165" s="166" customFormat="1" spans="1:8">
      <c r="A165" s="196" t="s">
        <v>395</v>
      </c>
      <c r="B165" s="197" t="s">
        <v>162</v>
      </c>
      <c r="C165" s="198">
        <v>0</v>
      </c>
      <c r="D165" s="199">
        <v>0</v>
      </c>
      <c r="E165" s="200">
        <v>0</v>
      </c>
      <c r="F165" s="199">
        <v>0</v>
      </c>
      <c r="G165" s="201">
        <v>0</v>
      </c>
      <c r="H165" s="201">
        <v>0</v>
      </c>
    </row>
    <row r="166" s="166" customFormat="1" spans="1:8">
      <c r="A166" s="196" t="s">
        <v>396</v>
      </c>
      <c r="B166" s="203" t="s">
        <v>172</v>
      </c>
      <c r="C166" s="198">
        <v>0</v>
      </c>
      <c r="D166" s="199">
        <v>0</v>
      </c>
      <c r="E166" s="200">
        <v>0</v>
      </c>
      <c r="F166" s="199">
        <v>0</v>
      </c>
      <c r="G166" s="201">
        <v>0</v>
      </c>
      <c r="H166" s="201">
        <v>0</v>
      </c>
    </row>
    <row r="167" s="166" customFormat="1" spans="1:8">
      <c r="A167" s="196" t="s">
        <v>397</v>
      </c>
      <c r="B167" s="203" t="s">
        <v>398</v>
      </c>
      <c r="C167" s="198">
        <v>0</v>
      </c>
      <c r="D167" s="199">
        <v>0</v>
      </c>
      <c r="E167" s="200">
        <v>0</v>
      </c>
      <c r="F167" s="199">
        <v>0</v>
      </c>
      <c r="G167" s="201">
        <v>0</v>
      </c>
      <c r="H167" s="201">
        <v>0</v>
      </c>
    </row>
    <row r="168" s="166" customFormat="1" spans="1:8">
      <c r="A168" s="196" t="s">
        <v>399</v>
      </c>
      <c r="B168" s="197" t="s">
        <v>166</v>
      </c>
      <c r="C168" s="198">
        <v>527.87</v>
      </c>
      <c r="D168" s="199">
        <v>527.87</v>
      </c>
      <c r="E168" s="200">
        <v>553</v>
      </c>
      <c r="F168" s="199">
        <v>626.63</v>
      </c>
      <c r="G168" s="201">
        <v>1.18709151874515</v>
      </c>
      <c r="H168" s="201">
        <v>1.13314647377939</v>
      </c>
    </row>
    <row r="169" s="166" customFormat="1" spans="1:8">
      <c r="A169" s="196" t="s">
        <v>400</v>
      </c>
      <c r="B169" s="197" t="s">
        <v>168</v>
      </c>
      <c r="C169" s="198">
        <v>364.21</v>
      </c>
      <c r="D169" s="199">
        <v>364.21</v>
      </c>
      <c r="E169" s="200">
        <v>144</v>
      </c>
      <c r="F169" s="199">
        <v>270.95</v>
      </c>
      <c r="G169" s="201">
        <v>0.743938936327943</v>
      </c>
      <c r="H169" s="201">
        <v>1.88159722222222</v>
      </c>
    </row>
    <row r="170" s="166" customFormat="1" spans="1:8">
      <c r="A170" s="196" t="s">
        <v>401</v>
      </c>
      <c r="B170" s="197" t="s">
        <v>170</v>
      </c>
      <c r="C170" s="198">
        <v>0</v>
      </c>
      <c r="D170" s="199">
        <v>0</v>
      </c>
      <c r="E170" s="200">
        <v>0</v>
      </c>
      <c r="F170" s="199">
        <v>0</v>
      </c>
      <c r="G170" s="201">
        <v>0</v>
      </c>
      <c r="H170" s="201">
        <v>0</v>
      </c>
    </row>
    <row r="171" s="166" customFormat="1" spans="1:8">
      <c r="A171" s="196" t="s">
        <v>402</v>
      </c>
      <c r="B171" s="197" t="s">
        <v>403</v>
      </c>
      <c r="C171" s="198">
        <v>0</v>
      </c>
      <c r="D171" s="199">
        <v>0</v>
      </c>
      <c r="E171" s="200">
        <v>0</v>
      </c>
      <c r="F171" s="199">
        <v>0</v>
      </c>
      <c r="G171" s="201">
        <v>0</v>
      </c>
      <c r="H171" s="201">
        <v>0</v>
      </c>
    </row>
    <row r="172" s="166" customFormat="1" spans="1:8">
      <c r="A172" s="196" t="s">
        <v>404</v>
      </c>
      <c r="B172" s="197" t="s">
        <v>172</v>
      </c>
      <c r="C172" s="198">
        <v>0</v>
      </c>
      <c r="D172" s="199">
        <v>0</v>
      </c>
      <c r="E172" s="200">
        <v>0</v>
      </c>
      <c r="F172" s="199">
        <v>0</v>
      </c>
      <c r="G172" s="201">
        <v>0</v>
      </c>
      <c r="H172" s="201">
        <v>0</v>
      </c>
    </row>
    <row r="173" s="166" customFormat="1" spans="1:8">
      <c r="A173" s="196" t="s">
        <v>405</v>
      </c>
      <c r="B173" s="203" t="s">
        <v>406</v>
      </c>
      <c r="C173" s="198">
        <v>0.4</v>
      </c>
      <c r="D173" s="199">
        <v>0.4</v>
      </c>
      <c r="E173" s="200">
        <v>97</v>
      </c>
      <c r="F173" s="199">
        <v>0</v>
      </c>
      <c r="G173" s="201">
        <v>0</v>
      </c>
      <c r="H173" s="201">
        <v>0</v>
      </c>
    </row>
    <row r="174" s="166" customFormat="1" spans="1:8">
      <c r="A174" s="196" t="s">
        <v>407</v>
      </c>
      <c r="B174" s="202" t="s">
        <v>166</v>
      </c>
      <c r="C174" s="198">
        <v>177.88</v>
      </c>
      <c r="D174" s="199">
        <v>177.88</v>
      </c>
      <c r="E174" s="200">
        <v>196</v>
      </c>
      <c r="F174" s="199">
        <v>197.73</v>
      </c>
      <c r="G174" s="201">
        <v>1.11159208455138</v>
      </c>
      <c r="H174" s="201">
        <v>1.00882653061224</v>
      </c>
    </row>
    <row r="175" s="166" customFormat="1" spans="1:8">
      <c r="A175" s="196" t="s">
        <v>408</v>
      </c>
      <c r="B175" s="197" t="s">
        <v>168</v>
      </c>
      <c r="C175" s="198">
        <v>225.6</v>
      </c>
      <c r="D175" s="199">
        <v>225.6</v>
      </c>
      <c r="E175" s="200">
        <v>103</v>
      </c>
      <c r="F175" s="199">
        <v>175.4</v>
      </c>
      <c r="G175" s="201">
        <v>0.777482269503546</v>
      </c>
      <c r="H175" s="201">
        <v>1.70291262135922</v>
      </c>
    </row>
    <row r="176" s="166" customFormat="1" spans="1:8">
      <c r="A176" s="196" t="s">
        <v>409</v>
      </c>
      <c r="B176" s="197" t="s">
        <v>170</v>
      </c>
      <c r="C176" s="198">
        <v>0</v>
      </c>
      <c r="D176" s="199">
        <v>0</v>
      </c>
      <c r="E176" s="200">
        <v>0</v>
      </c>
      <c r="F176" s="199">
        <v>0</v>
      </c>
      <c r="G176" s="201">
        <v>0</v>
      </c>
      <c r="H176" s="201">
        <v>0</v>
      </c>
    </row>
    <row r="177" s="166" customFormat="1" spans="1:8">
      <c r="A177" s="196" t="s">
        <v>410</v>
      </c>
      <c r="B177" s="197" t="s">
        <v>411</v>
      </c>
      <c r="C177" s="198">
        <v>0</v>
      </c>
      <c r="D177" s="199">
        <v>0</v>
      </c>
      <c r="E177" s="200">
        <v>0</v>
      </c>
      <c r="F177" s="199">
        <v>0</v>
      </c>
      <c r="G177" s="201">
        <v>0</v>
      </c>
      <c r="H177" s="201">
        <v>0</v>
      </c>
    </row>
    <row r="178" s="166" customFormat="1" spans="1:8">
      <c r="A178" s="196" t="s">
        <v>412</v>
      </c>
      <c r="B178" s="197" t="s">
        <v>172</v>
      </c>
      <c r="C178" s="198">
        <v>0</v>
      </c>
      <c r="D178" s="199">
        <v>0</v>
      </c>
      <c r="E178" s="200">
        <v>0</v>
      </c>
      <c r="F178" s="199">
        <v>0</v>
      </c>
      <c r="G178" s="201">
        <v>0</v>
      </c>
      <c r="H178" s="201">
        <v>0</v>
      </c>
    </row>
    <row r="179" s="166" customFormat="1" spans="1:8">
      <c r="A179" s="196" t="s">
        <v>413</v>
      </c>
      <c r="B179" s="203" t="s">
        <v>414</v>
      </c>
      <c r="C179" s="198">
        <v>0.4</v>
      </c>
      <c r="D179" s="199">
        <v>0.4</v>
      </c>
      <c r="E179" s="200">
        <v>55</v>
      </c>
      <c r="F179" s="199">
        <v>0</v>
      </c>
      <c r="G179" s="201">
        <v>0</v>
      </c>
      <c r="H179" s="201">
        <v>0</v>
      </c>
    </row>
    <row r="180" s="166" customFormat="1" spans="1:8">
      <c r="A180" s="196" t="s">
        <v>415</v>
      </c>
      <c r="B180" s="203" t="s">
        <v>166</v>
      </c>
      <c r="C180" s="198">
        <v>138.8</v>
      </c>
      <c r="D180" s="199">
        <v>138.8</v>
      </c>
      <c r="E180" s="200">
        <v>160</v>
      </c>
      <c r="F180" s="199">
        <v>175.08</v>
      </c>
      <c r="G180" s="201">
        <v>1.26138328530259</v>
      </c>
      <c r="H180" s="201">
        <v>1.09425</v>
      </c>
    </row>
    <row r="181" s="166" customFormat="1" spans="1:8">
      <c r="A181" s="196" t="s">
        <v>416</v>
      </c>
      <c r="B181" s="197" t="s">
        <v>168</v>
      </c>
      <c r="C181" s="198">
        <v>97.6</v>
      </c>
      <c r="D181" s="199">
        <v>97.6</v>
      </c>
      <c r="E181" s="200">
        <v>52</v>
      </c>
      <c r="F181" s="199">
        <v>46</v>
      </c>
      <c r="G181" s="201">
        <v>0.471311475409836</v>
      </c>
      <c r="H181" s="201">
        <v>0.884615384615385</v>
      </c>
    </row>
    <row r="182" s="166" customFormat="1" spans="1:8">
      <c r="A182" s="196" t="s">
        <v>417</v>
      </c>
      <c r="B182" s="197" t="s">
        <v>170</v>
      </c>
      <c r="C182" s="198">
        <v>0</v>
      </c>
      <c r="D182" s="199">
        <v>0</v>
      </c>
      <c r="E182" s="200">
        <v>0</v>
      </c>
      <c r="F182" s="199">
        <v>0</v>
      </c>
      <c r="G182" s="201">
        <v>0</v>
      </c>
      <c r="H182" s="201">
        <v>0</v>
      </c>
    </row>
    <row r="183" s="166" customFormat="1" spans="1:8">
      <c r="A183" s="196" t="s">
        <v>418</v>
      </c>
      <c r="B183" s="197" t="s">
        <v>419</v>
      </c>
      <c r="C183" s="198">
        <v>0</v>
      </c>
      <c r="D183" s="199">
        <v>0</v>
      </c>
      <c r="E183" s="200">
        <v>0</v>
      </c>
      <c r="F183" s="199">
        <v>0</v>
      </c>
      <c r="G183" s="201">
        <v>0</v>
      </c>
      <c r="H183" s="201">
        <v>0</v>
      </c>
    </row>
    <row r="184" s="166" customFormat="1" spans="1:8">
      <c r="A184" s="196" t="s">
        <v>420</v>
      </c>
      <c r="B184" s="197" t="s">
        <v>421</v>
      </c>
      <c r="C184" s="198">
        <v>0</v>
      </c>
      <c r="D184" s="199">
        <v>0</v>
      </c>
      <c r="E184" s="200">
        <v>0</v>
      </c>
      <c r="F184" s="199">
        <v>0</v>
      </c>
      <c r="G184" s="201">
        <v>0</v>
      </c>
      <c r="H184" s="201">
        <v>0</v>
      </c>
    </row>
    <row r="185" s="166" customFormat="1" spans="1:8">
      <c r="A185" s="196" t="s">
        <v>422</v>
      </c>
      <c r="B185" s="197" t="s">
        <v>172</v>
      </c>
      <c r="C185" s="198">
        <v>0</v>
      </c>
      <c r="D185" s="199">
        <v>0</v>
      </c>
      <c r="E185" s="200">
        <v>0</v>
      </c>
      <c r="F185" s="199">
        <v>0</v>
      </c>
      <c r="G185" s="201">
        <v>0</v>
      </c>
      <c r="H185" s="201">
        <v>0</v>
      </c>
    </row>
    <row r="186" s="166" customFormat="1" spans="1:8">
      <c r="A186" s="196" t="s">
        <v>423</v>
      </c>
      <c r="B186" s="203" t="s">
        <v>424</v>
      </c>
      <c r="C186" s="198">
        <v>0</v>
      </c>
      <c r="D186" s="199">
        <v>0</v>
      </c>
      <c r="E186" s="200">
        <v>0</v>
      </c>
      <c r="F186" s="199">
        <v>0</v>
      </c>
      <c r="G186" s="201">
        <v>0</v>
      </c>
      <c r="H186" s="201">
        <v>0</v>
      </c>
    </row>
    <row r="187" s="166" customFormat="1" spans="1:8">
      <c r="A187" s="196" t="s">
        <v>425</v>
      </c>
      <c r="B187" s="203" t="s">
        <v>166</v>
      </c>
      <c r="C187" s="198">
        <v>0</v>
      </c>
      <c r="D187" s="199">
        <v>0</v>
      </c>
      <c r="E187" s="200">
        <v>0</v>
      </c>
      <c r="F187" s="199">
        <v>0</v>
      </c>
      <c r="G187" s="201">
        <v>0</v>
      </c>
      <c r="H187" s="201">
        <v>0</v>
      </c>
    </row>
    <row r="188" s="166" customFormat="1" spans="1:8">
      <c r="A188" s="196" t="s">
        <v>426</v>
      </c>
      <c r="B188" s="202" t="s">
        <v>168</v>
      </c>
      <c r="C188" s="198">
        <v>0</v>
      </c>
      <c r="D188" s="199">
        <v>0</v>
      </c>
      <c r="E188" s="200">
        <v>0</v>
      </c>
      <c r="F188" s="199">
        <v>0</v>
      </c>
      <c r="G188" s="201">
        <v>0</v>
      </c>
      <c r="H188" s="201">
        <v>0</v>
      </c>
    </row>
    <row r="189" s="166" customFormat="1" spans="1:8">
      <c r="A189" s="196" t="s">
        <v>427</v>
      </c>
      <c r="B189" s="197" t="s">
        <v>170</v>
      </c>
      <c r="C189" s="198">
        <v>0</v>
      </c>
      <c r="D189" s="199">
        <v>0</v>
      </c>
      <c r="E189" s="200">
        <v>0</v>
      </c>
      <c r="F189" s="199">
        <v>0</v>
      </c>
      <c r="G189" s="201">
        <v>0</v>
      </c>
      <c r="H189" s="201">
        <v>0</v>
      </c>
    </row>
    <row r="190" s="166" customFormat="1" spans="1:8">
      <c r="A190" s="196" t="s">
        <v>428</v>
      </c>
      <c r="B190" s="197" t="s">
        <v>172</v>
      </c>
      <c r="C190" s="198">
        <v>0</v>
      </c>
      <c r="D190" s="199">
        <v>0</v>
      </c>
      <c r="E190" s="200">
        <v>0</v>
      </c>
      <c r="F190" s="199">
        <v>0</v>
      </c>
      <c r="G190" s="201">
        <v>0</v>
      </c>
      <c r="H190" s="201">
        <v>0</v>
      </c>
    </row>
    <row r="191" s="166" customFormat="1" spans="1:8">
      <c r="A191" s="196" t="s">
        <v>429</v>
      </c>
      <c r="B191" s="197" t="s">
        <v>430</v>
      </c>
      <c r="C191" s="198">
        <v>0</v>
      </c>
      <c r="D191" s="199">
        <v>0</v>
      </c>
      <c r="E191" s="200">
        <v>0</v>
      </c>
      <c r="F191" s="199">
        <v>0</v>
      </c>
      <c r="G191" s="201">
        <v>0</v>
      </c>
      <c r="H191" s="201">
        <v>0</v>
      </c>
    </row>
    <row r="192" s="166" customFormat="1" spans="1:8">
      <c r="A192" s="196" t="s">
        <v>431</v>
      </c>
      <c r="B192" s="203" t="s">
        <v>166</v>
      </c>
      <c r="C192" s="198">
        <v>0</v>
      </c>
      <c r="D192" s="199">
        <v>0</v>
      </c>
      <c r="E192" s="200">
        <v>6</v>
      </c>
      <c r="F192" s="199">
        <v>0</v>
      </c>
      <c r="G192" s="201">
        <v>0</v>
      </c>
      <c r="H192" s="201">
        <v>0</v>
      </c>
    </row>
    <row r="193" s="166" customFormat="1" spans="1:8">
      <c r="A193" s="196" t="s">
        <v>432</v>
      </c>
      <c r="B193" s="203" t="s">
        <v>168</v>
      </c>
      <c r="C193" s="198">
        <v>270.81</v>
      </c>
      <c r="D193" s="199">
        <v>270.81</v>
      </c>
      <c r="E193" s="200">
        <v>146</v>
      </c>
      <c r="F193" s="199">
        <v>222.84</v>
      </c>
      <c r="G193" s="201">
        <v>0.822864739115985</v>
      </c>
      <c r="H193" s="201">
        <v>1.52630136986301</v>
      </c>
    </row>
    <row r="194" s="166" customFormat="1" spans="1:8">
      <c r="A194" s="196" t="s">
        <v>433</v>
      </c>
      <c r="B194" s="197" t="s">
        <v>170</v>
      </c>
      <c r="C194" s="198">
        <v>0</v>
      </c>
      <c r="D194" s="199">
        <v>0</v>
      </c>
      <c r="E194" s="200">
        <v>0</v>
      </c>
      <c r="F194" s="199">
        <v>0</v>
      </c>
      <c r="G194" s="201">
        <v>0</v>
      </c>
      <c r="H194" s="201">
        <v>0</v>
      </c>
    </row>
    <row r="195" s="166" customFormat="1" spans="1:8">
      <c r="A195" s="196" t="s">
        <v>434</v>
      </c>
      <c r="B195" s="197" t="s">
        <v>172</v>
      </c>
      <c r="C195" s="198">
        <v>0</v>
      </c>
      <c r="D195" s="199">
        <v>0</v>
      </c>
      <c r="E195" s="200">
        <v>0</v>
      </c>
      <c r="F195" s="199">
        <v>0</v>
      </c>
      <c r="G195" s="201">
        <v>0</v>
      </c>
      <c r="H195" s="201">
        <v>0</v>
      </c>
    </row>
    <row r="196" s="166" customFormat="1" spans="1:8">
      <c r="A196" s="196" t="s">
        <v>435</v>
      </c>
      <c r="B196" s="197" t="s">
        <v>436</v>
      </c>
      <c r="C196" s="198">
        <v>99.85</v>
      </c>
      <c r="D196" s="199">
        <v>99.85</v>
      </c>
      <c r="E196" s="200">
        <v>172</v>
      </c>
      <c r="F196" s="199">
        <v>108.85</v>
      </c>
      <c r="G196" s="201">
        <v>1.09013520280421</v>
      </c>
      <c r="H196" s="201">
        <v>0.632848837209302</v>
      </c>
    </row>
    <row r="197" s="166" customFormat="1" spans="1:8">
      <c r="A197" s="196" t="s">
        <v>437</v>
      </c>
      <c r="B197" s="197" t="s">
        <v>166</v>
      </c>
      <c r="C197" s="198">
        <v>0</v>
      </c>
      <c r="D197" s="199">
        <v>0</v>
      </c>
      <c r="E197" s="200">
        <v>0</v>
      </c>
      <c r="F197" s="199">
        <v>0</v>
      </c>
      <c r="G197" s="201">
        <v>0</v>
      </c>
      <c r="H197" s="201">
        <v>0</v>
      </c>
    </row>
    <row r="198" s="166" customFormat="1" spans="1:8">
      <c r="A198" s="196" t="s">
        <v>438</v>
      </c>
      <c r="B198" s="197" t="s">
        <v>168</v>
      </c>
      <c r="C198" s="198">
        <v>32</v>
      </c>
      <c r="D198" s="199">
        <v>32</v>
      </c>
      <c r="E198" s="200">
        <v>24</v>
      </c>
      <c r="F198" s="199">
        <v>28</v>
      </c>
      <c r="G198" s="201">
        <v>0.875</v>
      </c>
      <c r="H198" s="201">
        <v>1.16666666666667</v>
      </c>
    </row>
    <row r="199" s="166" customFormat="1" spans="1:8">
      <c r="A199" s="196" t="s">
        <v>439</v>
      </c>
      <c r="B199" s="197" t="s">
        <v>170</v>
      </c>
      <c r="C199" s="198">
        <v>0</v>
      </c>
      <c r="D199" s="199">
        <v>0</v>
      </c>
      <c r="E199" s="200">
        <v>0</v>
      </c>
      <c r="F199" s="199">
        <v>0</v>
      </c>
      <c r="G199" s="201">
        <v>0</v>
      </c>
      <c r="H199" s="201">
        <v>0</v>
      </c>
    </row>
    <row r="200" s="166" customFormat="1" spans="1:8">
      <c r="A200" s="196" t="s">
        <v>440</v>
      </c>
      <c r="B200" s="197" t="s">
        <v>441</v>
      </c>
      <c r="C200" s="198">
        <v>0</v>
      </c>
      <c r="D200" s="199">
        <v>0</v>
      </c>
      <c r="E200" s="200">
        <v>0</v>
      </c>
      <c r="F200" s="199">
        <v>0</v>
      </c>
      <c r="G200" s="201">
        <v>0</v>
      </c>
      <c r="H200" s="201">
        <v>0</v>
      </c>
    </row>
    <row r="201" s="166" customFormat="1" spans="1:8">
      <c r="A201" s="196" t="s">
        <v>442</v>
      </c>
      <c r="B201" s="197" t="s">
        <v>172</v>
      </c>
      <c r="C201" s="198">
        <v>0</v>
      </c>
      <c r="D201" s="199">
        <v>0</v>
      </c>
      <c r="E201" s="200">
        <v>0</v>
      </c>
      <c r="F201" s="199">
        <v>0</v>
      </c>
      <c r="G201" s="201">
        <v>0</v>
      </c>
      <c r="H201" s="201">
        <v>0</v>
      </c>
    </row>
    <row r="202" s="166" customFormat="1" spans="1:8">
      <c r="A202" s="196" t="s">
        <v>443</v>
      </c>
      <c r="B202" s="197" t="s">
        <v>444</v>
      </c>
      <c r="C202" s="198">
        <v>0</v>
      </c>
      <c r="D202" s="199">
        <v>0</v>
      </c>
      <c r="E202" s="200">
        <v>0</v>
      </c>
      <c r="F202" s="199">
        <v>0</v>
      </c>
      <c r="G202" s="201">
        <v>0</v>
      </c>
      <c r="H202" s="201">
        <v>0</v>
      </c>
    </row>
    <row r="203" s="166" customFormat="1" spans="1:8">
      <c r="A203" s="196" t="s">
        <v>445</v>
      </c>
      <c r="B203" s="197" t="s">
        <v>166</v>
      </c>
      <c r="C203" s="198">
        <v>982.87</v>
      </c>
      <c r="D203" s="199">
        <v>982.87</v>
      </c>
      <c r="E203" s="200">
        <v>945</v>
      </c>
      <c r="F203" s="199">
        <v>1024.41</v>
      </c>
      <c r="G203" s="201">
        <v>1.04226398201186</v>
      </c>
      <c r="H203" s="201">
        <v>1.08403174603175</v>
      </c>
    </row>
    <row r="204" s="166" customFormat="1" spans="1:8">
      <c r="A204" s="196" t="s">
        <v>446</v>
      </c>
      <c r="B204" s="197" t="s">
        <v>168</v>
      </c>
      <c r="C204" s="198">
        <v>182.19</v>
      </c>
      <c r="D204" s="199">
        <v>182.19</v>
      </c>
      <c r="E204" s="200">
        <v>189</v>
      </c>
      <c r="F204" s="199">
        <v>281</v>
      </c>
      <c r="G204" s="201">
        <v>1.54234590262912</v>
      </c>
      <c r="H204" s="201">
        <v>1.48677248677249</v>
      </c>
    </row>
    <row r="205" s="166" customFormat="1" spans="1:8">
      <c r="A205" s="196" t="s">
        <v>447</v>
      </c>
      <c r="B205" s="197" t="s">
        <v>170</v>
      </c>
      <c r="C205" s="198">
        <v>0</v>
      </c>
      <c r="D205" s="199">
        <v>0</v>
      </c>
      <c r="E205" s="200">
        <v>0</v>
      </c>
      <c r="F205" s="199">
        <v>0</v>
      </c>
      <c r="G205" s="201">
        <v>0</v>
      </c>
      <c r="H205" s="201">
        <v>0</v>
      </c>
    </row>
    <row r="206" s="166" customFormat="1" spans="1:8">
      <c r="A206" s="196" t="s">
        <v>448</v>
      </c>
      <c r="B206" s="197" t="s">
        <v>449</v>
      </c>
      <c r="C206" s="198">
        <v>181.95</v>
      </c>
      <c r="D206" s="199">
        <v>181.95</v>
      </c>
      <c r="E206" s="200">
        <v>194</v>
      </c>
      <c r="F206" s="199">
        <v>0</v>
      </c>
      <c r="G206" s="201">
        <v>0</v>
      </c>
      <c r="H206" s="201">
        <v>0</v>
      </c>
    </row>
    <row r="207" s="166" customFormat="1" spans="1:8">
      <c r="A207" s="196" t="s">
        <v>450</v>
      </c>
      <c r="B207" s="197" t="s">
        <v>451</v>
      </c>
      <c r="C207" s="198">
        <v>10.4</v>
      </c>
      <c r="D207" s="199">
        <v>10.4</v>
      </c>
      <c r="E207" s="200">
        <v>9</v>
      </c>
      <c r="F207" s="199">
        <v>0</v>
      </c>
      <c r="G207" s="201">
        <v>0</v>
      </c>
      <c r="H207" s="201">
        <v>0</v>
      </c>
    </row>
    <row r="208" s="166" customFormat="1" spans="1:8">
      <c r="A208" s="196" t="s">
        <v>452</v>
      </c>
      <c r="B208" s="197" t="s">
        <v>261</v>
      </c>
      <c r="C208" s="198">
        <v>0</v>
      </c>
      <c r="D208" s="199">
        <v>0</v>
      </c>
      <c r="E208" s="200">
        <v>0</v>
      </c>
      <c r="F208" s="199">
        <v>0</v>
      </c>
      <c r="G208" s="201">
        <v>0</v>
      </c>
      <c r="H208" s="201">
        <v>0</v>
      </c>
    </row>
    <row r="209" s="166" customFormat="1" spans="1:8">
      <c r="A209" s="196" t="s">
        <v>453</v>
      </c>
      <c r="B209" s="197" t="s">
        <v>454</v>
      </c>
      <c r="C209" s="198">
        <v>0</v>
      </c>
      <c r="D209" s="199">
        <v>0</v>
      </c>
      <c r="E209" s="200">
        <v>14</v>
      </c>
      <c r="F209" s="199">
        <v>0</v>
      </c>
      <c r="G209" s="201">
        <v>0</v>
      </c>
      <c r="H209" s="201">
        <v>0</v>
      </c>
    </row>
    <row r="210" s="166" customFormat="1" spans="1:8">
      <c r="A210" s="196" t="s">
        <v>455</v>
      </c>
      <c r="B210" s="197" t="s">
        <v>456</v>
      </c>
      <c r="C210" s="198">
        <v>0</v>
      </c>
      <c r="D210" s="199">
        <v>0</v>
      </c>
      <c r="E210" s="200">
        <v>3</v>
      </c>
      <c r="F210" s="199">
        <v>0</v>
      </c>
      <c r="G210" s="201">
        <v>0</v>
      </c>
      <c r="H210" s="201">
        <v>0</v>
      </c>
    </row>
    <row r="211" s="166" customFormat="1" spans="1:8">
      <c r="A211" s="196" t="s">
        <v>457</v>
      </c>
      <c r="B211" s="197" t="s">
        <v>458</v>
      </c>
      <c r="C211" s="198">
        <v>0</v>
      </c>
      <c r="D211" s="199">
        <v>0</v>
      </c>
      <c r="E211" s="200">
        <v>0</v>
      </c>
      <c r="F211" s="199">
        <v>0</v>
      </c>
      <c r="G211" s="201">
        <v>0</v>
      </c>
      <c r="H211" s="201">
        <v>0</v>
      </c>
    </row>
    <row r="212" s="166" customFormat="1" spans="1:8">
      <c r="A212" s="196" t="s">
        <v>459</v>
      </c>
      <c r="B212" s="197" t="s">
        <v>460</v>
      </c>
      <c r="C212" s="198">
        <v>0</v>
      </c>
      <c r="D212" s="199">
        <v>0</v>
      </c>
      <c r="E212" s="200">
        <v>0</v>
      </c>
      <c r="F212" s="199">
        <v>0</v>
      </c>
      <c r="G212" s="201">
        <v>0</v>
      </c>
      <c r="H212" s="201">
        <v>0</v>
      </c>
    </row>
    <row r="213" s="166" customFormat="1" spans="1:8">
      <c r="A213" s="196" t="s">
        <v>461</v>
      </c>
      <c r="B213" s="197" t="s">
        <v>462</v>
      </c>
      <c r="C213" s="198">
        <v>20</v>
      </c>
      <c r="D213" s="199">
        <v>20</v>
      </c>
      <c r="E213" s="200">
        <v>4</v>
      </c>
      <c r="F213" s="199">
        <v>0</v>
      </c>
      <c r="G213" s="201">
        <v>0</v>
      </c>
      <c r="H213" s="201">
        <v>0</v>
      </c>
    </row>
    <row r="214" s="166" customFormat="1" spans="1:8">
      <c r="A214" s="196" t="s">
        <v>463</v>
      </c>
      <c r="B214" s="197" t="s">
        <v>464</v>
      </c>
      <c r="C214" s="198">
        <v>0</v>
      </c>
      <c r="D214" s="199">
        <v>0</v>
      </c>
      <c r="E214" s="200">
        <v>5</v>
      </c>
      <c r="F214" s="199">
        <v>0</v>
      </c>
      <c r="G214" s="201">
        <v>0</v>
      </c>
      <c r="H214" s="201">
        <v>0</v>
      </c>
    </row>
    <row r="215" s="166" customFormat="1" spans="1:8">
      <c r="A215" s="196" t="s">
        <v>465</v>
      </c>
      <c r="B215" s="197" t="s">
        <v>172</v>
      </c>
      <c r="C215" s="198">
        <v>13.44</v>
      </c>
      <c r="D215" s="199">
        <v>13.44</v>
      </c>
      <c r="E215" s="200">
        <v>0</v>
      </c>
      <c r="F215" s="199">
        <v>0</v>
      </c>
      <c r="G215" s="201">
        <v>0</v>
      </c>
      <c r="H215" s="201">
        <v>0</v>
      </c>
    </row>
    <row r="216" s="166" customFormat="1" spans="1:8">
      <c r="A216" s="196" t="s">
        <v>466</v>
      </c>
      <c r="B216" s="197" t="s">
        <v>467</v>
      </c>
      <c r="C216" s="198">
        <v>25.5</v>
      </c>
      <c r="D216" s="199">
        <v>25.5</v>
      </c>
      <c r="E216" s="200">
        <v>40</v>
      </c>
      <c r="F216" s="199">
        <v>25.5</v>
      </c>
      <c r="G216" s="201">
        <v>1</v>
      </c>
      <c r="H216" s="201">
        <v>0.6375</v>
      </c>
    </row>
    <row r="217" s="166" customFormat="1" spans="1:8">
      <c r="A217" s="264" t="s">
        <v>468</v>
      </c>
      <c r="B217" s="197" t="s">
        <v>166</v>
      </c>
      <c r="C217" s="198">
        <v>0</v>
      </c>
      <c r="D217" s="199">
        <v>0</v>
      </c>
      <c r="E217" s="200">
        <v>21</v>
      </c>
      <c r="F217" s="199">
        <v>93.3</v>
      </c>
      <c r="G217" s="201">
        <v>0</v>
      </c>
      <c r="H217" s="201">
        <v>4.44285714285714</v>
      </c>
    </row>
    <row r="218" s="166" customFormat="1" spans="1:8">
      <c r="A218" s="264" t="s">
        <v>469</v>
      </c>
      <c r="B218" s="197" t="s">
        <v>168</v>
      </c>
      <c r="C218" s="198">
        <v>12</v>
      </c>
      <c r="D218" s="199">
        <v>12</v>
      </c>
      <c r="E218" s="200">
        <v>11</v>
      </c>
      <c r="F218" s="199">
        <v>30</v>
      </c>
      <c r="G218" s="201">
        <v>2.5</v>
      </c>
      <c r="H218" s="201">
        <v>2.72727272727273</v>
      </c>
    </row>
    <row r="219" s="166" customFormat="1" spans="1:8">
      <c r="A219" s="264" t="s">
        <v>470</v>
      </c>
      <c r="B219" s="197" t="s">
        <v>170</v>
      </c>
      <c r="C219" s="198">
        <v>0</v>
      </c>
      <c r="D219" s="199">
        <v>0</v>
      </c>
      <c r="E219" s="200">
        <v>0</v>
      </c>
      <c r="F219" s="199">
        <v>0</v>
      </c>
      <c r="G219" s="201">
        <v>0</v>
      </c>
      <c r="H219" s="201">
        <v>0</v>
      </c>
    </row>
    <row r="220" s="166" customFormat="1" spans="1:8">
      <c r="A220" s="264" t="s">
        <v>471</v>
      </c>
      <c r="B220" s="197" t="s">
        <v>172</v>
      </c>
      <c r="C220" s="198">
        <v>0</v>
      </c>
      <c r="D220" s="199">
        <v>0</v>
      </c>
      <c r="E220" s="200">
        <v>0</v>
      </c>
      <c r="F220" s="199">
        <v>0</v>
      </c>
      <c r="G220" s="201">
        <v>0</v>
      </c>
      <c r="H220" s="201">
        <v>0</v>
      </c>
    </row>
    <row r="221" s="166" customFormat="1" spans="1:8">
      <c r="A221" s="264" t="s">
        <v>472</v>
      </c>
      <c r="B221" s="197" t="s">
        <v>473</v>
      </c>
      <c r="C221" s="198">
        <v>0</v>
      </c>
      <c r="D221" s="199">
        <v>0</v>
      </c>
      <c r="E221" s="200">
        <v>0</v>
      </c>
      <c r="F221" s="199">
        <v>0</v>
      </c>
      <c r="G221" s="201">
        <v>0</v>
      </c>
      <c r="H221" s="201">
        <v>0</v>
      </c>
    </row>
    <row r="222" s="166" customFormat="1" spans="1:8">
      <c r="A222" s="264" t="s">
        <v>474</v>
      </c>
      <c r="B222" s="197" t="s">
        <v>166</v>
      </c>
      <c r="C222" s="198">
        <v>0</v>
      </c>
      <c r="D222" s="199">
        <v>0</v>
      </c>
      <c r="E222" s="200">
        <v>0</v>
      </c>
      <c r="F222" s="199">
        <v>0</v>
      </c>
      <c r="G222" s="201">
        <v>0</v>
      </c>
      <c r="H222" s="201">
        <v>0</v>
      </c>
    </row>
    <row r="223" s="166" customFormat="1" spans="1:8">
      <c r="A223" s="264" t="s">
        <v>475</v>
      </c>
      <c r="B223" s="197" t="s">
        <v>168</v>
      </c>
      <c r="C223" s="198">
        <v>0</v>
      </c>
      <c r="D223" s="199">
        <v>0</v>
      </c>
      <c r="E223" s="200">
        <v>0</v>
      </c>
      <c r="F223" s="199">
        <v>0</v>
      </c>
      <c r="G223" s="201">
        <v>0</v>
      </c>
      <c r="H223" s="201">
        <v>0</v>
      </c>
    </row>
    <row r="224" s="166" customFormat="1" spans="1:8">
      <c r="A224" s="264" t="s">
        <v>476</v>
      </c>
      <c r="B224" s="197" t="s">
        <v>170</v>
      </c>
      <c r="C224" s="198">
        <v>0</v>
      </c>
      <c r="D224" s="199">
        <v>0</v>
      </c>
      <c r="E224" s="200">
        <v>0</v>
      </c>
      <c r="F224" s="199">
        <v>0</v>
      </c>
      <c r="G224" s="201">
        <v>0</v>
      </c>
      <c r="H224" s="201">
        <v>0</v>
      </c>
    </row>
    <row r="225" s="166" customFormat="1" spans="1:8">
      <c r="A225" s="264" t="s">
        <v>477</v>
      </c>
      <c r="B225" s="197" t="s">
        <v>478</v>
      </c>
      <c r="C225" s="198">
        <v>0</v>
      </c>
      <c r="D225" s="199">
        <v>0</v>
      </c>
      <c r="E225" s="200">
        <v>31</v>
      </c>
      <c r="F225" s="199">
        <v>0</v>
      </c>
      <c r="G225" s="201">
        <v>0</v>
      </c>
      <c r="H225" s="201">
        <v>0</v>
      </c>
    </row>
    <row r="226" s="166" customFormat="1" spans="1:8">
      <c r="A226" s="264" t="s">
        <v>479</v>
      </c>
      <c r="B226" s="197" t="s">
        <v>172</v>
      </c>
      <c r="C226" s="198">
        <v>0</v>
      </c>
      <c r="D226" s="199">
        <v>0</v>
      </c>
      <c r="E226" s="200">
        <v>0</v>
      </c>
      <c r="F226" s="199">
        <v>0</v>
      </c>
      <c r="G226" s="201">
        <v>0</v>
      </c>
      <c r="H226" s="201">
        <v>0</v>
      </c>
    </row>
    <row r="227" s="166" customFormat="1" spans="1:8">
      <c r="A227" s="196" t="s">
        <v>480</v>
      </c>
      <c r="B227" s="203" t="s">
        <v>481</v>
      </c>
      <c r="C227" s="198">
        <v>0</v>
      </c>
      <c r="D227" s="199">
        <v>0</v>
      </c>
      <c r="E227" s="200">
        <v>0</v>
      </c>
      <c r="F227" s="199">
        <v>0</v>
      </c>
      <c r="G227" s="201">
        <v>0</v>
      </c>
      <c r="H227" s="201">
        <v>0</v>
      </c>
    </row>
    <row r="228" s="166" customFormat="1" spans="1:8">
      <c r="A228" s="196" t="s">
        <v>482</v>
      </c>
      <c r="B228" s="203" t="s">
        <v>166</v>
      </c>
      <c r="C228" s="198">
        <v>0</v>
      </c>
      <c r="D228" s="199">
        <v>0</v>
      </c>
      <c r="E228" s="200">
        <v>0</v>
      </c>
      <c r="F228" s="199">
        <v>0</v>
      </c>
      <c r="G228" s="201">
        <v>0</v>
      </c>
      <c r="H228" s="201">
        <v>0</v>
      </c>
    </row>
    <row r="229" s="166" customFormat="1" spans="1:8">
      <c r="A229" s="196" t="s">
        <v>483</v>
      </c>
      <c r="B229" s="197" t="s">
        <v>168</v>
      </c>
      <c r="C229" s="198">
        <v>0</v>
      </c>
      <c r="D229" s="199">
        <v>0</v>
      </c>
      <c r="E229" s="200">
        <v>0</v>
      </c>
      <c r="F229" s="199">
        <v>0</v>
      </c>
      <c r="G229" s="201">
        <v>0</v>
      </c>
      <c r="H229" s="201">
        <v>0</v>
      </c>
    </row>
    <row r="230" s="166" customFormat="1" spans="1:8">
      <c r="A230" s="196" t="s">
        <v>484</v>
      </c>
      <c r="B230" s="197" t="s">
        <v>170</v>
      </c>
      <c r="C230" s="198">
        <v>0</v>
      </c>
      <c r="D230" s="199">
        <v>0</v>
      </c>
      <c r="E230" s="200">
        <v>0</v>
      </c>
      <c r="F230" s="199">
        <v>0</v>
      </c>
      <c r="G230" s="201">
        <v>0</v>
      </c>
      <c r="H230" s="201">
        <v>0</v>
      </c>
    </row>
    <row r="231" s="166" customFormat="1" spans="1:8">
      <c r="A231" s="196" t="s">
        <v>485</v>
      </c>
      <c r="B231" s="197" t="s">
        <v>172</v>
      </c>
      <c r="C231" s="198">
        <v>0</v>
      </c>
      <c r="D231" s="199">
        <v>0</v>
      </c>
      <c r="E231" s="200">
        <v>0</v>
      </c>
      <c r="F231" s="199">
        <v>0</v>
      </c>
      <c r="G231" s="201">
        <v>0</v>
      </c>
      <c r="H231" s="201">
        <v>0</v>
      </c>
    </row>
    <row r="232" s="166" customFormat="1" spans="1:8">
      <c r="A232" s="196" t="s">
        <v>486</v>
      </c>
      <c r="B232" s="197" t="s">
        <v>487</v>
      </c>
      <c r="C232" s="198">
        <v>0</v>
      </c>
      <c r="D232" s="199">
        <v>0</v>
      </c>
      <c r="E232" s="200">
        <v>0</v>
      </c>
      <c r="F232" s="199">
        <v>0</v>
      </c>
      <c r="G232" s="201">
        <v>0</v>
      </c>
      <c r="H232" s="201">
        <v>0</v>
      </c>
    </row>
    <row r="233" s="166" customFormat="1" spans="1:8">
      <c r="A233" s="196" t="s">
        <v>488</v>
      </c>
      <c r="B233" s="197" t="s">
        <v>489</v>
      </c>
      <c r="C233" s="198">
        <v>0</v>
      </c>
      <c r="D233" s="199">
        <v>0</v>
      </c>
      <c r="E233" s="200">
        <v>0</v>
      </c>
      <c r="F233" s="199">
        <v>0</v>
      </c>
      <c r="G233" s="201">
        <v>0</v>
      </c>
      <c r="H233" s="201">
        <v>0</v>
      </c>
    </row>
    <row r="234" s="166" customFormat="1" spans="1:8">
      <c r="A234" s="196" t="s">
        <v>490</v>
      </c>
      <c r="B234" s="197" t="s">
        <v>491</v>
      </c>
      <c r="C234" s="198">
        <v>1195.39</v>
      </c>
      <c r="D234" s="199">
        <v>1904.39</v>
      </c>
      <c r="E234" s="200">
        <v>145</v>
      </c>
      <c r="F234" s="199">
        <v>567.2</v>
      </c>
      <c r="G234" s="201">
        <v>0.474489497151557</v>
      </c>
      <c r="H234" s="201">
        <v>3.91172413793103</v>
      </c>
    </row>
    <row r="235" s="166" customFormat="1" spans="1:8">
      <c r="A235" s="196" t="s">
        <v>492</v>
      </c>
      <c r="B235" s="197" t="s">
        <v>166</v>
      </c>
      <c r="C235" s="198">
        <v>0</v>
      </c>
      <c r="D235" s="199">
        <v>0</v>
      </c>
      <c r="E235" s="200">
        <v>0</v>
      </c>
      <c r="F235" s="199">
        <v>0</v>
      </c>
      <c r="G235" s="201">
        <v>0</v>
      </c>
      <c r="H235" s="201">
        <v>0</v>
      </c>
    </row>
    <row r="236" s="166" customFormat="1" spans="1:8">
      <c r="A236" s="196" t="s">
        <v>493</v>
      </c>
      <c r="B236" s="202" t="s">
        <v>168</v>
      </c>
      <c r="C236" s="198">
        <v>0</v>
      </c>
      <c r="D236" s="199">
        <v>0</v>
      </c>
      <c r="E236" s="200">
        <v>0</v>
      </c>
      <c r="F236" s="199">
        <v>0</v>
      </c>
      <c r="G236" s="201">
        <v>0</v>
      </c>
      <c r="H236" s="201">
        <v>0</v>
      </c>
    </row>
    <row r="237" s="166" customFormat="1" spans="1:8">
      <c r="A237" s="196" t="s">
        <v>494</v>
      </c>
      <c r="B237" s="202" t="s">
        <v>170</v>
      </c>
      <c r="C237" s="198">
        <v>0</v>
      </c>
      <c r="D237" s="199">
        <v>0</v>
      </c>
      <c r="E237" s="200">
        <v>0</v>
      </c>
      <c r="F237" s="199">
        <v>0</v>
      </c>
      <c r="G237" s="201">
        <v>0</v>
      </c>
      <c r="H237" s="201">
        <v>0</v>
      </c>
    </row>
    <row r="238" s="166" customFormat="1" spans="1:8">
      <c r="A238" s="196" t="s">
        <v>495</v>
      </c>
      <c r="B238" s="202" t="s">
        <v>162</v>
      </c>
      <c r="C238" s="198">
        <v>0</v>
      </c>
      <c r="D238" s="199">
        <v>0</v>
      </c>
      <c r="E238" s="200">
        <v>0</v>
      </c>
      <c r="F238" s="199">
        <v>0</v>
      </c>
      <c r="G238" s="201">
        <v>0</v>
      </c>
      <c r="H238" s="201">
        <v>0</v>
      </c>
    </row>
    <row r="239" s="166" customFormat="1" spans="1:8">
      <c r="A239" s="196" t="s">
        <v>496</v>
      </c>
      <c r="B239" s="202" t="s">
        <v>172</v>
      </c>
      <c r="C239" s="198">
        <v>0</v>
      </c>
      <c r="D239" s="199">
        <v>0</v>
      </c>
      <c r="E239" s="200">
        <v>0</v>
      </c>
      <c r="F239" s="199">
        <v>0</v>
      </c>
      <c r="G239" s="201">
        <v>0</v>
      </c>
      <c r="H239" s="201">
        <v>0</v>
      </c>
    </row>
    <row r="240" s="166" customFormat="1" spans="1:8">
      <c r="A240" s="196" t="s">
        <v>497</v>
      </c>
      <c r="B240" s="202" t="s">
        <v>498</v>
      </c>
      <c r="C240" s="198">
        <v>0</v>
      </c>
      <c r="D240" s="199">
        <v>0</v>
      </c>
      <c r="E240" s="200">
        <v>0</v>
      </c>
      <c r="F240" s="199">
        <v>0</v>
      </c>
      <c r="G240" s="201">
        <v>0</v>
      </c>
      <c r="H240" s="201">
        <v>0</v>
      </c>
    </row>
    <row r="241" s="166" customFormat="1" spans="1:8">
      <c r="A241" s="196" t="s">
        <v>499</v>
      </c>
      <c r="B241" s="202" t="s">
        <v>500</v>
      </c>
      <c r="C241" s="198">
        <v>0</v>
      </c>
      <c r="D241" s="199">
        <v>0</v>
      </c>
      <c r="E241" s="200">
        <v>0</v>
      </c>
      <c r="F241" s="199">
        <v>0</v>
      </c>
      <c r="G241" s="201">
        <v>0</v>
      </c>
      <c r="H241" s="201">
        <v>0</v>
      </c>
    </row>
    <row r="242" s="166" customFormat="1" spans="1:8">
      <c r="A242" s="196" t="s">
        <v>501</v>
      </c>
      <c r="B242" s="202" t="s">
        <v>502</v>
      </c>
      <c r="C242" s="198">
        <v>0</v>
      </c>
      <c r="D242" s="199">
        <v>0</v>
      </c>
      <c r="E242" s="200">
        <v>0</v>
      </c>
      <c r="F242" s="199">
        <v>0</v>
      </c>
      <c r="G242" s="201">
        <v>0</v>
      </c>
      <c r="H242" s="201">
        <v>0</v>
      </c>
    </row>
    <row r="243" s="166" customFormat="1" spans="1:8">
      <c r="A243" s="196" t="s">
        <v>503</v>
      </c>
      <c r="B243" s="203" t="s">
        <v>504</v>
      </c>
      <c r="C243" s="198">
        <v>0</v>
      </c>
      <c r="D243" s="199">
        <v>0</v>
      </c>
      <c r="E243" s="200">
        <v>0</v>
      </c>
      <c r="F243" s="199">
        <v>0</v>
      </c>
      <c r="G243" s="201">
        <v>0</v>
      </c>
      <c r="H243" s="201">
        <v>0</v>
      </c>
    </row>
    <row r="244" s="166" customFormat="1" spans="1:8">
      <c r="A244" s="196" t="s">
        <v>505</v>
      </c>
      <c r="B244" s="197" t="s">
        <v>506</v>
      </c>
      <c r="C244" s="198">
        <v>0</v>
      </c>
      <c r="D244" s="199">
        <v>0</v>
      </c>
      <c r="E244" s="200">
        <v>0</v>
      </c>
      <c r="F244" s="199">
        <v>0</v>
      </c>
      <c r="G244" s="201">
        <v>0</v>
      </c>
      <c r="H244" s="201">
        <v>0</v>
      </c>
    </row>
    <row r="245" s="166" customFormat="1" spans="1:8">
      <c r="A245" s="196" t="s">
        <v>507</v>
      </c>
      <c r="B245" s="197" t="s">
        <v>508</v>
      </c>
      <c r="C245" s="198">
        <v>0</v>
      </c>
      <c r="D245" s="199">
        <v>0</v>
      </c>
      <c r="E245" s="200">
        <v>0</v>
      </c>
      <c r="F245" s="199">
        <v>0</v>
      </c>
      <c r="G245" s="201">
        <v>0</v>
      </c>
      <c r="H245" s="201">
        <v>0</v>
      </c>
    </row>
    <row r="246" s="166" customFormat="1" spans="1:8">
      <c r="A246" s="196" t="s">
        <v>509</v>
      </c>
      <c r="B246" s="197" t="s">
        <v>510</v>
      </c>
      <c r="C246" s="198">
        <v>0</v>
      </c>
      <c r="D246" s="199">
        <v>0</v>
      </c>
      <c r="E246" s="200">
        <v>0</v>
      </c>
      <c r="F246" s="199">
        <v>0</v>
      </c>
      <c r="G246" s="201">
        <v>0</v>
      </c>
      <c r="H246" s="201">
        <v>0</v>
      </c>
    </row>
    <row r="247" s="166" customFormat="1" spans="1:8">
      <c r="A247" s="196" t="s">
        <v>511</v>
      </c>
      <c r="B247" s="203" t="s">
        <v>512</v>
      </c>
      <c r="C247" s="198">
        <v>0</v>
      </c>
      <c r="D247" s="199">
        <v>0</v>
      </c>
      <c r="E247" s="200">
        <v>0</v>
      </c>
      <c r="F247" s="199">
        <v>0</v>
      </c>
      <c r="G247" s="201">
        <v>0</v>
      </c>
      <c r="H247" s="201">
        <v>0</v>
      </c>
    </row>
    <row r="248" s="166" customFormat="1" spans="1:8">
      <c r="A248" s="196" t="s">
        <v>513</v>
      </c>
      <c r="B248" s="203" t="s">
        <v>514</v>
      </c>
      <c r="C248" s="198">
        <v>0</v>
      </c>
      <c r="D248" s="199">
        <v>0</v>
      </c>
      <c r="E248" s="200">
        <v>0</v>
      </c>
      <c r="F248" s="199">
        <v>0</v>
      </c>
      <c r="G248" s="201">
        <v>0</v>
      </c>
      <c r="H248" s="201">
        <v>0</v>
      </c>
    </row>
    <row r="249" s="166" customFormat="1" spans="1:8">
      <c r="A249" s="188" t="s">
        <v>515</v>
      </c>
      <c r="B249" s="203" t="s">
        <v>516</v>
      </c>
      <c r="C249" s="198">
        <v>0</v>
      </c>
      <c r="D249" s="199">
        <v>0</v>
      </c>
      <c r="E249" s="200">
        <v>0</v>
      </c>
      <c r="F249" s="199">
        <v>0</v>
      </c>
      <c r="G249" s="201">
        <v>0</v>
      </c>
      <c r="H249" s="201">
        <v>0</v>
      </c>
    </row>
    <row r="250" s="166" customFormat="1" spans="1:8">
      <c r="A250" s="196" t="s">
        <v>517</v>
      </c>
      <c r="B250" s="202" t="s">
        <v>518</v>
      </c>
      <c r="C250" s="198">
        <v>0</v>
      </c>
      <c r="D250" s="199">
        <v>0</v>
      </c>
      <c r="E250" s="200">
        <v>0</v>
      </c>
      <c r="F250" s="199">
        <v>0</v>
      </c>
      <c r="G250" s="201">
        <v>0</v>
      </c>
      <c r="H250" s="201">
        <v>0</v>
      </c>
    </row>
    <row r="251" s="166" customFormat="1" spans="1:8">
      <c r="A251" s="196" t="s">
        <v>519</v>
      </c>
      <c r="B251" s="197" t="s">
        <v>520</v>
      </c>
      <c r="C251" s="198">
        <v>0</v>
      </c>
      <c r="D251" s="199">
        <v>0</v>
      </c>
      <c r="E251" s="200">
        <v>0</v>
      </c>
      <c r="F251" s="199">
        <v>0</v>
      </c>
      <c r="G251" s="201">
        <v>0</v>
      </c>
      <c r="H251" s="201">
        <v>0</v>
      </c>
    </row>
    <row r="252" s="166" customFormat="1" spans="1:8">
      <c r="A252" s="196" t="s">
        <v>521</v>
      </c>
      <c r="B252" s="197" t="s">
        <v>522</v>
      </c>
      <c r="C252" s="198">
        <v>0</v>
      </c>
      <c r="D252" s="199">
        <v>0</v>
      </c>
      <c r="E252" s="200">
        <v>0</v>
      </c>
      <c r="F252" s="199">
        <v>0</v>
      </c>
      <c r="G252" s="201">
        <v>0</v>
      </c>
      <c r="H252" s="201">
        <v>0</v>
      </c>
    </row>
    <row r="253" s="166" customFormat="1" spans="1:8">
      <c r="A253" s="196" t="s">
        <v>523</v>
      </c>
      <c r="B253" s="203" t="s">
        <v>524</v>
      </c>
      <c r="C253" s="198">
        <v>0</v>
      </c>
      <c r="D253" s="199">
        <v>0</v>
      </c>
      <c r="E253" s="200">
        <v>0</v>
      </c>
      <c r="F253" s="199">
        <v>0</v>
      </c>
      <c r="G253" s="201">
        <v>0</v>
      </c>
      <c r="H253" s="201">
        <v>0</v>
      </c>
    </row>
    <row r="254" s="166" customFormat="1" spans="1:8">
      <c r="A254" s="196" t="s">
        <v>525</v>
      </c>
      <c r="B254" s="203" t="s">
        <v>526</v>
      </c>
      <c r="C254" s="198">
        <v>0</v>
      </c>
      <c r="D254" s="199">
        <v>0</v>
      </c>
      <c r="E254" s="200">
        <v>0</v>
      </c>
      <c r="F254" s="199">
        <v>0</v>
      </c>
      <c r="G254" s="201">
        <v>0</v>
      </c>
      <c r="H254" s="201">
        <v>0</v>
      </c>
    </row>
    <row r="255" s="166" customFormat="1" spans="1:8">
      <c r="A255" s="196" t="s">
        <v>527</v>
      </c>
      <c r="B255" s="204" t="s">
        <v>528</v>
      </c>
      <c r="C255" s="198">
        <v>0</v>
      </c>
      <c r="D255" s="199">
        <v>0</v>
      </c>
      <c r="E255" s="200">
        <v>0</v>
      </c>
      <c r="F255" s="199">
        <v>0</v>
      </c>
      <c r="G255" s="201">
        <v>0</v>
      </c>
      <c r="H255" s="201">
        <v>0</v>
      </c>
    </row>
    <row r="256" s="166" customFormat="1" spans="1:8">
      <c r="A256" s="196" t="s">
        <v>529</v>
      </c>
      <c r="B256" s="203" t="s">
        <v>530</v>
      </c>
      <c r="C256" s="198">
        <v>0</v>
      </c>
      <c r="D256" s="199">
        <v>0</v>
      </c>
      <c r="E256" s="200">
        <v>0</v>
      </c>
      <c r="F256" s="199">
        <v>0</v>
      </c>
      <c r="G256" s="201">
        <v>0</v>
      </c>
      <c r="H256" s="201">
        <v>0</v>
      </c>
    </row>
    <row r="257" s="166" customFormat="1" spans="1:8">
      <c r="A257" s="196" t="s">
        <v>531</v>
      </c>
      <c r="B257" s="203" t="s">
        <v>532</v>
      </c>
      <c r="C257" s="198">
        <v>0</v>
      </c>
      <c r="D257" s="199">
        <v>0</v>
      </c>
      <c r="E257" s="200">
        <v>0</v>
      </c>
      <c r="F257" s="199">
        <v>0</v>
      </c>
      <c r="G257" s="201">
        <v>0</v>
      </c>
      <c r="H257" s="201">
        <v>0</v>
      </c>
    </row>
    <row r="258" s="166" customFormat="1" spans="1:8">
      <c r="A258" s="196" t="s">
        <v>533</v>
      </c>
      <c r="B258" s="203" t="s">
        <v>534</v>
      </c>
      <c r="C258" s="198">
        <v>0</v>
      </c>
      <c r="D258" s="199">
        <v>0</v>
      </c>
      <c r="E258" s="200">
        <v>0</v>
      </c>
      <c r="F258" s="199">
        <v>0</v>
      </c>
      <c r="G258" s="201">
        <v>0</v>
      </c>
      <c r="H258" s="201">
        <v>0</v>
      </c>
    </row>
    <row r="259" s="166" customFormat="1" spans="1:8">
      <c r="A259" s="196" t="s">
        <v>535</v>
      </c>
      <c r="B259" s="203" t="s">
        <v>166</v>
      </c>
      <c r="C259" s="198">
        <v>0</v>
      </c>
      <c r="D259" s="199">
        <v>0</v>
      </c>
      <c r="E259" s="200">
        <v>0</v>
      </c>
      <c r="F259" s="199">
        <v>0</v>
      </c>
      <c r="G259" s="201">
        <v>0</v>
      </c>
      <c r="H259" s="201">
        <v>0</v>
      </c>
    </row>
    <row r="260" s="166" customFormat="1" spans="1:8">
      <c r="A260" s="196" t="s">
        <v>536</v>
      </c>
      <c r="B260" s="203" t="s">
        <v>168</v>
      </c>
      <c r="C260" s="198">
        <v>0</v>
      </c>
      <c r="D260" s="199">
        <v>0</v>
      </c>
      <c r="E260" s="200">
        <v>0</v>
      </c>
      <c r="F260" s="199">
        <v>0</v>
      </c>
      <c r="G260" s="201">
        <v>0</v>
      </c>
      <c r="H260" s="201">
        <v>0</v>
      </c>
    </row>
    <row r="261" s="166" customFormat="1" spans="1:8">
      <c r="A261" s="196" t="s">
        <v>537</v>
      </c>
      <c r="B261" s="197" t="s">
        <v>170</v>
      </c>
      <c r="C261" s="198">
        <v>0</v>
      </c>
      <c r="D261" s="199">
        <v>0</v>
      </c>
      <c r="E261" s="200">
        <v>0</v>
      </c>
      <c r="F261" s="199">
        <v>0</v>
      </c>
      <c r="G261" s="201">
        <v>0</v>
      </c>
      <c r="H261" s="201">
        <v>0</v>
      </c>
    </row>
    <row r="262" s="166" customFormat="1" spans="1:8">
      <c r="A262" s="196" t="s">
        <v>538</v>
      </c>
      <c r="B262" s="197" t="s">
        <v>172</v>
      </c>
      <c r="C262" s="198">
        <v>0</v>
      </c>
      <c r="D262" s="199">
        <v>0</v>
      </c>
      <c r="E262" s="200">
        <v>0</v>
      </c>
      <c r="F262" s="199">
        <v>0</v>
      </c>
      <c r="G262" s="201">
        <v>0</v>
      </c>
      <c r="H262" s="201">
        <v>0</v>
      </c>
    </row>
    <row r="263" s="166" customFormat="1" spans="1:8">
      <c r="A263" s="196" t="s">
        <v>539</v>
      </c>
      <c r="B263" s="203" t="s">
        <v>540</v>
      </c>
      <c r="C263" s="198">
        <v>0</v>
      </c>
      <c r="D263" s="199">
        <v>0</v>
      </c>
      <c r="E263" s="200">
        <v>0</v>
      </c>
      <c r="F263" s="199">
        <v>0</v>
      </c>
      <c r="G263" s="201">
        <v>0</v>
      </c>
      <c r="H263" s="201">
        <v>0</v>
      </c>
    </row>
    <row r="264" s="166" customFormat="1" spans="1:8">
      <c r="A264" s="196" t="s">
        <v>541</v>
      </c>
      <c r="B264" s="202" t="s">
        <v>542</v>
      </c>
      <c r="C264" s="198">
        <v>0</v>
      </c>
      <c r="D264" s="199">
        <v>0</v>
      </c>
      <c r="E264" s="200">
        <v>0</v>
      </c>
      <c r="F264" s="199">
        <v>0</v>
      </c>
      <c r="G264" s="201">
        <v>0</v>
      </c>
      <c r="H264" s="201">
        <v>0</v>
      </c>
    </row>
    <row r="265" s="166" customFormat="1" spans="1:8">
      <c r="A265" s="196" t="s">
        <v>543</v>
      </c>
      <c r="B265" s="197" t="s">
        <v>544</v>
      </c>
      <c r="C265" s="198">
        <v>0</v>
      </c>
      <c r="D265" s="199">
        <v>0</v>
      </c>
      <c r="E265" s="200">
        <v>0</v>
      </c>
      <c r="F265" s="199">
        <v>0</v>
      </c>
      <c r="G265" s="201">
        <v>0</v>
      </c>
      <c r="H265" s="201">
        <v>0</v>
      </c>
    </row>
    <row r="266" s="166" customFormat="1" spans="1:8">
      <c r="A266" s="196" t="s">
        <v>545</v>
      </c>
      <c r="B266" s="197" t="s">
        <v>546</v>
      </c>
      <c r="C266" s="198">
        <v>0</v>
      </c>
      <c r="D266" s="199">
        <v>0</v>
      </c>
      <c r="E266" s="200">
        <v>0</v>
      </c>
      <c r="F266" s="199">
        <v>0</v>
      </c>
      <c r="G266" s="201">
        <v>0</v>
      </c>
      <c r="H266" s="201">
        <v>0</v>
      </c>
    </row>
    <row r="267" s="166" customFormat="1" spans="1:8">
      <c r="A267" s="196" t="s">
        <v>547</v>
      </c>
      <c r="B267" s="197" t="s">
        <v>548</v>
      </c>
      <c r="C267" s="198">
        <v>0</v>
      </c>
      <c r="D267" s="199">
        <v>0</v>
      </c>
      <c r="E267" s="200">
        <v>0</v>
      </c>
      <c r="F267" s="199">
        <v>0</v>
      </c>
      <c r="G267" s="201">
        <v>0</v>
      </c>
      <c r="H267" s="201">
        <v>0</v>
      </c>
    </row>
    <row r="268" s="166" customFormat="1" spans="1:8">
      <c r="A268" s="196" t="s">
        <v>549</v>
      </c>
      <c r="B268" s="203" t="s">
        <v>550</v>
      </c>
      <c r="C268" s="198">
        <v>0</v>
      </c>
      <c r="D268" s="199">
        <v>0</v>
      </c>
      <c r="E268" s="200">
        <v>0</v>
      </c>
      <c r="F268" s="199">
        <v>0</v>
      </c>
      <c r="G268" s="201">
        <v>0</v>
      </c>
      <c r="H268" s="201">
        <v>0</v>
      </c>
    </row>
    <row r="269" s="166" customFormat="1" spans="1:8">
      <c r="A269" s="196" t="s">
        <v>551</v>
      </c>
      <c r="B269" s="203" t="s">
        <v>552</v>
      </c>
      <c r="C269" s="198">
        <v>0</v>
      </c>
      <c r="D269" s="199">
        <v>0</v>
      </c>
      <c r="E269" s="200">
        <v>0</v>
      </c>
      <c r="F269" s="199">
        <v>0</v>
      </c>
      <c r="G269" s="201">
        <v>0</v>
      </c>
      <c r="H269" s="201">
        <v>0</v>
      </c>
    </row>
    <row r="270" s="166" customFormat="1" spans="1:8">
      <c r="A270" s="196" t="s">
        <v>553</v>
      </c>
      <c r="B270" s="203" t="s">
        <v>554</v>
      </c>
      <c r="C270" s="198">
        <v>0</v>
      </c>
      <c r="D270" s="199">
        <v>0</v>
      </c>
      <c r="E270" s="200">
        <v>0</v>
      </c>
      <c r="F270" s="199">
        <v>0</v>
      </c>
      <c r="G270" s="201">
        <v>0</v>
      </c>
      <c r="H270" s="201">
        <v>0</v>
      </c>
    </row>
    <row r="271" s="166" customFormat="1" spans="1:8">
      <c r="A271" s="196" t="s">
        <v>555</v>
      </c>
      <c r="B271" s="203" t="s">
        <v>556</v>
      </c>
      <c r="C271" s="198">
        <v>0</v>
      </c>
      <c r="D271" s="199">
        <v>0</v>
      </c>
      <c r="E271" s="200">
        <v>0</v>
      </c>
      <c r="F271" s="199">
        <v>0</v>
      </c>
      <c r="G271" s="201">
        <v>0</v>
      </c>
      <c r="H271" s="201">
        <v>0</v>
      </c>
    </row>
    <row r="272" s="166" customFormat="1" spans="1:8">
      <c r="A272" s="196" t="s">
        <v>557</v>
      </c>
      <c r="B272" s="197" t="s">
        <v>558</v>
      </c>
      <c r="C272" s="198">
        <v>0</v>
      </c>
      <c r="D272" s="199">
        <v>0</v>
      </c>
      <c r="E272" s="200">
        <v>0</v>
      </c>
      <c r="F272" s="199">
        <v>0</v>
      </c>
      <c r="G272" s="201">
        <v>0</v>
      </c>
      <c r="H272" s="201">
        <v>0</v>
      </c>
    </row>
    <row r="273" s="166" customFormat="1" spans="1:8">
      <c r="A273" s="196" t="s">
        <v>559</v>
      </c>
      <c r="B273" s="197" t="s">
        <v>560</v>
      </c>
      <c r="C273" s="198">
        <v>0</v>
      </c>
      <c r="D273" s="199">
        <v>0</v>
      </c>
      <c r="E273" s="200">
        <v>0</v>
      </c>
      <c r="F273" s="199">
        <v>0</v>
      </c>
      <c r="G273" s="201">
        <v>0</v>
      </c>
      <c r="H273" s="201">
        <v>0</v>
      </c>
    </row>
    <row r="274" s="166" customFormat="1" spans="1:8">
      <c r="A274" s="196" t="s">
        <v>561</v>
      </c>
      <c r="B274" s="204" t="s">
        <v>562</v>
      </c>
      <c r="C274" s="198">
        <v>0</v>
      </c>
      <c r="D274" s="199">
        <v>0</v>
      </c>
      <c r="E274" s="200">
        <v>0</v>
      </c>
      <c r="F274" s="199">
        <v>0</v>
      </c>
      <c r="G274" s="201">
        <v>0</v>
      </c>
      <c r="H274" s="201">
        <v>0</v>
      </c>
    </row>
    <row r="275" s="166" customFormat="1" spans="1:8">
      <c r="A275" s="196" t="s">
        <v>563</v>
      </c>
      <c r="B275" s="203" t="s">
        <v>564</v>
      </c>
      <c r="C275" s="198">
        <v>0</v>
      </c>
      <c r="D275" s="199">
        <v>0</v>
      </c>
      <c r="E275" s="200">
        <v>0</v>
      </c>
      <c r="F275" s="199">
        <v>0</v>
      </c>
      <c r="G275" s="201">
        <v>0</v>
      </c>
      <c r="H275" s="201">
        <v>0</v>
      </c>
    </row>
    <row r="276" s="166" customFormat="1" spans="1:8">
      <c r="A276" s="196" t="s">
        <v>565</v>
      </c>
      <c r="B276" s="197" t="s">
        <v>566</v>
      </c>
      <c r="C276" s="198">
        <v>0</v>
      </c>
      <c r="D276" s="199">
        <v>0</v>
      </c>
      <c r="E276" s="200">
        <v>3</v>
      </c>
      <c r="F276" s="199">
        <v>0</v>
      </c>
      <c r="G276" s="201">
        <v>0</v>
      </c>
      <c r="H276" s="201">
        <v>0</v>
      </c>
    </row>
    <row r="277" s="166" customFormat="1" spans="1:8">
      <c r="A277" s="196" t="s">
        <v>567</v>
      </c>
      <c r="B277" s="197" t="s">
        <v>568</v>
      </c>
      <c r="C277" s="198">
        <v>0</v>
      </c>
      <c r="D277" s="199">
        <v>50</v>
      </c>
      <c r="E277" s="200">
        <v>0</v>
      </c>
      <c r="F277" s="199">
        <v>0</v>
      </c>
      <c r="G277" s="201">
        <v>0</v>
      </c>
      <c r="H277" s="201">
        <v>0</v>
      </c>
    </row>
    <row r="278" s="166" customFormat="1" spans="1:8">
      <c r="A278" s="196" t="s">
        <v>569</v>
      </c>
      <c r="B278" s="197" t="s">
        <v>570</v>
      </c>
      <c r="C278" s="198">
        <v>0</v>
      </c>
      <c r="D278" s="199">
        <v>0</v>
      </c>
      <c r="E278" s="200">
        <v>0</v>
      </c>
      <c r="F278" s="199">
        <v>35.42</v>
      </c>
      <c r="G278" s="201">
        <v>0</v>
      </c>
      <c r="H278" s="201">
        <v>0</v>
      </c>
    </row>
    <row r="279" s="166" customFormat="1" spans="1:8">
      <c r="A279" s="196" t="s">
        <v>571</v>
      </c>
      <c r="B279" s="203" t="s">
        <v>572</v>
      </c>
      <c r="C279" s="198">
        <v>34.93</v>
      </c>
      <c r="D279" s="199">
        <v>34.93</v>
      </c>
      <c r="E279" s="200">
        <v>0</v>
      </c>
      <c r="F279" s="199">
        <v>0</v>
      </c>
      <c r="G279" s="201">
        <v>0</v>
      </c>
      <c r="H279" s="201">
        <v>0</v>
      </c>
    </row>
    <row r="280" s="166" customFormat="1" spans="1:8">
      <c r="A280" s="196" t="s">
        <v>573</v>
      </c>
      <c r="B280" s="204" t="s">
        <v>166</v>
      </c>
      <c r="C280" s="198">
        <v>2749.77</v>
      </c>
      <c r="D280" s="199">
        <v>2749.77</v>
      </c>
      <c r="E280" s="200">
        <v>3086</v>
      </c>
      <c r="F280" s="199">
        <v>3514.25</v>
      </c>
      <c r="G280" s="201">
        <v>1.27801597951829</v>
      </c>
      <c r="H280" s="201">
        <v>1.13877187297472</v>
      </c>
    </row>
    <row r="281" s="166" customFormat="1" spans="1:8">
      <c r="A281" s="196" t="s">
        <v>574</v>
      </c>
      <c r="B281" s="203" t="s">
        <v>168</v>
      </c>
      <c r="C281" s="198">
        <v>3490.97</v>
      </c>
      <c r="D281" s="199">
        <v>3490.97</v>
      </c>
      <c r="E281" s="200">
        <v>3049</v>
      </c>
      <c r="F281" s="199">
        <v>3378.93</v>
      </c>
      <c r="G281" s="201">
        <v>0.967905768310813</v>
      </c>
      <c r="H281" s="201">
        <v>1.10820924893408</v>
      </c>
    </row>
    <row r="282" s="166" customFormat="1" spans="1:8">
      <c r="A282" s="196" t="s">
        <v>575</v>
      </c>
      <c r="B282" s="202" t="s">
        <v>170</v>
      </c>
      <c r="C282" s="198">
        <v>0</v>
      </c>
      <c r="D282" s="199">
        <v>0</v>
      </c>
      <c r="E282" s="200">
        <v>0</v>
      </c>
      <c r="F282" s="199">
        <v>0</v>
      </c>
      <c r="G282" s="201">
        <v>0</v>
      </c>
      <c r="H282" s="201">
        <v>0</v>
      </c>
    </row>
    <row r="283" s="166" customFormat="1" spans="1:8">
      <c r="A283" s="196" t="s">
        <v>576</v>
      </c>
      <c r="B283" s="197" t="s">
        <v>261</v>
      </c>
      <c r="C283" s="198">
        <v>323.6</v>
      </c>
      <c r="D283" s="199">
        <v>323.6</v>
      </c>
      <c r="E283" s="200">
        <v>695</v>
      </c>
      <c r="F283" s="199">
        <v>323.6</v>
      </c>
      <c r="G283" s="201">
        <v>1</v>
      </c>
      <c r="H283" s="201">
        <v>0.465611510791367</v>
      </c>
    </row>
    <row r="284" s="166" customFormat="1" spans="1:8">
      <c r="A284" s="196" t="s">
        <v>577</v>
      </c>
      <c r="B284" s="197" t="s">
        <v>578</v>
      </c>
      <c r="C284" s="198">
        <v>917.8</v>
      </c>
      <c r="D284" s="199">
        <v>917.8</v>
      </c>
      <c r="E284" s="200">
        <v>704</v>
      </c>
      <c r="F284" s="199">
        <v>460</v>
      </c>
      <c r="G284" s="201">
        <v>0.501198518195685</v>
      </c>
      <c r="H284" s="201">
        <v>0.653409090909091</v>
      </c>
    </row>
    <row r="285" s="166" customFormat="1" spans="1:8">
      <c r="A285" s="196" t="s">
        <v>579</v>
      </c>
      <c r="B285" s="203" t="s">
        <v>580</v>
      </c>
      <c r="C285" s="198">
        <v>0</v>
      </c>
      <c r="D285" s="199">
        <v>0</v>
      </c>
      <c r="E285" s="200">
        <v>0</v>
      </c>
      <c r="F285" s="199">
        <v>0</v>
      </c>
      <c r="G285" s="201">
        <v>0</v>
      </c>
      <c r="H285" s="201">
        <v>0</v>
      </c>
    </row>
    <row r="286" s="166" customFormat="1" spans="1:8">
      <c r="A286" s="196" t="s">
        <v>581</v>
      </c>
      <c r="B286" s="203" t="s">
        <v>582</v>
      </c>
      <c r="C286" s="198">
        <v>0</v>
      </c>
      <c r="D286" s="199">
        <v>0</v>
      </c>
      <c r="E286" s="200">
        <v>0</v>
      </c>
      <c r="F286" s="199">
        <v>0</v>
      </c>
      <c r="G286" s="201">
        <v>0</v>
      </c>
      <c r="H286" s="201">
        <v>0</v>
      </c>
    </row>
    <row r="287" s="166" customFormat="1" spans="1:8">
      <c r="A287" s="196" t="s">
        <v>583</v>
      </c>
      <c r="B287" s="203" t="s">
        <v>584</v>
      </c>
      <c r="C287" s="198">
        <v>0</v>
      </c>
      <c r="D287" s="199">
        <v>0</v>
      </c>
      <c r="E287" s="200">
        <v>0</v>
      </c>
      <c r="F287" s="199">
        <v>0</v>
      </c>
      <c r="G287" s="201">
        <v>0</v>
      </c>
      <c r="H287" s="201">
        <v>0</v>
      </c>
    </row>
    <row r="288" s="166" customFormat="1" spans="1:8">
      <c r="A288" s="196" t="s">
        <v>585</v>
      </c>
      <c r="B288" s="203" t="s">
        <v>172</v>
      </c>
      <c r="C288" s="198">
        <v>0</v>
      </c>
      <c r="D288" s="199">
        <v>0</v>
      </c>
      <c r="E288" s="200">
        <v>0</v>
      </c>
      <c r="F288" s="199">
        <v>0</v>
      </c>
      <c r="G288" s="201">
        <v>0</v>
      </c>
      <c r="H288" s="201">
        <v>0</v>
      </c>
    </row>
    <row r="289" s="166" customFormat="1" spans="1:8">
      <c r="A289" s="196" t="s">
        <v>586</v>
      </c>
      <c r="B289" s="203" t="s">
        <v>587</v>
      </c>
      <c r="C289" s="198">
        <v>96</v>
      </c>
      <c r="D289" s="199">
        <v>96</v>
      </c>
      <c r="E289" s="200">
        <v>462</v>
      </c>
      <c r="F289" s="199">
        <v>600.4</v>
      </c>
      <c r="G289" s="201">
        <v>6.25416666666667</v>
      </c>
      <c r="H289" s="201">
        <v>1.2995670995671</v>
      </c>
    </row>
    <row r="290" s="166" customFormat="1" spans="1:8">
      <c r="A290" s="196" t="s">
        <v>588</v>
      </c>
      <c r="B290" s="197" t="s">
        <v>166</v>
      </c>
      <c r="C290" s="198">
        <v>0</v>
      </c>
      <c r="D290" s="199">
        <v>0</v>
      </c>
      <c r="E290" s="200">
        <v>0</v>
      </c>
      <c r="F290" s="199">
        <v>0</v>
      </c>
      <c r="G290" s="201">
        <v>0</v>
      </c>
      <c r="H290" s="201">
        <v>0</v>
      </c>
    </row>
    <row r="291" s="166" customFormat="1" spans="1:8">
      <c r="A291" s="196" t="s">
        <v>589</v>
      </c>
      <c r="B291" s="197" t="s">
        <v>168</v>
      </c>
      <c r="C291" s="198">
        <v>0</v>
      </c>
      <c r="D291" s="199">
        <v>0</v>
      </c>
      <c r="E291" s="200">
        <v>0</v>
      </c>
      <c r="F291" s="199">
        <v>0</v>
      </c>
      <c r="G291" s="201">
        <v>0</v>
      </c>
      <c r="H291" s="201">
        <v>0</v>
      </c>
    </row>
    <row r="292" s="166" customFormat="1" spans="1:8">
      <c r="A292" s="196" t="s">
        <v>590</v>
      </c>
      <c r="B292" s="203" t="s">
        <v>170</v>
      </c>
      <c r="C292" s="198">
        <v>0</v>
      </c>
      <c r="D292" s="199">
        <v>0</v>
      </c>
      <c r="E292" s="200">
        <v>0</v>
      </c>
      <c r="F292" s="199">
        <v>0</v>
      </c>
      <c r="G292" s="201">
        <v>0</v>
      </c>
      <c r="H292" s="201">
        <v>0</v>
      </c>
    </row>
    <row r="293" s="166" customFormat="1" spans="1:8">
      <c r="A293" s="196" t="s">
        <v>591</v>
      </c>
      <c r="B293" s="203" t="s">
        <v>592</v>
      </c>
      <c r="C293" s="198">
        <v>0</v>
      </c>
      <c r="D293" s="199">
        <v>0</v>
      </c>
      <c r="E293" s="200">
        <v>0</v>
      </c>
      <c r="F293" s="199">
        <v>0</v>
      </c>
      <c r="G293" s="201">
        <v>0</v>
      </c>
      <c r="H293" s="201">
        <v>0</v>
      </c>
    </row>
    <row r="294" s="166" customFormat="1" spans="1:8">
      <c r="A294" s="196" t="s">
        <v>593</v>
      </c>
      <c r="B294" s="203" t="s">
        <v>172</v>
      </c>
      <c r="C294" s="198">
        <v>0</v>
      </c>
      <c r="D294" s="199">
        <v>0</v>
      </c>
      <c r="E294" s="200">
        <v>0</v>
      </c>
      <c r="F294" s="199">
        <v>0</v>
      </c>
      <c r="G294" s="201">
        <v>0</v>
      </c>
      <c r="H294" s="201">
        <v>0</v>
      </c>
    </row>
    <row r="295" s="166" customFormat="1" spans="1:8">
      <c r="A295" s="196" t="s">
        <v>594</v>
      </c>
      <c r="B295" s="202" t="s">
        <v>595</v>
      </c>
      <c r="C295" s="198">
        <v>0</v>
      </c>
      <c r="D295" s="199">
        <v>0</v>
      </c>
      <c r="E295" s="200">
        <v>0</v>
      </c>
      <c r="F295" s="199">
        <v>0</v>
      </c>
      <c r="G295" s="201">
        <v>0</v>
      </c>
      <c r="H295" s="201">
        <v>0</v>
      </c>
    </row>
    <row r="296" s="166" customFormat="1" spans="1:8">
      <c r="A296" s="196" t="s">
        <v>596</v>
      </c>
      <c r="B296" s="197" t="s">
        <v>166</v>
      </c>
      <c r="C296" s="198">
        <v>0</v>
      </c>
      <c r="D296" s="199">
        <v>0</v>
      </c>
      <c r="E296" s="200">
        <v>0</v>
      </c>
      <c r="F296" s="199">
        <v>0</v>
      </c>
      <c r="G296" s="201">
        <v>0</v>
      </c>
      <c r="H296" s="201">
        <v>0</v>
      </c>
    </row>
    <row r="297" s="166" customFormat="1" spans="1:8">
      <c r="A297" s="196" t="s">
        <v>597</v>
      </c>
      <c r="B297" s="197" t="s">
        <v>168</v>
      </c>
      <c r="C297" s="198">
        <v>0</v>
      </c>
      <c r="D297" s="199">
        <v>0</v>
      </c>
      <c r="E297" s="200">
        <v>0</v>
      </c>
      <c r="F297" s="199">
        <v>0</v>
      </c>
      <c r="G297" s="201">
        <v>0</v>
      </c>
      <c r="H297" s="201">
        <v>0</v>
      </c>
    </row>
    <row r="298" s="166" customFormat="1" spans="1:8">
      <c r="A298" s="196" t="s">
        <v>598</v>
      </c>
      <c r="B298" s="197" t="s">
        <v>170</v>
      </c>
      <c r="C298" s="198">
        <v>0</v>
      </c>
      <c r="D298" s="199">
        <v>0</v>
      </c>
      <c r="E298" s="200">
        <v>0</v>
      </c>
      <c r="F298" s="199">
        <v>0</v>
      </c>
      <c r="G298" s="201">
        <v>0</v>
      </c>
      <c r="H298" s="201">
        <v>0</v>
      </c>
    </row>
    <row r="299" s="166" customFormat="1" spans="1:8">
      <c r="A299" s="196" t="s">
        <v>599</v>
      </c>
      <c r="B299" s="203" t="s">
        <v>600</v>
      </c>
      <c r="C299" s="198">
        <v>0</v>
      </c>
      <c r="D299" s="199">
        <v>0</v>
      </c>
      <c r="E299" s="200">
        <v>0</v>
      </c>
      <c r="F299" s="199">
        <v>0</v>
      </c>
      <c r="G299" s="201">
        <v>0</v>
      </c>
      <c r="H299" s="201">
        <v>0</v>
      </c>
    </row>
    <row r="300" s="166" customFormat="1" spans="1:8">
      <c r="A300" s="196" t="s">
        <v>601</v>
      </c>
      <c r="B300" s="203" t="s">
        <v>602</v>
      </c>
      <c r="C300" s="198">
        <v>0</v>
      </c>
      <c r="D300" s="199">
        <v>0</v>
      </c>
      <c r="E300" s="200">
        <v>0</v>
      </c>
      <c r="F300" s="199">
        <v>0</v>
      </c>
      <c r="G300" s="201">
        <v>0</v>
      </c>
      <c r="H300" s="201">
        <v>0</v>
      </c>
    </row>
    <row r="301" s="166" customFormat="1" spans="1:8">
      <c r="A301" s="196" t="s">
        <v>603</v>
      </c>
      <c r="B301" s="204" t="s">
        <v>172</v>
      </c>
      <c r="C301" s="198">
        <v>0</v>
      </c>
      <c r="D301" s="199">
        <v>0</v>
      </c>
      <c r="E301" s="200">
        <v>0</v>
      </c>
      <c r="F301" s="199">
        <v>0</v>
      </c>
      <c r="G301" s="201">
        <v>0</v>
      </c>
      <c r="H301" s="201">
        <v>0</v>
      </c>
    </row>
    <row r="302" s="166" customFormat="1" spans="1:8">
      <c r="A302" s="196" t="s">
        <v>604</v>
      </c>
      <c r="B302" s="206" t="s">
        <v>605</v>
      </c>
      <c r="C302" s="198">
        <v>0</v>
      </c>
      <c r="D302" s="199">
        <v>0</v>
      </c>
      <c r="E302" s="200">
        <v>0</v>
      </c>
      <c r="F302" s="199">
        <v>0</v>
      </c>
      <c r="G302" s="201">
        <v>0</v>
      </c>
      <c r="H302" s="201">
        <v>0</v>
      </c>
    </row>
    <row r="303" s="166" customFormat="1" spans="1:8">
      <c r="A303" s="196" t="s">
        <v>606</v>
      </c>
      <c r="B303" s="197" t="s">
        <v>166</v>
      </c>
      <c r="C303" s="198">
        <v>0</v>
      </c>
      <c r="D303" s="199">
        <v>0</v>
      </c>
      <c r="E303" s="200">
        <v>0</v>
      </c>
      <c r="F303" s="199">
        <v>0</v>
      </c>
      <c r="G303" s="201">
        <v>0</v>
      </c>
      <c r="H303" s="201">
        <v>0</v>
      </c>
    </row>
    <row r="304" s="166" customFormat="1" spans="1:8">
      <c r="A304" s="196" t="s">
        <v>607</v>
      </c>
      <c r="B304" s="197" t="s">
        <v>168</v>
      </c>
      <c r="C304" s="198">
        <v>0</v>
      </c>
      <c r="D304" s="199">
        <v>0</v>
      </c>
      <c r="E304" s="200">
        <v>0</v>
      </c>
      <c r="F304" s="199">
        <v>0</v>
      </c>
      <c r="G304" s="201">
        <v>0</v>
      </c>
      <c r="H304" s="201">
        <v>0</v>
      </c>
    </row>
    <row r="305" s="166" customFormat="1" spans="1:8">
      <c r="A305" s="196" t="s">
        <v>608</v>
      </c>
      <c r="B305" s="203" t="s">
        <v>170</v>
      </c>
      <c r="C305" s="198">
        <v>0</v>
      </c>
      <c r="D305" s="199">
        <v>0</v>
      </c>
      <c r="E305" s="200">
        <v>0</v>
      </c>
      <c r="F305" s="199">
        <v>0</v>
      </c>
      <c r="G305" s="201">
        <v>0</v>
      </c>
      <c r="H305" s="201">
        <v>0</v>
      </c>
    </row>
    <row r="306" s="166" customFormat="1" spans="1:8">
      <c r="A306" s="196" t="s">
        <v>609</v>
      </c>
      <c r="B306" s="203" t="s">
        <v>610</v>
      </c>
      <c r="C306" s="198">
        <v>0</v>
      </c>
      <c r="D306" s="199">
        <v>0</v>
      </c>
      <c r="E306" s="200">
        <v>0</v>
      </c>
      <c r="F306" s="199">
        <v>0</v>
      </c>
      <c r="G306" s="201">
        <v>0</v>
      </c>
      <c r="H306" s="201">
        <v>0</v>
      </c>
    </row>
    <row r="307" s="166" customFormat="1" spans="1:8">
      <c r="A307" s="196" t="s">
        <v>611</v>
      </c>
      <c r="B307" s="203" t="s">
        <v>612</v>
      </c>
      <c r="C307" s="198">
        <v>0</v>
      </c>
      <c r="D307" s="199">
        <v>0</v>
      </c>
      <c r="E307" s="200">
        <v>0</v>
      </c>
      <c r="F307" s="199">
        <v>0</v>
      </c>
      <c r="G307" s="201">
        <v>0</v>
      </c>
      <c r="H307" s="201">
        <v>0</v>
      </c>
    </row>
    <row r="308" s="166" customFormat="1" spans="1:8">
      <c r="A308" s="196" t="s">
        <v>613</v>
      </c>
      <c r="B308" s="202" t="s">
        <v>614</v>
      </c>
      <c r="C308" s="198">
        <v>0</v>
      </c>
      <c r="D308" s="199">
        <v>0</v>
      </c>
      <c r="E308" s="200">
        <v>0</v>
      </c>
      <c r="F308" s="199">
        <v>0</v>
      </c>
      <c r="G308" s="201">
        <v>0</v>
      </c>
      <c r="H308" s="201">
        <v>0</v>
      </c>
    </row>
    <row r="309" s="166" customFormat="1" spans="1:8">
      <c r="A309" s="196" t="s">
        <v>615</v>
      </c>
      <c r="B309" s="197" t="s">
        <v>172</v>
      </c>
      <c r="C309" s="198">
        <v>0</v>
      </c>
      <c r="D309" s="199">
        <v>0</v>
      </c>
      <c r="E309" s="200">
        <v>0</v>
      </c>
      <c r="F309" s="199">
        <v>0</v>
      </c>
      <c r="G309" s="201">
        <v>0</v>
      </c>
      <c r="H309" s="201">
        <v>0</v>
      </c>
    </row>
    <row r="310" s="166" customFormat="1" spans="1:8">
      <c r="A310" s="196" t="s">
        <v>616</v>
      </c>
      <c r="B310" s="197" t="s">
        <v>617</v>
      </c>
      <c r="C310" s="198">
        <v>0</v>
      </c>
      <c r="D310" s="199">
        <v>0</v>
      </c>
      <c r="E310" s="200">
        <v>0</v>
      </c>
      <c r="F310" s="199">
        <v>0</v>
      </c>
      <c r="G310" s="201">
        <v>0</v>
      </c>
      <c r="H310" s="201">
        <v>0</v>
      </c>
    </row>
    <row r="311" s="166" customFormat="1" spans="1:8">
      <c r="A311" s="196" t="s">
        <v>618</v>
      </c>
      <c r="B311" s="197" t="s">
        <v>166</v>
      </c>
      <c r="C311" s="198">
        <v>592.42</v>
      </c>
      <c r="D311" s="199">
        <v>592.42</v>
      </c>
      <c r="E311" s="200">
        <v>642</v>
      </c>
      <c r="F311" s="199">
        <v>620.24</v>
      </c>
      <c r="G311" s="201">
        <v>1.04695992707876</v>
      </c>
      <c r="H311" s="201">
        <v>0.966105919003115</v>
      </c>
    </row>
    <row r="312" s="166" customFormat="1" spans="1:8">
      <c r="A312" s="196" t="s">
        <v>619</v>
      </c>
      <c r="B312" s="203" t="s">
        <v>168</v>
      </c>
      <c r="C312" s="198">
        <v>171.16</v>
      </c>
      <c r="D312" s="199">
        <v>171.16</v>
      </c>
      <c r="E312" s="200">
        <v>96</v>
      </c>
      <c r="F312" s="199">
        <v>60.2</v>
      </c>
      <c r="G312" s="201">
        <v>0.351717691049311</v>
      </c>
      <c r="H312" s="201">
        <v>0.627083333333333</v>
      </c>
    </row>
    <row r="313" s="166" customFormat="1" spans="1:8">
      <c r="A313" s="196" t="s">
        <v>620</v>
      </c>
      <c r="B313" s="203" t="s">
        <v>170</v>
      </c>
      <c r="C313" s="198">
        <v>0</v>
      </c>
      <c r="D313" s="199">
        <v>0</v>
      </c>
      <c r="E313" s="200">
        <v>0</v>
      </c>
      <c r="F313" s="199">
        <v>0</v>
      </c>
      <c r="G313" s="201">
        <v>0</v>
      </c>
      <c r="H313" s="201">
        <v>0</v>
      </c>
    </row>
    <row r="314" s="166" customFormat="1" spans="1:8">
      <c r="A314" s="196" t="s">
        <v>621</v>
      </c>
      <c r="B314" s="203" t="s">
        <v>622</v>
      </c>
      <c r="C314" s="198">
        <v>13.2</v>
      </c>
      <c r="D314" s="199">
        <v>13.2</v>
      </c>
      <c r="E314" s="200">
        <v>5</v>
      </c>
      <c r="F314" s="199">
        <v>0</v>
      </c>
      <c r="G314" s="201">
        <v>0</v>
      </c>
      <c r="H314" s="201">
        <v>0</v>
      </c>
    </row>
    <row r="315" s="166" customFormat="1" spans="1:8">
      <c r="A315" s="196" t="s">
        <v>623</v>
      </c>
      <c r="B315" s="197" t="s">
        <v>624</v>
      </c>
      <c r="C315" s="198">
        <v>21.6</v>
      </c>
      <c r="D315" s="199">
        <v>21.6</v>
      </c>
      <c r="E315" s="200">
        <v>8</v>
      </c>
      <c r="F315" s="199">
        <v>20</v>
      </c>
      <c r="G315" s="201">
        <v>0.925925925925926</v>
      </c>
      <c r="H315" s="201">
        <v>2.5</v>
      </c>
    </row>
    <row r="316" s="166" customFormat="1" spans="1:8">
      <c r="A316" s="196" t="s">
        <v>625</v>
      </c>
      <c r="B316" s="197" t="s">
        <v>626</v>
      </c>
      <c r="C316" s="198">
        <v>0</v>
      </c>
      <c r="D316" s="199">
        <v>0</v>
      </c>
      <c r="E316" s="200">
        <v>0</v>
      </c>
      <c r="F316" s="199">
        <v>0</v>
      </c>
      <c r="G316" s="201">
        <v>0</v>
      </c>
      <c r="H316" s="201">
        <v>0</v>
      </c>
    </row>
    <row r="317" s="166" customFormat="1" spans="1:8">
      <c r="A317" s="196" t="s">
        <v>627</v>
      </c>
      <c r="B317" s="197" t="s">
        <v>628</v>
      </c>
      <c r="C317" s="198">
        <v>0</v>
      </c>
      <c r="D317" s="199">
        <v>0</v>
      </c>
      <c r="E317" s="200">
        <v>12</v>
      </c>
      <c r="F317" s="199">
        <v>0</v>
      </c>
      <c r="G317" s="201">
        <v>0</v>
      </c>
      <c r="H317" s="201">
        <v>0</v>
      </c>
    </row>
    <row r="318" s="166" customFormat="1" spans="1:8">
      <c r="A318" s="196" t="s">
        <v>629</v>
      </c>
      <c r="B318" s="206" t="s">
        <v>630</v>
      </c>
      <c r="C318" s="198">
        <v>0</v>
      </c>
      <c r="D318" s="199">
        <v>0</v>
      </c>
      <c r="E318" s="200">
        <v>0</v>
      </c>
      <c r="F318" s="199">
        <v>0</v>
      </c>
      <c r="G318" s="201">
        <v>0</v>
      </c>
      <c r="H318" s="201">
        <v>0</v>
      </c>
    </row>
    <row r="319" s="166" customFormat="1" spans="1:8">
      <c r="A319" s="196" t="s">
        <v>631</v>
      </c>
      <c r="B319" s="203" t="s">
        <v>632</v>
      </c>
      <c r="C319" s="198">
        <v>0</v>
      </c>
      <c r="D319" s="199">
        <v>0</v>
      </c>
      <c r="E319" s="200">
        <v>2</v>
      </c>
      <c r="F319" s="199">
        <v>0</v>
      </c>
      <c r="G319" s="201">
        <v>0</v>
      </c>
      <c r="H319" s="201">
        <v>0</v>
      </c>
    </row>
    <row r="320" s="166" customFormat="1" spans="1:8">
      <c r="A320" s="196" t="s">
        <v>633</v>
      </c>
      <c r="B320" s="197" t="s">
        <v>634</v>
      </c>
      <c r="C320" s="198">
        <v>0</v>
      </c>
      <c r="D320" s="199">
        <v>0</v>
      </c>
      <c r="E320" s="200">
        <v>0</v>
      </c>
      <c r="F320" s="199">
        <v>0</v>
      </c>
      <c r="G320" s="201">
        <v>0</v>
      </c>
      <c r="H320" s="201">
        <v>0</v>
      </c>
    </row>
    <row r="321" s="166" customFormat="1" spans="1:8">
      <c r="A321" s="196" t="s">
        <v>635</v>
      </c>
      <c r="B321" s="197" t="s">
        <v>261</v>
      </c>
      <c r="C321" s="198">
        <v>0</v>
      </c>
      <c r="D321" s="199">
        <v>0</v>
      </c>
      <c r="E321" s="200">
        <v>0</v>
      </c>
      <c r="F321" s="199">
        <v>0</v>
      </c>
      <c r="G321" s="201">
        <v>0</v>
      </c>
      <c r="H321" s="201">
        <v>0</v>
      </c>
    </row>
    <row r="322" s="166" customFormat="1" spans="1:8">
      <c r="A322" s="196" t="s">
        <v>636</v>
      </c>
      <c r="B322" s="197" t="s">
        <v>172</v>
      </c>
      <c r="C322" s="198">
        <v>0</v>
      </c>
      <c r="D322" s="199">
        <v>0</v>
      </c>
      <c r="E322" s="200">
        <v>0</v>
      </c>
      <c r="F322" s="199">
        <v>0</v>
      </c>
      <c r="G322" s="201">
        <v>0</v>
      </c>
      <c r="H322" s="201">
        <v>0</v>
      </c>
    </row>
    <row r="323" s="166" customFormat="1" spans="1:8">
      <c r="A323" s="196" t="s">
        <v>637</v>
      </c>
      <c r="B323" s="197" t="s">
        <v>638</v>
      </c>
      <c r="C323" s="198">
        <v>4.9</v>
      </c>
      <c r="D323" s="199">
        <v>4.9</v>
      </c>
      <c r="E323" s="200">
        <v>60</v>
      </c>
      <c r="F323" s="199">
        <v>95</v>
      </c>
      <c r="G323" s="201">
        <v>19.3877551020408</v>
      </c>
      <c r="H323" s="201">
        <v>1.58333333333333</v>
      </c>
    </row>
    <row r="324" s="166" customFormat="1" spans="1:8">
      <c r="A324" s="196" t="s">
        <v>639</v>
      </c>
      <c r="B324" s="202" t="s">
        <v>166</v>
      </c>
      <c r="C324" s="198">
        <v>0</v>
      </c>
      <c r="D324" s="199">
        <v>0</v>
      </c>
      <c r="E324" s="200">
        <v>0</v>
      </c>
      <c r="F324" s="199">
        <v>0</v>
      </c>
      <c r="G324" s="201">
        <v>0</v>
      </c>
      <c r="H324" s="201">
        <v>0</v>
      </c>
    </row>
    <row r="325" s="166" customFormat="1" spans="1:8">
      <c r="A325" s="196" t="s">
        <v>640</v>
      </c>
      <c r="B325" s="203" t="s">
        <v>168</v>
      </c>
      <c r="C325" s="198">
        <v>0</v>
      </c>
      <c r="D325" s="199">
        <v>0</v>
      </c>
      <c r="E325" s="200">
        <v>0</v>
      </c>
      <c r="F325" s="199">
        <v>0</v>
      </c>
      <c r="G325" s="201">
        <v>0</v>
      </c>
      <c r="H325" s="201">
        <v>0</v>
      </c>
    </row>
    <row r="326" s="166" customFormat="1" spans="1:8">
      <c r="A326" s="196" t="s">
        <v>641</v>
      </c>
      <c r="B326" s="197" t="s">
        <v>170</v>
      </c>
      <c r="C326" s="198">
        <v>0</v>
      </c>
      <c r="D326" s="199">
        <v>0</v>
      </c>
      <c r="E326" s="200">
        <v>0</v>
      </c>
      <c r="F326" s="199">
        <v>0</v>
      </c>
      <c r="G326" s="201">
        <v>0</v>
      </c>
      <c r="H326" s="201">
        <v>0</v>
      </c>
    </row>
    <row r="327" s="166" customFormat="1" spans="1:8">
      <c r="A327" s="196" t="s">
        <v>642</v>
      </c>
      <c r="B327" s="197" t="s">
        <v>643</v>
      </c>
      <c r="C327" s="198">
        <v>0</v>
      </c>
      <c r="D327" s="199">
        <v>0</v>
      </c>
      <c r="E327" s="200">
        <v>0</v>
      </c>
      <c r="F327" s="199">
        <v>0</v>
      </c>
      <c r="G327" s="201">
        <v>0</v>
      </c>
      <c r="H327" s="201">
        <v>0</v>
      </c>
    </row>
    <row r="328" s="166" customFormat="1" spans="1:8">
      <c r="A328" s="196" t="s">
        <v>644</v>
      </c>
      <c r="B328" s="203" t="s">
        <v>645</v>
      </c>
      <c r="C328" s="198">
        <v>0</v>
      </c>
      <c r="D328" s="199">
        <v>0</v>
      </c>
      <c r="E328" s="200">
        <v>0</v>
      </c>
      <c r="F328" s="199">
        <v>0</v>
      </c>
      <c r="G328" s="201">
        <v>0</v>
      </c>
      <c r="H328" s="201">
        <v>0</v>
      </c>
    </row>
    <row r="329" s="166" customFormat="1" spans="1:8">
      <c r="A329" s="196" t="s">
        <v>646</v>
      </c>
      <c r="B329" s="197" t="s">
        <v>647</v>
      </c>
      <c r="C329" s="198">
        <v>0</v>
      </c>
      <c r="D329" s="199">
        <v>0</v>
      </c>
      <c r="E329" s="200">
        <v>0</v>
      </c>
      <c r="F329" s="199">
        <v>0</v>
      </c>
      <c r="G329" s="201">
        <v>0</v>
      </c>
      <c r="H329" s="201">
        <v>0</v>
      </c>
    </row>
    <row r="330" s="166" customFormat="1" spans="1:8">
      <c r="A330" s="196" t="s">
        <v>648</v>
      </c>
      <c r="B330" s="197" t="s">
        <v>261</v>
      </c>
      <c r="C330" s="198">
        <v>0</v>
      </c>
      <c r="D330" s="199">
        <v>0</v>
      </c>
      <c r="E330" s="200">
        <v>0</v>
      </c>
      <c r="F330" s="199">
        <v>0</v>
      </c>
      <c r="G330" s="201">
        <v>0</v>
      </c>
      <c r="H330" s="201">
        <v>0</v>
      </c>
    </row>
    <row r="331" s="166" customFormat="1" spans="1:8">
      <c r="A331" s="196" t="s">
        <v>649</v>
      </c>
      <c r="B331" s="197" t="s">
        <v>172</v>
      </c>
      <c r="C331" s="198">
        <v>0</v>
      </c>
      <c r="D331" s="199">
        <v>0</v>
      </c>
      <c r="E331" s="200">
        <v>0</v>
      </c>
      <c r="F331" s="199">
        <v>0</v>
      </c>
      <c r="G331" s="201">
        <v>0</v>
      </c>
      <c r="H331" s="201">
        <v>0</v>
      </c>
    </row>
    <row r="332" s="166" customFormat="1" spans="1:8">
      <c r="A332" s="196" t="s">
        <v>650</v>
      </c>
      <c r="B332" s="203" t="s">
        <v>651</v>
      </c>
      <c r="C332" s="198">
        <v>0</v>
      </c>
      <c r="D332" s="199">
        <v>0</v>
      </c>
      <c r="E332" s="200">
        <v>0</v>
      </c>
      <c r="F332" s="199">
        <v>0</v>
      </c>
      <c r="G332" s="201">
        <v>0</v>
      </c>
      <c r="H332" s="201">
        <v>0</v>
      </c>
    </row>
    <row r="333" s="166" customFormat="1" spans="1:8">
      <c r="A333" s="196" t="s">
        <v>652</v>
      </c>
      <c r="B333" s="203" t="s">
        <v>166</v>
      </c>
      <c r="C333" s="198">
        <v>0</v>
      </c>
      <c r="D333" s="199">
        <v>0</v>
      </c>
      <c r="E333" s="200">
        <v>0</v>
      </c>
      <c r="F333" s="199">
        <v>0</v>
      </c>
      <c r="G333" s="201">
        <v>0</v>
      </c>
      <c r="H333" s="201">
        <v>0</v>
      </c>
    </row>
    <row r="334" s="166" customFormat="1" spans="1:8">
      <c r="A334" s="196" t="s">
        <v>653</v>
      </c>
      <c r="B334" s="203" t="s">
        <v>168</v>
      </c>
      <c r="C334" s="198">
        <v>0</v>
      </c>
      <c r="D334" s="199">
        <v>0</v>
      </c>
      <c r="E334" s="200">
        <v>0</v>
      </c>
      <c r="F334" s="199">
        <v>0</v>
      </c>
      <c r="G334" s="201">
        <v>0</v>
      </c>
      <c r="H334" s="201">
        <v>0</v>
      </c>
    </row>
    <row r="335" s="166" customFormat="1" spans="1:8">
      <c r="A335" s="196" t="s">
        <v>654</v>
      </c>
      <c r="B335" s="197" t="s">
        <v>170</v>
      </c>
      <c r="C335" s="198">
        <v>0</v>
      </c>
      <c r="D335" s="199">
        <v>0</v>
      </c>
      <c r="E335" s="200">
        <v>0</v>
      </c>
      <c r="F335" s="199">
        <v>0</v>
      </c>
      <c r="G335" s="201">
        <v>0</v>
      </c>
      <c r="H335" s="201">
        <v>0</v>
      </c>
    </row>
    <row r="336" s="166" customFormat="1" spans="1:8">
      <c r="A336" s="196" t="s">
        <v>655</v>
      </c>
      <c r="B336" s="197" t="s">
        <v>656</v>
      </c>
      <c r="C336" s="198">
        <v>0</v>
      </c>
      <c r="D336" s="199">
        <v>0</v>
      </c>
      <c r="E336" s="200">
        <v>0</v>
      </c>
      <c r="F336" s="199">
        <v>0</v>
      </c>
      <c r="G336" s="201">
        <v>0</v>
      </c>
      <c r="H336" s="201">
        <v>0</v>
      </c>
    </row>
    <row r="337" s="166" customFormat="1" spans="1:8">
      <c r="A337" s="196" t="s">
        <v>657</v>
      </c>
      <c r="B337" s="197" t="s">
        <v>658</v>
      </c>
      <c r="C337" s="198">
        <v>0</v>
      </c>
      <c r="D337" s="199">
        <v>0</v>
      </c>
      <c r="E337" s="200">
        <v>0</v>
      </c>
      <c r="F337" s="199">
        <v>0</v>
      </c>
      <c r="G337" s="201">
        <v>0</v>
      </c>
      <c r="H337" s="201">
        <v>0</v>
      </c>
    </row>
    <row r="338" s="166" customFormat="1" spans="1:8">
      <c r="A338" s="196" t="s">
        <v>659</v>
      </c>
      <c r="B338" s="197" t="s">
        <v>660</v>
      </c>
      <c r="C338" s="198">
        <v>0</v>
      </c>
      <c r="D338" s="199">
        <v>0</v>
      </c>
      <c r="E338" s="200">
        <v>0</v>
      </c>
      <c r="F338" s="199">
        <v>0</v>
      </c>
      <c r="G338" s="201">
        <v>0</v>
      </c>
      <c r="H338" s="201">
        <v>0</v>
      </c>
    </row>
    <row r="339" s="166" customFormat="1" spans="1:8">
      <c r="A339" s="196" t="s">
        <v>661</v>
      </c>
      <c r="B339" s="203" t="s">
        <v>261</v>
      </c>
      <c r="C339" s="198">
        <v>0</v>
      </c>
      <c r="D339" s="199">
        <v>0</v>
      </c>
      <c r="E339" s="200">
        <v>0</v>
      </c>
      <c r="F339" s="199">
        <v>0</v>
      </c>
      <c r="G339" s="201">
        <v>0</v>
      </c>
      <c r="H339" s="201">
        <v>0</v>
      </c>
    </row>
    <row r="340" s="166" customFormat="1" spans="1:8">
      <c r="A340" s="196" t="s">
        <v>662</v>
      </c>
      <c r="B340" s="203" t="s">
        <v>172</v>
      </c>
      <c r="C340" s="198">
        <v>0</v>
      </c>
      <c r="D340" s="199">
        <v>0</v>
      </c>
      <c r="E340" s="200">
        <v>0</v>
      </c>
      <c r="F340" s="199">
        <v>0</v>
      </c>
      <c r="G340" s="201">
        <v>0</v>
      </c>
      <c r="H340" s="201">
        <v>0</v>
      </c>
    </row>
    <row r="341" s="166" customFormat="1" spans="1:8">
      <c r="A341" s="196" t="s">
        <v>663</v>
      </c>
      <c r="B341" s="202" t="s">
        <v>664</v>
      </c>
      <c r="C341" s="198">
        <v>0</v>
      </c>
      <c r="D341" s="199">
        <v>0</v>
      </c>
      <c r="E341" s="200">
        <v>0</v>
      </c>
      <c r="F341" s="199">
        <v>0</v>
      </c>
      <c r="G341" s="201">
        <v>0</v>
      </c>
      <c r="H341" s="201">
        <v>0</v>
      </c>
    </row>
    <row r="342" s="166" customFormat="1" spans="1:8">
      <c r="A342" s="196" t="s">
        <v>665</v>
      </c>
      <c r="B342" s="197" t="s">
        <v>166</v>
      </c>
      <c r="C342" s="198">
        <v>0</v>
      </c>
      <c r="D342" s="199">
        <v>0</v>
      </c>
      <c r="E342" s="200">
        <v>0</v>
      </c>
      <c r="F342" s="199">
        <v>0</v>
      </c>
      <c r="G342" s="201">
        <v>0</v>
      </c>
      <c r="H342" s="201">
        <v>0</v>
      </c>
    </row>
    <row r="343" s="166" customFormat="1" spans="1:8">
      <c r="A343" s="196" t="s">
        <v>666</v>
      </c>
      <c r="B343" s="197" t="s">
        <v>168</v>
      </c>
      <c r="C343" s="198">
        <v>0</v>
      </c>
      <c r="D343" s="199">
        <v>0</v>
      </c>
      <c r="E343" s="200">
        <v>0</v>
      </c>
      <c r="F343" s="199">
        <v>0</v>
      </c>
      <c r="G343" s="201">
        <v>0</v>
      </c>
      <c r="H343" s="201">
        <v>0</v>
      </c>
    </row>
    <row r="344" s="166" customFormat="1" spans="1:8">
      <c r="A344" s="196" t="s">
        <v>667</v>
      </c>
      <c r="B344" s="203" t="s">
        <v>170</v>
      </c>
      <c r="C344" s="198">
        <v>0</v>
      </c>
      <c r="D344" s="199">
        <v>0</v>
      </c>
      <c r="E344" s="200">
        <v>0</v>
      </c>
      <c r="F344" s="199">
        <v>0</v>
      </c>
      <c r="G344" s="201">
        <v>0</v>
      </c>
      <c r="H344" s="201">
        <v>0</v>
      </c>
    </row>
    <row r="345" s="166" customFormat="1" spans="1:8">
      <c r="A345" s="196" t="s">
        <v>668</v>
      </c>
      <c r="B345" s="203" t="s">
        <v>669</v>
      </c>
      <c r="C345" s="198">
        <v>0</v>
      </c>
      <c r="D345" s="199">
        <v>0</v>
      </c>
      <c r="E345" s="200">
        <v>0</v>
      </c>
      <c r="F345" s="199">
        <v>0</v>
      </c>
      <c r="G345" s="201">
        <v>0</v>
      </c>
      <c r="H345" s="201">
        <v>0</v>
      </c>
    </row>
    <row r="346" s="166" customFormat="1" spans="1:8">
      <c r="A346" s="196" t="s">
        <v>670</v>
      </c>
      <c r="B346" s="203" t="s">
        <v>671</v>
      </c>
      <c r="C346" s="198">
        <v>0</v>
      </c>
      <c r="D346" s="199">
        <v>0</v>
      </c>
      <c r="E346" s="200">
        <v>0</v>
      </c>
      <c r="F346" s="199">
        <v>0</v>
      </c>
      <c r="G346" s="201">
        <v>0</v>
      </c>
      <c r="H346" s="201">
        <v>0</v>
      </c>
    </row>
    <row r="347" s="166" customFormat="1" spans="1:8">
      <c r="A347" s="196" t="s">
        <v>672</v>
      </c>
      <c r="B347" s="197" t="s">
        <v>172</v>
      </c>
      <c r="C347" s="198">
        <v>0</v>
      </c>
      <c r="D347" s="199">
        <v>0</v>
      </c>
      <c r="E347" s="200">
        <v>0</v>
      </c>
      <c r="F347" s="199">
        <v>0</v>
      </c>
      <c r="G347" s="201">
        <v>0</v>
      </c>
      <c r="H347" s="201">
        <v>0</v>
      </c>
    </row>
    <row r="348" s="166" customFormat="1" spans="1:8">
      <c r="A348" s="196" t="s">
        <v>673</v>
      </c>
      <c r="B348" s="197" t="s">
        <v>674</v>
      </c>
      <c r="C348" s="198">
        <v>0</v>
      </c>
      <c r="D348" s="199">
        <v>0</v>
      </c>
      <c r="E348" s="200">
        <v>0</v>
      </c>
      <c r="F348" s="199">
        <v>0</v>
      </c>
      <c r="G348" s="201">
        <v>0</v>
      </c>
      <c r="H348" s="201">
        <v>0</v>
      </c>
    </row>
    <row r="349" s="166" customFormat="1" spans="1:8">
      <c r="A349" s="196" t="s">
        <v>675</v>
      </c>
      <c r="B349" s="203" t="s">
        <v>166</v>
      </c>
      <c r="C349" s="198">
        <v>0</v>
      </c>
      <c r="D349" s="199">
        <v>0</v>
      </c>
      <c r="E349" s="200">
        <v>66</v>
      </c>
      <c r="F349" s="199">
        <v>0</v>
      </c>
      <c r="G349" s="201">
        <v>0</v>
      </c>
      <c r="H349" s="201">
        <v>0</v>
      </c>
    </row>
    <row r="350" s="166" customFormat="1" spans="1:8">
      <c r="A350" s="196" t="s">
        <v>676</v>
      </c>
      <c r="B350" s="202" t="s">
        <v>168</v>
      </c>
      <c r="C350" s="198">
        <v>0</v>
      </c>
      <c r="D350" s="199">
        <v>0</v>
      </c>
      <c r="E350" s="200">
        <v>0</v>
      </c>
      <c r="F350" s="199">
        <v>0</v>
      </c>
      <c r="G350" s="201">
        <v>0</v>
      </c>
      <c r="H350" s="201">
        <v>0</v>
      </c>
    </row>
    <row r="351" s="166" customFormat="1" spans="1:8">
      <c r="A351" s="196" t="s">
        <v>677</v>
      </c>
      <c r="B351" s="197" t="s">
        <v>261</v>
      </c>
      <c r="C351" s="198">
        <v>0</v>
      </c>
      <c r="D351" s="199">
        <v>0</v>
      </c>
      <c r="E351" s="200">
        <v>0</v>
      </c>
      <c r="F351" s="199">
        <v>0</v>
      </c>
      <c r="G351" s="201">
        <v>0</v>
      </c>
      <c r="H351" s="201">
        <v>0</v>
      </c>
    </row>
    <row r="352" s="166" customFormat="1" spans="1:8">
      <c r="A352" s="196" t="s">
        <v>678</v>
      </c>
      <c r="B352" s="197" t="s">
        <v>679</v>
      </c>
      <c r="C352" s="198">
        <v>0</v>
      </c>
      <c r="D352" s="199">
        <v>0</v>
      </c>
      <c r="E352" s="200">
        <v>0</v>
      </c>
      <c r="F352" s="199">
        <v>0</v>
      </c>
      <c r="G352" s="201">
        <v>0</v>
      </c>
      <c r="H352" s="201">
        <v>0</v>
      </c>
    </row>
    <row r="353" s="166" customFormat="1" spans="1:8">
      <c r="A353" s="196" t="s">
        <v>680</v>
      </c>
      <c r="B353" s="197" t="s">
        <v>681</v>
      </c>
      <c r="C353" s="198">
        <v>0</v>
      </c>
      <c r="D353" s="199">
        <v>0</v>
      </c>
      <c r="E353" s="200">
        <v>0</v>
      </c>
      <c r="F353" s="199">
        <v>0</v>
      </c>
      <c r="G353" s="201">
        <v>0</v>
      </c>
      <c r="H353" s="201">
        <v>0</v>
      </c>
    </row>
    <row r="354" s="166" customFormat="1" spans="1:8">
      <c r="A354" s="196" t="s">
        <v>682</v>
      </c>
      <c r="B354" s="203" t="s">
        <v>683</v>
      </c>
      <c r="C354" s="198">
        <v>0</v>
      </c>
      <c r="D354" s="199">
        <v>0</v>
      </c>
      <c r="E354" s="200">
        <v>18</v>
      </c>
      <c r="F354" s="199">
        <v>0</v>
      </c>
      <c r="G354" s="201">
        <v>0</v>
      </c>
      <c r="H354" s="201">
        <v>0</v>
      </c>
    </row>
    <row r="355" s="166" customFormat="1" spans="1:8">
      <c r="A355" s="196" t="s">
        <v>684</v>
      </c>
      <c r="B355" s="203" t="s">
        <v>685</v>
      </c>
      <c r="C355" s="198">
        <v>958.14</v>
      </c>
      <c r="D355" s="199">
        <v>1964.14</v>
      </c>
      <c r="E355" s="200">
        <v>32</v>
      </c>
      <c r="F355" s="199">
        <v>821.4</v>
      </c>
      <c r="G355" s="201">
        <v>0.857285991608742</v>
      </c>
      <c r="H355" s="201">
        <v>25.66875</v>
      </c>
    </row>
    <row r="356" s="166" customFormat="1" spans="1:8">
      <c r="A356" s="196" t="s">
        <v>686</v>
      </c>
      <c r="B356" s="197" t="s">
        <v>166</v>
      </c>
      <c r="C356" s="198">
        <v>670.84</v>
      </c>
      <c r="D356" s="199">
        <v>670.84</v>
      </c>
      <c r="E356" s="200">
        <v>769</v>
      </c>
      <c r="F356" s="199">
        <v>1053.24</v>
      </c>
      <c r="G356" s="201">
        <v>1.57003160217041</v>
      </c>
      <c r="H356" s="201">
        <v>1.36962288686606</v>
      </c>
    </row>
    <row r="357" s="166" customFormat="1" spans="1:8">
      <c r="A357" s="196" t="s">
        <v>687</v>
      </c>
      <c r="B357" s="197" t="s">
        <v>168</v>
      </c>
      <c r="C357" s="198">
        <v>86</v>
      </c>
      <c r="D357" s="199">
        <v>86</v>
      </c>
      <c r="E357" s="200">
        <v>42</v>
      </c>
      <c r="F357" s="199">
        <v>0</v>
      </c>
      <c r="G357" s="201">
        <v>0</v>
      </c>
      <c r="H357" s="201">
        <v>0</v>
      </c>
    </row>
    <row r="358" s="166" customFormat="1" spans="1:8">
      <c r="A358" s="196" t="s">
        <v>688</v>
      </c>
      <c r="B358" s="197" t="s">
        <v>170</v>
      </c>
      <c r="C358" s="198">
        <v>0</v>
      </c>
      <c r="D358" s="199">
        <v>0</v>
      </c>
      <c r="E358" s="200">
        <v>0</v>
      </c>
      <c r="F358" s="199">
        <v>0</v>
      </c>
      <c r="G358" s="201">
        <v>0</v>
      </c>
      <c r="H358" s="201">
        <v>0</v>
      </c>
    </row>
    <row r="359" s="166" customFormat="1" spans="1:8">
      <c r="A359" s="196" t="s">
        <v>689</v>
      </c>
      <c r="B359" s="197" t="s">
        <v>690</v>
      </c>
      <c r="C359" s="198">
        <v>40</v>
      </c>
      <c r="D359" s="199">
        <v>40</v>
      </c>
      <c r="E359" s="200">
        <v>145</v>
      </c>
      <c r="F359" s="199">
        <v>36</v>
      </c>
      <c r="G359" s="201">
        <v>0.9</v>
      </c>
      <c r="H359" s="201">
        <v>0.248275862068966</v>
      </c>
    </row>
    <row r="360" s="166" customFormat="1" spans="1:8">
      <c r="A360" s="196" t="s">
        <v>691</v>
      </c>
      <c r="B360" s="203" t="s">
        <v>692</v>
      </c>
      <c r="C360" s="198">
        <v>2169.89</v>
      </c>
      <c r="D360" s="199">
        <v>2169.89</v>
      </c>
      <c r="E360" s="200">
        <v>2333</v>
      </c>
      <c r="F360" s="199">
        <v>2131.12</v>
      </c>
      <c r="G360" s="201">
        <v>0.982132734839093</v>
      </c>
      <c r="H360" s="201">
        <v>0.913467638234033</v>
      </c>
    </row>
    <row r="361" s="166" customFormat="1" spans="1:8">
      <c r="A361" s="196" t="s">
        <v>693</v>
      </c>
      <c r="B361" s="203" t="s">
        <v>694</v>
      </c>
      <c r="C361" s="198">
        <v>18175.73</v>
      </c>
      <c r="D361" s="199">
        <v>18175.73</v>
      </c>
      <c r="E361" s="200">
        <v>16928</v>
      </c>
      <c r="F361" s="199">
        <v>23212.62</v>
      </c>
      <c r="G361" s="201">
        <v>1.27712174421605</v>
      </c>
      <c r="H361" s="201">
        <v>1.3712559073724</v>
      </c>
    </row>
    <row r="362" s="166" customFormat="1" spans="1:8">
      <c r="A362" s="196" t="s">
        <v>695</v>
      </c>
      <c r="B362" s="203" t="s">
        <v>696</v>
      </c>
      <c r="C362" s="198">
        <v>7188.28</v>
      </c>
      <c r="D362" s="199">
        <v>7188.28</v>
      </c>
      <c r="E362" s="200">
        <v>7763</v>
      </c>
      <c r="F362" s="199">
        <v>9802.2</v>
      </c>
      <c r="G362" s="201">
        <v>1.36363636363636</v>
      </c>
      <c r="H362" s="201">
        <v>1.26268195285328</v>
      </c>
    </row>
    <row r="363" s="166" customFormat="1" spans="1:8">
      <c r="A363" s="196" t="s">
        <v>697</v>
      </c>
      <c r="B363" s="202" t="s">
        <v>698</v>
      </c>
      <c r="C363" s="198">
        <v>5776.3</v>
      </c>
      <c r="D363" s="199">
        <v>5776.3</v>
      </c>
      <c r="E363" s="200">
        <v>5797</v>
      </c>
      <c r="F363" s="199">
        <v>7622.11</v>
      </c>
      <c r="G363" s="201">
        <v>1.31954884614719</v>
      </c>
      <c r="H363" s="201">
        <v>1.31483698464723</v>
      </c>
    </row>
    <row r="364" s="166" customFormat="1" spans="1:8">
      <c r="A364" s="196" t="s">
        <v>699</v>
      </c>
      <c r="B364" s="197" t="s">
        <v>700</v>
      </c>
      <c r="C364" s="198">
        <v>0</v>
      </c>
      <c r="D364" s="199">
        <v>0</v>
      </c>
      <c r="E364" s="200">
        <v>6</v>
      </c>
      <c r="F364" s="199">
        <v>0</v>
      </c>
      <c r="G364" s="201">
        <v>0</v>
      </c>
      <c r="H364" s="201">
        <v>0</v>
      </c>
    </row>
    <row r="365" s="166" customFormat="1" spans="1:8">
      <c r="A365" s="196" t="s">
        <v>701</v>
      </c>
      <c r="B365" s="197" t="s">
        <v>702</v>
      </c>
      <c r="C365" s="198">
        <v>15727.56</v>
      </c>
      <c r="D365" s="199">
        <v>15727.56</v>
      </c>
      <c r="E365" s="200">
        <v>13774</v>
      </c>
      <c r="F365" s="199">
        <v>7829.42</v>
      </c>
      <c r="G365" s="201">
        <v>0.497815300021109</v>
      </c>
      <c r="H365" s="201">
        <v>0.568420211993611</v>
      </c>
    </row>
    <row r="366" s="166" customFormat="1" spans="1:8">
      <c r="A366" s="196" t="s">
        <v>703</v>
      </c>
      <c r="B366" s="197" t="s">
        <v>704</v>
      </c>
      <c r="C366" s="198">
        <v>0</v>
      </c>
      <c r="D366" s="199">
        <v>0</v>
      </c>
      <c r="E366" s="200">
        <v>0</v>
      </c>
      <c r="F366" s="199">
        <v>0</v>
      </c>
      <c r="G366" s="201">
        <v>0</v>
      </c>
      <c r="H366" s="201">
        <v>0</v>
      </c>
    </row>
    <row r="367" s="166" customFormat="1" spans="1:8">
      <c r="A367" s="196" t="s">
        <v>705</v>
      </c>
      <c r="B367" s="202" t="s">
        <v>706</v>
      </c>
      <c r="C367" s="198">
        <v>2454.36</v>
      </c>
      <c r="D367" s="199">
        <v>2454.36</v>
      </c>
      <c r="E367" s="200">
        <v>2066</v>
      </c>
      <c r="F367" s="199">
        <v>2702.39</v>
      </c>
      <c r="G367" s="201">
        <v>1.10105689466908</v>
      </c>
      <c r="H367" s="201">
        <v>1.30803000968054</v>
      </c>
    </row>
    <row r="368" s="166" customFormat="1" spans="1:8">
      <c r="A368" s="196" t="s">
        <v>707</v>
      </c>
      <c r="B368" s="203" t="s">
        <v>708</v>
      </c>
      <c r="C368" s="198">
        <v>0</v>
      </c>
      <c r="D368" s="199">
        <v>0</v>
      </c>
      <c r="E368" s="200">
        <v>0</v>
      </c>
      <c r="F368" s="199">
        <v>0</v>
      </c>
      <c r="G368" s="201">
        <v>0</v>
      </c>
      <c r="H368" s="201">
        <v>0</v>
      </c>
    </row>
    <row r="369" s="166" customFormat="1" spans="1:8">
      <c r="A369" s="196" t="s">
        <v>709</v>
      </c>
      <c r="B369" s="197" t="s">
        <v>710</v>
      </c>
      <c r="C369" s="198">
        <v>0</v>
      </c>
      <c r="D369" s="199">
        <v>0</v>
      </c>
      <c r="E369" s="200">
        <v>17</v>
      </c>
      <c r="F369" s="199">
        <v>0</v>
      </c>
      <c r="G369" s="201">
        <v>0</v>
      </c>
      <c r="H369" s="201">
        <v>0</v>
      </c>
    </row>
    <row r="370" s="166" customFormat="1" spans="1:8">
      <c r="A370" s="196" t="s">
        <v>711</v>
      </c>
      <c r="B370" s="197" t="s">
        <v>712</v>
      </c>
      <c r="C370" s="198">
        <v>0</v>
      </c>
      <c r="D370" s="199">
        <v>0</v>
      </c>
      <c r="E370" s="200">
        <v>173</v>
      </c>
      <c r="F370" s="199">
        <v>0</v>
      </c>
      <c r="G370" s="201">
        <v>0</v>
      </c>
      <c r="H370" s="201">
        <v>0</v>
      </c>
    </row>
    <row r="371" s="166" customFormat="1" spans="1:8">
      <c r="A371" s="196" t="s">
        <v>713</v>
      </c>
      <c r="B371" s="203" t="s">
        <v>714</v>
      </c>
      <c r="C371" s="198">
        <v>0</v>
      </c>
      <c r="D371" s="199">
        <v>0</v>
      </c>
      <c r="E371" s="200">
        <v>0</v>
      </c>
      <c r="F371" s="199">
        <v>0</v>
      </c>
      <c r="G371" s="201">
        <v>0</v>
      </c>
      <c r="H371" s="201">
        <v>0</v>
      </c>
    </row>
    <row r="372" s="166" customFormat="1" spans="1:8">
      <c r="A372" s="196" t="s">
        <v>715</v>
      </c>
      <c r="B372" s="197" t="s">
        <v>716</v>
      </c>
      <c r="C372" s="198">
        <v>0</v>
      </c>
      <c r="D372" s="199">
        <v>0</v>
      </c>
      <c r="E372" s="200">
        <v>0</v>
      </c>
      <c r="F372" s="199">
        <v>0</v>
      </c>
      <c r="G372" s="201">
        <v>0</v>
      </c>
      <c r="H372" s="201">
        <v>0</v>
      </c>
    </row>
    <row r="373" s="166" customFormat="1" spans="1:8">
      <c r="A373" s="196" t="s">
        <v>717</v>
      </c>
      <c r="B373" s="202" t="s">
        <v>718</v>
      </c>
      <c r="C373" s="198">
        <v>0</v>
      </c>
      <c r="D373" s="199">
        <v>0</v>
      </c>
      <c r="E373" s="200">
        <v>0</v>
      </c>
      <c r="F373" s="199">
        <v>0</v>
      </c>
      <c r="G373" s="201">
        <v>0</v>
      </c>
      <c r="H373" s="201">
        <v>0</v>
      </c>
    </row>
    <row r="374" s="166" customFormat="1" spans="1:8">
      <c r="A374" s="196" t="s">
        <v>719</v>
      </c>
      <c r="B374" s="197" t="s">
        <v>720</v>
      </c>
      <c r="C374" s="198">
        <v>0</v>
      </c>
      <c r="D374" s="199">
        <v>0</v>
      </c>
      <c r="E374" s="200">
        <v>0</v>
      </c>
      <c r="F374" s="199">
        <v>0</v>
      </c>
      <c r="G374" s="201">
        <v>0</v>
      </c>
      <c r="H374" s="201">
        <v>0</v>
      </c>
    </row>
    <row r="375" s="166" customFormat="1" spans="1:8">
      <c r="A375" s="196" t="s">
        <v>721</v>
      </c>
      <c r="B375" s="197" t="s">
        <v>722</v>
      </c>
      <c r="C375" s="198">
        <v>0</v>
      </c>
      <c r="D375" s="199">
        <v>0</v>
      </c>
      <c r="E375" s="200">
        <v>0</v>
      </c>
      <c r="F375" s="199">
        <v>0</v>
      </c>
      <c r="G375" s="201">
        <v>0</v>
      </c>
      <c r="H375" s="201">
        <v>0</v>
      </c>
    </row>
    <row r="376" s="166" customFormat="1" spans="1:8">
      <c r="A376" s="196" t="s">
        <v>723</v>
      </c>
      <c r="B376" s="203" t="s">
        <v>724</v>
      </c>
      <c r="C376" s="198">
        <v>0</v>
      </c>
      <c r="D376" s="199">
        <v>0</v>
      </c>
      <c r="E376" s="200">
        <v>0</v>
      </c>
      <c r="F376" s="199">
        <v>0</v>
      </c>
      <c r="G376" s="201">
        <v>0</v>
      </c>
      <c r="H376" s="201">
        <v>0</v>
      </c>
    </row>
    <row r="377" s="166" customFormat="1" spans="1:8">
      <c r="A377" s="196" t="s">
        <v>725</v>
      </c>
      <c r="B377" s="203" t="s">
        <v>726</v>
      </c>
      <c r="C377" s="198">
        <v>0</v>
      </c>
      <c r="D377" s="199">
        <v>0</v>
      </c>
      <c r="E377" s="200">
        <v>0</v>
      </c>
      <c r="F377" s="199">
        <v>0</v>
      </c>
      <c r="G377" s="201">
        <v>0</v>
      </c>
      <c r="H377" s="201">
        <v>0</v>
      </c>
    </row>
    <row r="378" s="166" customFormat="1" spans="1:8">
      <c r="A378" s="196" t="s">
        <v>727</v>
      </c>
      <c r="B378" s="203" t="s">
        <v>728</v>
      </c>
      <c r="C378" s="198">
        <v>0</v>
      </c>
      <c r="D378" s="199">
        <v>0</v>
      </c>
      <c r="E378" s="200">
        <v>0</v>
      </c>
      <c r="F378" s="199">
        <v>0</v>
      </c>
      <c r="G378" s="201">
        <v>0</v>
      </c>
      <c r="H378" s="201">
        <v>0</v>
      </c>
    </row>
    <row r="379" s="166" customFormat="1" spans="1:8">
      <c r="A379" s="196" t="s">
        <v>729</v>
      </c>
      <c r="B379" s="197" t="s">
        <v>730</v>
      </c>
      <c r="C379" s="198">
        <v>0</v>
      </c>
      <c r="D379" s="199">
        <v>0</v>
      </c>
      <c r="E379" s="200">
        <v>0</v>
      </c>
      <c r="F379" s="199">
        <v>0</v>
      </c>
      <c r="G379" s="201">
        <v>0</v>
      </c>
      <c r="H379" s="201">
        <v>0</v>
      </c>
    </row>
    <row r="380" s="166" customFormat="1" spans="1:8">
      <c r="A380" s="196" t="s">
        <v>731</v>
      </c>
      <c r="B380" s="197" t="s">
        <v>732</v>
      </c>
      <c r="C380" s="198">
        <v>0</v>
      </c>
      <c r="D380" s="199">
        <v>0</v>
      </c>
      <c r="E380" s="200">
        <v>0</v>
      </c>
      <c r="F380" s="199">
        <v>0</v>
      </c>
      <c r="G380" s="201">
        <v>0</v>
      </c>
      <c r="H380" s="201">
        <v>0</v>
      </c>
    </row>
    <row r="381" s="166" customFormat="1" spans="1:8">
      <c r="A381" s="196" t="s">
        <v>733</v>
      </c>
      <c r="B381" s="197" t="s">
        <v>734</v>
      </c>
      <c r="C381" s="198">
        <v>0</v>
      </c>
      <c r="D381" s="199">
        <v>0</v>
      </c>
      <c r="E381" s="200">
        <v>0</v>
      </c>
      <c r="F381" s="199">
        <v>0</v>
      </c>
      <c r="G381" s="201">
        <v>0</v>
      </c>
      <c r="H381" s="201">
        <v>0</v>
      </c>
    </row>
    <row r="382" s="166" customFormat="1" spans="1:8">
      <c r="A382" s="196" t="s">
        <v>735</v>
      </c>
      <c r="B382" s="203" t="s">
        <v>736</v>
      </c>
      <c r="C382" s="198">
        <v>133</v>
      </c>
      <c r="D382" s="199">
        <v>133</v>
      </c>
      <c r="E382" s="200">
        <v>128</v>
      </c>
      <c r="F382" s="199">
        <v>165.05</v>
      </c>
      <c r="G382" s="201">
        <v>1.24097744360902</v>
      </c>
      <c r="H382" s="201">
        <v>1.289453125</v>
      </c>
    </row>
    <row r="383" s="166" customFormat="1" spans="1:8">
      <c r="A383" s="196" t="s">
        <v>737</v>
      </c>
      <c r="B383" s="203" t="s">
        <v>738</v>
      </c>
      <c r="C383" s="198">
        <v>0</v>
      </c>
      <c r="D383" s="199">
        <v>0</v>
      </c>
      <c r="E383" s="200">
        <v>0</v>
      </c>
      <c r="F383" s="199">
        <v>0</v>
      </c>
      <c r="G383" s="201">
        <v>0</v>
      </c>
      <c r="H383" s="201">
        <v>0</v>
      </c>
    </row>
    <row r="384" s="166" customFormat="1" spans="1:8">
      <c r="A384" s="196" t="s">
        <v>739</v>
      </c>
      <c r="B384" s="202" t="s">
        <v>740</v>
      </c>
      <c r="C384" s="198">
        <v>0</v>
      </c>
      <c r="D384" s="199">
        <v>0</v>
      </c>
      <c r="E384" s="200">
        <v>0</v>
      </c>
      <c r="F384" s="199">
        <v>0</v>
      </c>
      <c r="G384" s="201">
        <v>0</v>
      </c>
      <c r="H384" s="201">
        <v>0</v>
      </c>
    </row>
    <row r="385" s="166" customFormat="1" spans="1:8">
      <c r="A385" s="196" t="s">
        <v>741</v>
      </c>
      <c r="B385" s="197" t="s">
        <v>742</v>
      </c>
      <c r="C385" s="198">
        <v>145.81</v>
      </c>
      <c r="D385" s="199">
        <v>145.81</v>
      </c>
      <c r="E385" s="200">
        <v>149</v>
      </c>
      <c r="F385" s="199">
        <v>195.86</v>
      </c>
      <c r="G385" s="201">
        <v>1.34325492078733</v>
      </c>
      <c r="H385" s="201">
        <v>1.3144966442953</v>
      </c>
    </row>
    <row r="386" s="166" customFormat="1" spans="1:8">
      <c r="A386" s="196" t="s">
        <v>743</v>
      </c>
      <c r="B386" s="197" t="s">
        <v>744</v>
      </c>
      <c r="C386" s="198">
        <v>225.91</v>
      </c>
      <c r="D386" s="199">
        <v>225.91</v>
      </c>
      <c r="E386" s="200">
        <v>256</v>
      </c>
      <c r="F386" s="199">
        <v>319</v>
      </c>
      <c r="G386" s="201">
        <v>1.41206675224647</v>
      </c>
      <c r="H386" s="201">
        <v>1.24609375</v>
      </c>
    </row>
    <row r="387" s="166" customFormat="1" spans="1:8">
      <c r="A387" s="196" t="s">
        <v>745</v>
      </c>
      <c r="B387" s="203" t="s">
        <v>746</v>
      </c>
      <c r="C387" s="198">
        <v>0</v>
      </c>
      <c r="D387" s="199">
        <v>0</v>
      </c>
      <c r="E387" s="200">
        <v>0</v>
      </c>
      <c r="F387" s="199">
        <v>0</v>
      </c>
      <c r="G387" s="201">
        <v>0</v>
      </c>
      <c r="H387" s="201">
        <v>0</v>
      </c>
    </row>
    <row r="388" s="166" customFormat="1" spans="1:8">
      <c r="A388" s="196" t="s">
        <v>747</v>
      </c>
      <c r="B388" s="203" t="s">
        <v>748</v>
      </c>
      <c r="C388" s="198">
        <v>0</v>
      </c>
      <c r="D388" s="199">
        <v>0</v>
      </c>
      <c r="E388" s="200">
        <v>0</v>
      </c>
      <c r="F388" s="199">
        <v>0</v>
      </c>
      <c r="G388" s="201">
        <v>0</v>
      </c>
      <c r="H388" s="201">
        <v>0</v>
      </c>
    </row>
    <row r="389" s="166" customFormat="1" spans="1:8">
      <c r="A389" s="196" t="s">
        <v>749</v>
      </c>
      <c r="B389" s="203" t="s">
        <v>750</v>
      </c>
      <c r="C389" s="198">
        <v>0</v>
      </c>
      <c r="D389" s="199">
        <v>0</v>
      </c>
      <c r="E389" s="200">
        <v>0</v>
      </c>
      <c r="F389" s="199">
        <v>0</v>
      </c>
      <c r="G389" s="201">
        <v>0</v>
      </c>
      <c r="H389" s="201">
        <v>0</v>
      </c>
    </row>
    <row r="390" s="166" customFormat="1" spans="1:8">
      <c r="A390" s="196" t="s">
        <v>751</v>
      </c>
      <c r="B390" s="197" t="s">
        <v>752</v>
      </c>
      <c r="C390" s="198">
        <v>0</v>
      </c>
      <c r="D390" s="199">
        <v>0</v>
      </c>
      <c r="E390" s="200">
        <v>0</v>
      </c>
      <c r="F390" s="199">
        <v>0</v>
      </c>
      <c r="G390" s="201">
        <v>0</v>
      </c>
      <c r="H390" s="201">
        <v>0</v>
      </c>
    </row>
    <row r="391" s="166" customFormat="1" spans="1:8">
      <c r="A391" s="196" t="s">
        <v>753</v>
      </c>
      <c r="B391" s="203" t="s">
        <v>754</v>
      </c>
      <c r="C391" s="198">
        <v>0</v>
      </c>
      <c r="D391" s="199">
        <v>0</v>
      </c>
      <c r="E391" s="200">
        <v>0</v>
      </c>
      <c r="F391" s="199">
        <v>0</v>
      </c>
      <c r="G391" s="201">
        <v>0</v>
      </c>
      <c r="H391" s="201">
        <v>0</v>
      </c>
    </row>
    <row r="392" s="166" customFormat="1" spans="1:8">
      <c r="A392" s="196" t="s">
        <v>755</v>
      </c>
      <c r="B392" s="203" t="s">
        <v>756</v>
      </c>
      <c r="C392" s="198">
        <v>0</v>
      </c>
      <c r="D392" s="199">
        <v>0</v>
      </c>
      <c r="E392" s="200">
        <v>0</v>
      </c>
      <c r="F392" s="199">
        <v>0</v>
      </c>
      <c r="G392" s="201">
        <v>0</v>
      </c>
      <c r="H392" s="201">
        <v>0</v>
      </c>
    </row>
    <row r="393" s="166" customFormat="1" spans="1:8">
      <c r="A393" s="196" t="s">
        <v>757</v>
      </c>
      <c r="B393" s="203" t="s">
        <v>758</v>
      </c>
      <c r="C393" s="198">
        <v>0</v>
      </c>
      <c r="D393" s="199">
        <v>0</v>
      </c>
      <c r="E393" s="200">
        <v>0</v>
      </c>
      <c r="F393" s="199">
        <v>0</v>
      </c>
      <c r="G393" s="201">
        <v>0</v>
      </c>
      <c r="H393" s="201">
        <v>0</v>
      </c>
    </row>
    <row r="394" s="166" customFormat="1" spans="1:8">
      <c r="A394" s="196" t="s">
        <v>759</v>
      </c>
      <c r="B394" s="203" t="s">
        <v>760</v>
      </c>
      <c r="C394" s="198">
        <v>0</v>
      </c>
      <c r="D394" s="199">
        <v>0</v>
      </c>
      <c r="E394" s="200">
        <v>0</v>
      </c>
      <c r="F394" s="199">
        <v>0</v>
      </c>
      <c r="G394" s="201">
        <v>0</v>
      </c>
      <c r="H394" s="201">
        <v>0</v>
      </c>
    </row>
    <row r="395" s="166" customFormat="1" spans="1:8">
      <c r="A395" s="196" t="s">
        <v>761</v>
      </c>
      <c r="B395" s="197" t="s">
        <v>762</v>
      </c>
      <c r="C395" s="198">
        <v>1500</v>
      </c>
      <c r="D395" s="199">
        <v>1500</v>
      </c>
      <c r="E395" s="200">
        <v>982</v>
      </c>
      <c r="F395" s="199">
        <v>0</v>
      </c>
      <c r="G395" s="201">
        <v>0</v>
      </c>
      <c r="H395" s="201">
        <v>0</v>
      </c>
    </row>
    <row r="396" s="166" customFormat="1" spans="1:8">
      <c r="A396" s="196" t="s">
        <v>763</v>
      </c>
      <c r="B396" s="203" t="s">
        <v>764</v>
      </c>
      <c r="C396" s="198">
        <v>0</v>
      </c>
      <c r="D396" s="199">
        <v>2515</v>
      </c>
      <c r="E396" s="200">
        <v>3396</v>
      </c>
      <c r="F396" s="199">
        <v>0</v>
      </c>
      <c r="G396" s="201">
        <v>0</v>
      </c>
      <c r="H396" s="201">
        <v>0</v>
      </c>
    </row>
    <row r="397" s="166" customFormat="1" spans="1:8">
      <c r="A397" s="196" t="s">
        <v>765</v>
      </c>
      <c r="B397" s="203" t="s">
        <v>166</v>
      </c>
      <c r="C397" s="198">
        <v>300.24</v>
      </c>
      <c r="D397" s="199">
        <v>300.24</v>
      </c>
      <c r="E397" s="200">
        <v>347</v>
      </c>
      <c r="F397" s="199">
        <v>352.3</v>
      </c>
      <c r="G397" s="201">
        <v>1.17339461763922</v>
      </c>
      <c r="H397" s="201">
        <v>1.01527377521614</v>
      </c>
    </row>
    <row r="398" s="166" customFormat="1" spans="1:8">
      <c r="A398" s="196" t="s">
        <v>766</v>
      </c>
      <c r="B398" s="203" t="s">
        <v>168</v>
      </c>
      <c r="C398" s="198">
        <v>193.2</v>
      </c>
      <c r="D398" s="199">
        <v>193.2</v>
      </c>
      <c r="E398" s="200">
        <v>81</v>
      </c>
      <c r="F398" s="199">
        <v>64</v>
      </c>
      <c r="G398" s="201">
        <v>0.331262939958592</v>
      </c>
      <c r="H398" s="201">
        <v>0.790123456790123</v>
      </c>
    </row>
    <row r="399" s="166" customFormat="1" spans="1:8">
      <c r="A399" s="196" t="s">
        <v>767</v>
      </c>
      <c r="B399" s="197" t="s">
        <v>170</v>
      </c>
      <c r="C399" s="198">
        <v>0</v>
      </c>
      <c r="D399" s="199">
        <v>0</v>
      </c>
      <c r="E399" s="200">
        <v>0</v>
      </c>
      <c r="F399" s="199">
        <v>0</v>
      </c>
      <c r="G399" s="201">
        <v>0</v>
      </c>
      <c r="H399" s="201">
        <v>0</v>
      </c>
    </row>
    <row r="400" s="166" customFormat="1" spans="1:8">
      <c r="A400" s="196" t="s">
        <v>768</v>
      </c>
      <c r="B400" s="197" t="s">
        <v>769</v>
      </c>
      <c r="C400" s="198">
        <v>0</v>
      </c>
      <c r="D400" s="199">
        <v>0</v>
      </c>
      <c r="E400" s="200">
        <v>52</v>
      </c>
      <c r="F400" s="199">
        <v>50</v>
      </c>
      <c r="G400" s="201">
        <v>0</v>
      </c>
      <c r="H400" s="201">
        <v>0.961538461538462</v>
      </c>
    </row>
    <row r="401" s="166" customFormat="1" spans="1:8">
      <c r="A401" s="196" t="s">
        <v>770</v>
      </c>
      <c r="B401" s="197" t="s">
        <v>771</v>
      </c>
      <c r="C401" s="198">
        <v>0</v>
      </c>
      <c r="D401" s="199">
        <v>0</v>
      </c>
      <c r="E401" s="200">
        <v>0</v>
      </c>
      <c r="F401" s="199">
        <v>0</v>
      </c>
      <c r="G401" s="201">
        <v>0</v>
      </c>
      <c r="H401" s="201">
        <v>0</v>
      </c>
    </row>
    <row r="402" s="166" customFormat="1" spans="1:8">
      <c r="A402" s="196" t="s">
        <v>772</v>
      </c>
      <c r="B402" s="203" t="s">
        <v>773</v>
      </c>
      <c r="C402" s="198">
        <v>0</v>
      </c>
      <c r="D402" s="199">
        <v>0</v>
      </c>
      <c r="E402" s="200">
        <v>0</v>
      </c>
      <c r="F402" s="199">
        <v>0</v>
      </c>
      <c r="G402" s="201">
        <v>0</v>
      </c>
      <c r="H402" s="201">
        <v>0</v>
      </c>
    </row>
    <row r="403" s="166" customFormat="1" spans="1:8">
      <c r="A403" s="196" t="s">
        <v>774</v>
      </c>
      <c r="B403" s="203" t="s">
        <v>775</v>
      </c>
      <c r="C403" s="198">
        <v>0</v>
      </c>
      <c r="D403" s="199">
        <v>0</v>
      </c>
      <c r="E403" s="200">
        <v>0</v>
      </c>
      <c r="F403" s="199">
        <v>0</v>
      </c>
      <c r="G403" s="201">
        <v>0</v>
      </c>
      <c r="H403" s="201">
        <v>0</v>
      </c>
    </row>
    <row r="404" s="166" customFormat="1" spans="1:8">
      <c r="A404" s="196" t="s">
        <v>776</v>
      </c>
      <c r="B404" s="202" t="s">
        <v>777</v>
      </c>
      <c r="C404" s="198">
        <v>0</v>
      </c>
      <c r="D404" s="199">
        <v>0</v>
      </c>
      <c r="E404" s="200">
        <v>0</v>
      </c>
      <c r="F404" s="199">
        <v>0</v>
      </c>
      <c r="G404" s="201">
        <v>0</v>
      </c>
      <c r="H404" s="201">
        <v>0</v>
      </c>
    </row>
    <row r="405" s="166" customFormat="1" spans="1:8">
      <c r="A405" s="196" t="s">
        <v>778</v>
      </c>
      <c r="B405" s="203" t="s">
        <v>779</v>
      </c>
      <c r="C405" s="198">
        <v>0</v>
      </c>
      <c r="D405" s="199">
        <v>0</v>
      </c>
      <c r="E405" s="200">
        <v>0</v>
      </c>
      <c r="F405" s="199">
        <v>0</v>
      </c>
      <c r="G405" s="201">
        <v>0</v>
      </c>
      <c r="H405" s="201">
        <v>0</v>
      </c>
    </row>
    <row r="406" s="166" customFormat="1" spans="1:8">
      <c r="A406" s="196" t="s">
        <v>780</v>
      </c>
      <c r="B406" s="203" t="s">
        <v>781</v>
      </c>
      <c r="C406" s="198">
        <v>0</v>
      </c>
      <c r="D406" s="199">
        <v>0</v>
      </c>
      <c r="E406" s="200">
        <v>0</v>
      </c>
      <c r="F406" s="199">
        <v>0</v>
      </c>
      <c r="G406" s="201">
        <v>0</v>
      </c>
      <c r="H406" s="201">
        <v>0</v>
      </c>
    </row>
    <row r="407" s="166" customFormat="1" spans="1:8">
      <c r="A407" s="196" t="s">
        <v>782</v>
      </c>
      <c r="B407" s="203" t="s">
        <v>783</v>
      </c>
      <c r="C407" s="198">
        <v>0</v>
      </c>
      <c r="D407" s="199">
        <v>0</v>
      </c>
      <c r="E407" s="200">
        <v>0</v>
      </c>
      <c r="F407" s="199">
        <v>0</v>
      </c>
      <c r="G407" s="201">
        <v>0</v>
      </c>
      <c r="H407" s="201">
        <v>0</v>
      </c>
    </row>
    <row r="408" s="166" customFormat="1" spans="1:8">
      <c r="A408" s="196" t="s">
        <v>784</v>
      </c>
      <c r="B408" s="197" t="s">
        <v>785</v>
      </c>
      <c r="C408" s="198">
        <v>0</v>
      </c>
      <c r="D408" s="199">
        <v>0</v>
      </c>
      <c r="E408" s="200">
        <v>0</v>
      </c>
      <c r="F408" s="199">
        <v>0</v>
      </c>
      <c r="G408" s="201">
        <v>0</v>
      </c>
      <c r="H408" s="201">
        <v>0</v>
      </c>
    </row>
    <row r="409" s="166" customFormat="1" spans="1:8">
      <c r="A409" s="196" t="s">
        <v>786</v>
      </c>
      <c r="B409" s="203" t="s">
        <v>771</v>
      </c>
      <c r="C409" s="198">
        <v>0</v>
      </c>
      <c r="D409" s="199">
        <v>0</v>
      </c>
      <c r="E409" s="200">
        <v>0</v>
      </c>
      <c r="F409" s="199">
        <v>0</v>
      </c>
      <c r="G409" s="201">
        <v>0</v>
      </c>
      <c r="H409" s="201">
        <v>0</v>
      </c>
    </row>
    <row r="410" s="166" customFormat="1" spans="1:8">
      <c r="A410" s="196" t="s">
        <v>787</v>
      </c>
      <c r="B410" s="203" t="s">
        <v>788</v>
      </c>
      <c r="C410" s="198">
        <v>0</v>
      </c>
      <c r="D410" s="199">
        <v>0</v>
      </c>
      <c r="E410" s="200">
        <v>0</v>
      </c>
      <c r="F410" s="199">
        <v>0</v>
      </c>
      <c r="G410" s="201">
        <v>0</v>
      </c>
      <c r="H410" s="201">
        <v>0</v>
      </c>
    </row>
    <row r="411" s="166" customFormat="1" spans="1:8">
      <c r="A411" s="196" t="s">
        <v>789</v>
      </c>
      <c r="B411" s="203" t="s">
        <v>790</v>
      </c>
      <c r="C411" s="198">
        <v>0</v>
      </c>
      <c r="D411" s="199">
        <v>0</v>
      </c>
      <c r="E411" s="200">
        <v>0</v>
      </c>
      <c r="F411" s="199">
        <v>0</v>
      </c>
      <c r="G411" s="201">
        <v>0</v>
      </c>
      <c r="H411" s="201">
        <v>0</v>
      </c>
    </row>
    <row r="412" s="166" customFormat="1" spans="1:8">
      <c r="A412" s="196" t="s">
        <v>791</v>
      </c>
      <c r="B412" s="202" t="s">
        <v>792</v>
      </c>
      <c r="C412" s="198">
        <v>0</v>
      </c>
      <c r="D412" s="199">
        <v>0</v>
      </c>
      <c r="E412" s="200">
        <v>0</v>
      </c>
      <c r="F412" s="199">
        <v>0</v>
      </c>
      <c r="G412" s="201">
        <v>0</v>
      </c>
      <c r="H412" s="201">
        <v>0</v>
      </c>
    </row>
    <row r="413" s="166" customFormat="1" spans="1:8">
      <c r="A413" s="196" t="s">
        <v>793</v>
      </c>
      <c r="B413" s="202" t="s">
        <v>794</v>
      </c>
      <c r="C413" s="198">
        <v>0</v>
      </c>
      <c r="D413" s="199">
        <v>0</v>
      </c>
      <c r="E413" s="200">
        <v>0</v>
      </c>
      <c r="F413" s="199">
        <v>0</v>
      </c>
      <c r="G413" s="201">
        <v>0</v>
      </c>
      <c r="H413" s="201">
        <v>0</v>
      </c>
    </row>
    <row r="414" s="166" customFormat="1" spans="1:8">
      <c r="A414" s="196" t="s">
        <v>795</v>
      </c>
      <c r="B414" s="202" t="s">
        <v>771</v>
      </c>
      <c r="C414" s="198">
        <v>0</v>
      </c>
      <c r="D414" s="199">
        <v>0</v>
      </c>
      <c r="E414" s="200">
        <v>0</v>
      </c>
      <c r="F414" s="199">
        <v>0</v>
      </c>
      <c r="G414" s="201">
        <v>0</v>
      </c>
      <c r="H414" s="201">
        <v>0</v>
      </c>
    </row>
    <row r="415" s="166" customFormat="1" spans="1:8">
      <c r="A415" s="196" t="s">
        <v>796</v>
      </c>
      <c r="B415" s="202" t="s">
        <v>797</v>
      </c>
      <c r="C415" s="198">
        <v>0</v>
      </c>
      <c r="D415" s="199">
        <v>0</v>
      </c>
      <c r="E415" s="200">
        <v>300</v>
      </c>
      <c r="F415" s="199">
        <v>0</v>
      </c>
      <c r="G415" s="201">
        <v>0</v>
      </c>
      <c r="H415" s="201">
        <v>0</v>
      </c>
    </row>
    <row r="416" s="166" customFormat="1" spans="1:8">
      <c r="A416" s="196" t="s">
        <v>798</v>
      </c>
      <c r="B416" s="202" t="s">
        <v>799</v>
      </c>
      <c r="C416" s="198">
        <v>0</v>
      </c>
      <c r="D416" s="199">
        <v>0</v>
      </c>
      <c r="E416" s="200">
        <v>0</v>
      </c>
      <c r="F416" s="199">
        <v>0</v>
      </c>
      <c r="G416" s="201">
        <v>0</v>
      </c>
      <c r="H416" s="201">
        <v>0</v>
      </c>
    </row>
    <row r="417" s="166" customFormat="1" spans="1:8">
      <c r="A417" s="196" t="s">
        <v>800</v>
      </c>
      <c r="B417" s="202" t="s">
        <v>801</v>
      </c>
      <c r="C417" s="198">
        <v>0</v>
      </c>
      <c r="D417" s="199">
        <v>0</v>
      </c>
      <c r="E417" s="200">
        <v>0</v>
      </c>
      <c r="F417" s="199">
        <v>0</v>
      </c>
      <c r="G417" s="201">
        <v>0</v>
      </c>
      <c r="H417" s="201">
        <v>0</v>
      </c>
    </row>
    <row r="418" s="166" customFormat="1" spans="1:8">
      <c r="A418" s="196" t="s">
        <v>802</v>
      </c>
      <c r="B418" s="202" t="s">
        <v>771</v>
      </c>
      <c r="C418" s="198">
        <v>0</v>
      </c>
      <c r="D418" s="199">
        <v>0</v>
      </c>
      <c r="E418" s="200">
        <v>0</v>
      </c>
      <c r="F418" s="199">
        <v>0</v>
      </c>
      <c r="G418" s="201">
        <v>0</v>
      </c>
      <c r="H418" s="201">
        <v>0</v>
      </c>
    </row>
    <row r="419" s="166" customFormat="1" spans="1:8">
      <c r="A419" s="196" t="s">
        <v>803</v>
      </c>
      <c r="B419" s="202" t="s">
        <v>804</v>
      </c>
      <c r="C419" s="198">
        <v>0</v>
      </c>
      <c r="D419" s="199">
        <v>0</v>
      </c>
      <c r="E419" s="200">
        <v>0</v>
      </c>
      <c r="F419" s="199">
        <v>0</v>
      </c>
      <c r="G419" s="201">
        <v>0</v>
      </c>
      <c r="H419" s="201">
        <v>0</v>
      </c>
    </row>
    <row r="420" s="166" customFormat="1" spans="1:8">
      <c r="A420" s="196" t="s">
        <v>805</v>
      </c>
      <c r="B420" s="202" t="s">
        <v>806</v>
      </c>
      <c r="C420" s="198">
        <v>0</v>
      </c>
      <c r="D420" s="199">
        <v>0</v>
      </c>
      <c r="E420" s="200">
        <v>0</v>
      </c>
      <c r="F420" s="199">
        <v>0</v>
      </c>
      <c r="G420" s="201">
        <v>0</v>
      </c>
      <c r="H420" s="201">
        <v>0</v>
      </c>
    </row>
    <row r="421" s="166" customFormat="1" spans="1:8">
      <c r="A421" s="196" t="s">
        <v>807</v>
      </c>
      <c r="B421" s="202" t="s">
        <v>808</v>
      </c>
      <c r="C421" s="198">
        <v>0</v>
      </c>
      <c r="D421" s="199">
        <v>0</v>
      </c>
      <c r="E421" s="200">
        <v>78</v>
      </c>
      <c r="F421" s="199">
        <v>0</v>
      </c>
      <c r="G421" s="201">
        <v>0</v>
      </c>
      <c r="H421" s="201">
        <v>0</v>
      </c>
    </row>
    <row r="422" s="166" customFormat="1" spans="1:8">
      <c r="A422" s="196" t="s">
        <v>809</v>
      </c>
      <c r="B422" s="202" t="s">
        <v>810</v>
      </c>
      <c r="C422" s="198">
        <v>0</v>
      </c>
      <c r="D422" s="199">
        <v>0</v>
      </c>
      <c r="E422" s="200">
        <v>0</v>
      </c>
      <c r="F422" s="199">
        <v>0</v>
      </c>
      <c r="G422" s="201">
        <v>0</v>
      </c>
      <c r="H422" s="201">
        <v>0</v>
      </c>
    </row>
    <row r="423" s="166" customFormat="1" spans="1:8">
      <c r="A423" s="196" t="s">
        <v>811</v>
      </c>
      <c r="B423" s="202" t="s">
        <v>812</v>
      </c>
      <c r="C423" s="198">
        <v>0</v>
      </c>
      <c r="D423" s="199">
        <v>0</v>
      </c>
      <c r="E423" s="200">
        <v>0</v>
      </c>
      <c r="F423" s="199">
        <v>0</v>
      </c>
      <c r="G423" s="201">
        <v>0</v>
      </c>
      <c r="H423" s="201">
        <v>0</v>
      </c>
    </row>
    <row r="424" s="166" customFormat="1" spans="1:8">
      <c r="A424" s="196" t="s">
        <v>813</v>
      </c>
      <c r="B424" s="202" t="s">
        <v>814</v>
      </c>
      <c r="C424" s="198">
        <v>0</v>
      </c>
      <c r="D424" s="199">
        <v>0</v>
      </c>
      <c r="E424" s="200">
        <v>0</v>
      </c>
      <c r="F424" s="199">
        <v>0</v>
      </c>
      <c r="G424" s="201">
        <v>0</v>
      </c>
      <c r="H424" s="201">
        <v>0</v>
      </c>
    </row>
    <row r="425" s="166" customFormat="1" spans="1:8">
      <c r="A425" s="196" t="s">
        <v>815</v>
      </c>
      <c r="B425" s="202" t="s">
        <v>816</v>
      </c>
      <c r="C425" s="198">
        <v>0</v>
      </c>
      <c r="D425" s="199">
        <v>0</v>
      </c>
      <c r="E425" s="200">
        <v>0</v>
      </c>
      <c r="F425" s="199">
        <v>0</v>
      </c>
      <c r="G425" s="201">
        <v>0</v>
      </c>
      <c r="H425" s="201">
        <v>0</v>
      </c>
    </row>
    <row r="426" s="166" customFormat="1" spans="1:8">
      <c r="A426" s="196" t="s">
        <v>817</v>
      </c>
      <c r="B426" s="202" t="s">
        <v>771</v>
      </c>
      <c r="C426" s="198">
        <v>98.95</v>
      </c>
      <c r="D426" s="199">
        <v>98.95</v>
      </c>
      <c r="E426" s="200">
        <v>97</v>
      </c>
      <c r="F426" s="199">
        <v>88.2</v>
      </c>
      <c r="G426" s="201">
        <v>0.891359272359778</v>
      </c>
      <c r="H426" s="201">
        <v>0.909278350515464</v>
      </c>
    </row>
    <row r="427" s="166" customFormat="1" spans="1:8">
      <c r="A427" s="196" t="s">
        <v>818</v>
      </c>
      <c r="B427" s="202" t="s">
        <v>819</v>
      </c>
      <c r="C427" s="198">
        <v>40.8</v>
      </c>
      <c r="D427" s="199">
        <v>40.8</v>
      </c>
      <c r="E427" s="200">
        <v>35</v>
      </c>
      <c r="F427" s="199">
        <v>12.8</v>
      </c>
      <c r="G427" s="201">
        <v>0.313725490196078</v>
      </c>
      <c r="H427" s="201">
        <v>0.365714285714286</v>
      </c>
    </row>
    <row r="428" s="166" customFormat="1" spans="1:8">
      <c r="A428" s="196" t="s">
        <v>820</v>
      </c>
      <c r="B428" s="202" t="s">
        <v>821</v>
      </c>
      <c r="C428" s="198">
        <v>0</v>
      </c>
      <c r="D428" s="199">
        <v>0</v>
      </c>
      <c r="E428" s="200">
        <v>0</v>
      </c>
      <c r="F428" s="199">
        <v>0</v>
      </c>
      <c r="G428" s="201">
        <v>0</v>
      </c>
      <c r="H428" s="201">
        <v>0</v>
      </c>
    </row>
    <row r="429" s="166" customFormat="1" spans="1:8">
      <c r="A429" s="196" t="s">
        <v>822</v>
      </c>
      <c r="B429" s="202" t="s">
        <v>823</v>
      </c>
      <c r="C429" s="198">
        <v>0</v>
      </c>
      <c r="D429" s="199">
        <v>0</v>
      </c>
      <c r="E429" s="200">
        <v>0</v>
      </c>
      <c r="F429" s="199">
        <v>0</v>
      </c>
      <c r="G429" s="201">
        <v>0</v>
      </c>
      <c r="H429" s="201">
        <v>0</v>
      </c>
    </row>
    <row r="430" s="166" customFormat="1" spans="1:8">
      <c r="A430" s="196" t="s">
        <v>824</v>
      </c>
      <c r="B430" s="202" t="s">
        <v>825</v>
      </c>
      <c r="C430" s="198">
        <v>0</v>
      </c>
      <c r="D430" s="199">
        <v>0</v>
      </c>
      <c r="E430" s="200">
        <v>0</v>
      </c>
      <c r="F430" s="199">
        <v>0</v>
      </c>
      <c r="G430" s="201">
        <v>0</v>
      </c>
      <c r="H430" s="201">
        <v>0</v>
      </c>
    </row>
    <row r="431" s="166" customFormat="1" spans="1:8">
      <c r="A431" s="196" t="s">
        <v>826</v>
      </c>
      <c r="B431" s="202" t="s">
        <v>827</v>
      </c>
      <c r="C431" s="198">
        <v>0</v>
      </c>
      <c r="D431" s="199">
        <v>0</v>
      </c>
      <c r="E431" s="200">
        <v>0</v>
      </c>
      <c r="F431" s="199">
        <v>0</v>
      </c>
      <c r="G431" s="201">
        <v>0</v>
      </c>
      <c r="H431" s="201">
        <v>0</v>
      </c>
    </row>
    <row r="432" s="166" customFormat="1" spans="1:8">
      <c r="A432" s="196" t="s">
        <v>828</v>
      </c>
      <c r="B432" s="202" t="s">
        <v>829</v>
      </c>
      <c r="C432" s="198">
        <v>0</v>
      </c>
      <c r="D432" s="199">
        <v>0</v>
      </c>
      <c r="E432" s="200">
        <v>0</v>
      </c>
      <c r="F432" s="199">
        <v>0</v>
      </c>
      <c r="G432" s="201">
        <v>0</v>
      </c>
      <c r="H432" s="201">
        <v>0</v>
      </c>
    </row>
    <row r="433" s="166" customFormat="1" spans="1:8">
      <c r="A433" s="196" t="s">
        <v>830</v>
      </c>
      <c r="B433" s="202" t="s">
        <v>831</v>
      </c>
      <c r="C433" s="198">
        <v>0</v>
      </c>
      <c r="D433" s="199">
        <v>0</v>
      </c>
      <c r="E433" s="200">
        <v>0</v>
      </c>
      <c r="F433" s="199">
        <v>0</v>
      </c>
      <c r="G433" s="201">
        <v>0</v>
      </c>
      <c r="H433" s="201">
        <v>0</v>
      </c>
    </row>
    <row r="434" s="166" customFormat="1" spans="1:8">
      <c r="A434" s="196" t="s">
        <v>832</v>
      </c>
      <c r="B434" s="202" t="s">
        <v>833</v>
      </c>
      <c r="C434" s="198">
        <v>0</v>
      </c>
      <c r="D434" s="199">
        <v>0</v>
      </c>
      <c r="E434" s="200">
        <v>0</v>
      </c>
      <c r="F434" s="199">
        <v>0</v>
      </c>
      <c r="G434" s="201">
        <v>0</v>
      </c>
      <c r="H434" s="201">
        <v>0</v>
      </c>
    </row>
    <row r="435" s="166" customFormat="1" spans="1:8">
      <c r="A435" s="196" t="s">
        <v>834</v>
      </c>
      <c r="B435" s="202" t="s">
        <v>835</v>
      </c>
      <c r="C435" s="198">
        <v>0</v>
      </c>
      <c r="D435" s="199">
        <v>0</v>
      </c>
      <c r="E435" s="200">
        <v>0</v>
      </c>
      <c r="F435" s="199">
        <v>0</v>
      </c>
      <c r="G435" s="201">
        <v>0</v>
      </c>
      <c r="H435" s="201">
        <v>0</v>
      </c>
    </row>
    <row r="436" s="166" customFormat="1" spans="1:8">
      <c r="A436" s="196" t="s">
        <v>836</v>
      </c>
      <c r="B436" s="202" t="s">
        <v>837</v>
      </c>
      <c r="C436" s="198">
        <v>0</v>
      </c>
      <c r="D436" s="199">
        <v>0</v>
      </c>
      <c r="E436" s="200">
        <v>0</v>
      </c>
      <c r="F436" s="199">
        <v>0</v>
      </c>
      <c r="G436" s="201">
        <v>0</v>
      </c>
      <c r="H436" s="201">
        <v>0</v>
      </c>
    </row>
    <row r="437" s="166" customFormat="1" spans="1:8">
      <c r="A437" s="196" t="s">
        <v>838</v>
      </c>
      <c r="B437" s="202" t="s">
        <v>839</v>
      </c>
      <c r="C437" s="198">
        <v>0</v>
      </c>
      <c r="D437" s="199">
        <v>0</v>
      </c>
      <c r="E437" s="200">
        <v>0</v>
      </c>
      <c r="F437" s="199">
        <v>0</v>
      </c>
      <c r="G437" s="201">
        <v>0</v>
      </c>
      <c r="H437" s="201">
        <v>0</v>
      </c>
    </row>
    <row r="438" s="166" customFormat="1" spans="1:8">
      <c r="A438" s="196" t="s">
        <v>840</v>
      </c>
      <c r="B438" s="202" t="s">
        <v>841</v>
      </c>
      <c r="C438" s="198">
        <v>0</v>
      </c>
      <c r="D438" s="199">
        <v>0</v>
      </c>
      <c r="E438" s="200">
        <v>0</v>
      </c>
      <c r="F438" s="199">
        <v>0</v>
      </c>
      <c r="G438" s="201">
        <v>0</v>
      </c>
      <c r="H438" s="201">
        <v>0</v>
      </c>
    </row>
    <row r="439" s="166" customFormat="1" spans="1:8">
      <c r="A439" s="196" t="s">
        <v>842</v>
      </c>
      <c r="B439" s="202" t="s">
        <v>843</v>
      </c>
      <c r="C439" s="198">
        <v>0</v>
      </c>
      <c r="D439" s="199">
        <v>0</v>
      </c>
      <c r="E439" s="200">
        <v>0</v>
      </c>
      <c r="F439" s="199">
        <v>0</v>
      </c>
      <c r="G439" s="201">
        <v>0</v>
      </c>
      <c r="H439" s="201">
        <v>0</v>
      </c>
    </row>
    <row r="440" s="166" customFormat="1" spans="1:8">
      <c r="A440" s="196" t="s">
        <v>844</v>
      </c>
      <c r="B440" s="202" t="s">
        <v>845</v>
      </c>
      <c r="C440" s="198">
        <v>0</v>
      </c>
      <c r="D440" s="199">
        <v>0</v>
      </c>
      <c r="E440" s="200">
        <v>0</v>
      </c>
      <c r="F440" s="199">
        <v>0</v>
      </c>
      <c r="G440" s="201">
        <v>0</v>
      </c>
      <c r="H440" s="201">
        <v>0</v>
      </c>
    </row>
    <row r="441" s="166" customFormat="1" spans="1:8">
      <c r="A441" s="196" t="s">
        <v>846</v>
      </c>
      <c r="B441" s="202" t="s">
        <v>847</v>
      </c>
      <c r="C441" s="198">
        <v>6951</v>
      </c>
      <c r="D441" s="199">
        <v>7392</v>
      </c>
      <c r="E441" s="200">
        <v>6337</v>
      </c>
      <c r="F441" s="199">
        <v>5951</v>
      </c>
      <c r="G441" s="201">
        <v>0.856135807797439</v>
      </c>
      <c r="H441" s="201">
        <v>0.939087896480985</v>
      </c>
    </row>
    <row r="442" s="166" customFormat="1" spans="1:8">
      <c r="A442" s="196" t="s">
        <v>848</v>
      </c>
      <c r="B442" s="202" t="s">
        <v>166</v>
      </c>
      <c r="C442" s="198">
        <v>509.49</v>
      </c>
      <c r="D442" s="199">
        <v>509.49</v>
      </c>
      <c r="E442" s="200">
        <v>531</v>
      </c>
      <c r="F442" s="199">
        <v>526.64</v>
      </c>
      <c r="G442" s="201">
        <v>1.03366111209248</v>
      </c>
      <c r="H442" s="201">
        <v>0.991789077212806</v>
      </c>
    </row>
    <row r="443" s="166" customFormat="1" spans="1:8">
      <c r="A443" s="196" t="s">
        <v>849</v>
      </c>
      <c r="B443" s="202" t="s">
        <v>168</v>
      </c>
      <c r="C443" s="198">
        <v>31.04</v>
      </c>
      <c r="D443" s="199">
        <v>31.04</v>
      </c>
      <c r="E443" s="200">
        <v>23</v>
      </c>
      <c r="F443" s="199">
        <v>28.44</v>
      </c>
      <c r="G443" s="201">
        <v>0.916237113402062</v>
      </c>
      <c r="H443" s="201">
        <v>1.23652173913043</v>
      </c>
    </row>
    <row r="444" s="166" customFormat="1" spans="1:8">
      <c r="A444" s="196" t="s">
        <v>850</v>
      </c>
      <c r="B444" s="202" t="s">
        <v>170</v>
      </c>
      <c r="C444" s="198">
        <v>0</v>
      </c>
      <c r="D444" s="199">
        <v>0</v>
      </c>
      <c r="E444" s="200">
        <v>0</v>
      </c>
      <c r="F444" s="199">
        <v>0</v>
      </c>
      <c r="G444" s="201">
        <v>0</v>
      </c>
      <c r="H444" s="201">
        <v>0</v>
      </c>
    </row>
    <row r="445" s="166" customFormat="1" spans="1:8">
      <c r="A445" s="196" t="s">
        <v>851</v>
      </c>
      <c r="B445" s="202" t="s">
        <v>852</v>
      </c>
      <c r="C445" s="198">
        <v>85.8</v>
      </c>
      <c r="D445" s="199">
        <v>85.8</v>
      </c>
      <c r="E445" s="200">
        <v>74</v>
      </c>
      <c r="F445" s="199">
        <v>85.52</v>
      </c>
      <c r="G445" s="201">
        <v>0.996736596736597</v>
      </c>
      <c r="H445" s="201">
        <v>1.15567567567568</v>
      </c>
    </row>
    <row r="446" s="166" customFormat="1" spans="1:8">
      <c r="A446" s="196" t="s">
        <v>853</v>
      </c>
      <c r="B446" s="202" t="s">
        <v>854</v>
      </c>
      <c r="C446" s="198">
        <v>12.2</v>
      </c>
      <c r="D446" s="199">
        <v>12.2</v>
      </c>
      <c r="E446" s="200">
        <v>13</v>
      </c>
      <c r="F446" s="199">
        <v>5</v>
      </c>
      <c r="G446" s="201">
        <v>0.409836065573771</v>
      </c>
      <c r="H446" s="201">
        <v>0.384615384615385</v>
      </c>
    </row>
    <row r="447" s="166" customFormat="1" spans="1:8">
      <c r="A447" s="196" t="s">
        <v>855</v>
      </c>
      <c r="B447" s="202" t="s">
        <v>856</v>
      </c>
      <c r="C447" s="198">
        <v>0</v>
      </c>
      <c r="D447" s="199">
        <v>0</v>
      </c>
      <c r="E447" s="200">
        <v>0</v>
      </c>
      <c r="F447" s="199">
        <v>0</v>
      </c>
      <c r="G447" s="201">
        <v>0</v>
      </c>
      <c r="H447" s="201">
        <v>0</v>
      </c>
    </row>
    <row r="448" s="166" customFormat="1" spans="1:8">
      <c r="A448" s="196" t="s">
        <v>857</v>
      </c>
      <c r="B448" s="202" t="s">
        <v>858</v>
      </c>
      <c r="C448" s="198">
        <v>0</v>
      </c>
      <c r="D448" s="199">
        <v>0</v>
      </c>
      <c r="E448" s="200">
        <v>0</v>
      </c>
      <c r="F448" s="199">
        <v>0</v>
      </c>
      <c r="G448" s="201">
        <v>0</v>
      </c>
      <c r="H448" s="201">
        <v>0</v>
      </c>
    </row>
    <row r="449" s="166" customFormat="1" spans="1:8">
      <c r="A449" s="196" t="s">
        <v>859</v>
      </c>
      <c r="B449" s="202" t="s">
        <v>860</v>
      </c>
      <c r="C449" s="198">
        <v>4</v>
      </c>
      <c r="D449" s="199">
        <v>4</v>
      </c>
      <c r="E449" s="200">
        <v>0</v>
      </c>
      <c r="F449" s="199">
        <v>0</v>
      </c>
      <c r="G449" s="201">
        <v>0</v>
      </c>
      <c r="H449" s="201">
        <v>0</v>
      </c>
    </row>
    <row r="450" s="166" customFormat="1" spans="1:8">
      <c r="A450" s="196" t="s">
        <v>861</v>
      </c>
      <c r="B450" s="202" t="s">
        <v>862</v>
      </c>
      <c r="C450" s="198">
        <v>0</v>
      </c>
      <c r="D450" s="199">
        <v>0</v>
      </c>
      <c r="E450" s="200">
        <v>10</v>
      </c>
      <c r="F450" s="199">
        <v>0</v>
      </c>
      <c r="G450" s="201">
        <v>0</v>
      </c>
      <c r="H450" s="201">
        <v>0</v>
      </c>
    </row>
    <row r="451" s="166" customFormat="1" spans="1:8">
      <c r="A451" s="196" t="s">
        <v>863</v>
      </c>
      <c r="B451" s="202" t="s">
        <v>864</v>
      </c>
      <c r="C451" s="198">
        <v>0</v>
      </c>
      <c r="D451" s="199">
        <v>0</v>
      </c>
      <c r="E451" s="200">
        <v>0</v>
      </c>
      <c r="F451" s="199">
        <v>0</v>
      </c>
      <c r="G451" s="201">
        <v>0</v>
      </c>
      <c r="H451" s="201">
        <v>0</v>
      </c>
    </row>
    <row r="452" s="166" customFormat="1" spans="1:8">
      <c r="A452" s="196" t="s">
        <v>865</v>
      </c>
      <c r="B452" s="202" t="s">
        <v>866</v>
      </c>
      <c r="C452" s="198">
        <v>9.6</v>
      </c>
      <c r="D452" s="199">
        <v>9.6</v>
      </c>
      <c r="E452" s="200">
        <v>21</v>
      </c>
      <c r="F452" s="199">
        <v>9.6</v>
      </c>
      <c r="G452" s="201">
        <v>1</v>
      </c>
      <c r="H452" s="201">
        <v>0.457142857142857</v>
      </c>
    </row>
    <row r="453" s="166" customFormat="1" spans="1:8">
      <c r="A453" s="196" t="s">
        <v>867</v>
      </c>
      <c r="B453" s="202" t="s">
        <v>868</v>
      </c>
      <c r="C453" s="198">
        <v>0</v>
      </c>
      <c r="D453" s="199">
        <v>0</v>
      </c>
      <c r="E453" s="200">
        <v>0</v>
      </c>
      <c r="F453" s="199">
        <v>0</v>
      </c>
      <c r="G453" s="201">
        <v>0</v>
      </c>
      <c r="H453" s="201">
        <v>0</v>
      </c>
    </row>
    <row r="454" s="166" customFormat="1" spans="1:8">
      <c r="A454" s="196" t="s">
        <v>869</v>
      </c>
      <c r="B454" s="202" t="s">
        <v>870</v>
      </c>
      <c r="C454" s="198">
        <v>0</v>
      </c>
      <c r="D454" s="199">
        <v>0</v>
      </c>
      <c r="E454" s="200">
        <v>0</v>
      </c>
      <c r="F454" s="199">
        <v>0</v>
      </c>
      <c r="G454" s="201">
        <v>0</v>
      </c>
      <c r="H454" s="201">
        <v>0</v>
      </c>
    </row>
    <row r="455" s="166" customFormat="1" spans="1:8">
      <c r="A455" s="196" t="s">
        <v>871</v>
      </c>
      <c r="B455" s="202" t="s">
        <v>872</v>
      </c>
      <c r="C455" s="198">
        <v>0</v>
      </c>
      <c r="D455" s="199">
        <v>0</v>
      </c>
      <c r="E455" s="200">
        <v>20</v>
      </c>
      <c r="F455" s="199">
        <v>0</v>
      </c>
      <c r="G455" s="201">
        <v>0</v>
      </c>
      <c r="H455" s="201">
        <v>0</v>
      </c>
    </row>
    <row r="456" s="166" customFormat="1" spans="1:8">
      <c r="A456" s="196" t="s">
        <v>873</v>
      </c>
      <c r="B456" s="202" t="s">
        <v>874</v>
      </c>
      <c r="C456" s="198">
        <v>198.5</v>
      </c>
      <c r="D456" s="199">
        <v>198.5</v>
      </c>
      <c r="E456" s="200">
        <v>184</v>
      </c>
      <c r="F456" s="199">
        <v>121</v>
      </c>
      <c r="G456" s="201">
        <v>0.609571788413098</v>
      </c>
      <c r="H456" s="201">
        <v>0.657608695652174</v>
      </c>
    </row>
    <row r="457" s="166" customFormat="1" spans="1:8">
      <c r="A457" s="196" t="s">
        <v>875</v>
      </c>
      <c r="B457" s="202" t="s">
        <v>166</v>
      </c>
      <c r="C457" s="198">
        <v>0</v>
      </c>
      <c r="D457" s="199">
        <v>0</v>
      </c>
      <c r="E457" s="200">
        <v>0</v>
      </c>
      <c r="F457" s="199">
        <v>0</v>
      </c>
      <c r="G457" s="201">
        <v>0</v>
      </c>
      <c r="H457" s="201">
        <v>0</v>
      </c>
    </row>
    <row r="458" s="166" customFormat="1" spans="1:8">
      <c r="A458" s="196" t="s">
        <v>876</v>
      </c>
      <c r="B458" s="202" t="s">
        <v>168</v>
      </c>
      <c r="C458" s="198">
        <v>30</v>
      </c>
      <c r="D458" s="199">
        <v>30</v>
      </c>
      <c r="E458" s="200">
        <v>22</v>
      </c>
      <c r="F458" s="199">
        <v>18.6</v>
      </c>
      <c r="G458" s="201">
        <v>0.62</v>
      </c>
      <c r="H458" s="201">
        <v>0.845454545454546</v>
      </c>
    </row>
    <row r="459" s="166" customFormat="1" spans="1:8">
      <c r="A459" s="196" t="s">
        <v>877</v>
      </c>
      <c r="B459" s="202" t="s">
        <v>170</v>
      </c>
      <c r="C459" s="198">
        <v>0</v>
      </c>
      <c r="D459" s="199">
        <v>0</v>
      </c>
      <c r="E459" s="200">
        <v>0</v>
      </c>
      <c r="F459" s="199">
        <v>0</v>
      </c>
      <c r="G459" s="201">
        <v>0</v>
      </c>
      <c r="H459" s="201">
        <v>0</v>
      </c>
    </row>
    <row r="460" s="166" customFormat="1" spans="1:8">
      <c r="A460" s="196" t="s">
        <v>878</v>
      </c>
      <c r="B460" s="202" t="s">
        <v>879</v>
      </c>
      <c r="C460" s="198">
        <v>0</v>
      </c>
      <c r="D460" s="199">
        <v>0</v>
      </c>
      <c r="E460" s="200">
        <v>0</v>
      </c>
      <c r="F460" s="199">
        <v>0</v>
      </c>
      <c r="G460" s="201">
        <v>0</v>
      </c>
      <c r="H460" s="201">
        <v>0</v>
      </c>
    </row>
    <row r="461" s="166" customFormat="1" spans="1:8">
      <c r="A461" s="196" t="s">
        <v>880</v>
      </c>
      <c r="B461" s="202" t="s">
        <v>881</v>
      </c>
      <c r="C461" s="198">
        <v>0</v>
      </c>
      <c r="D461" s="199">
        <v>0</v>
      </c>
      <c r="E461" s="200">
        <v>2</v>
      </c>
      <c r="F461" s="199">
        <v>0</v>
      </c>
      <c r="G461" s="201">
        <v>0</v>
      </c>
      <c r="H461" s="201">
        <v>0</v>
      </c>
    </row>
    <row r="462" s="166" customFormat="1" spans="1:8">
      <c r="A462" s="196" t="s">
        <v>882</v>
      </c>
      <c r="B462" s="202" t="s">
        <v>883</v>
      </c>
      <c r="C462" s="198">
        <v>0</v>
      </c>
      <c r="D462" s="199">
        <v>0</v>
      </c>
      <c r="E462" s="200">
        <v>0</v>
      </c>
      <c r="F462" s="199">
        <v>0</v>
      </c>
      <c r="G462" s="201">
        <v>0</v>
      </c>
      <c r="H462" s="201">
        <v>0</v>
      </c>
    </row>
    <row r="463" s="166" customFormat="1" spans="1:8">
      <c r="A463" s="196" t="s">
        <v>884</v>
      </c>
      <c r="B463" s="202" t="s">
        <v>885</v>
      </c>
      <c r="C463" s="198">
        <v>0</v>
      </c>
      <c r="D463" s="199">
        <v>0</v>
      </c>
      <c r="E463" s="200">
        <v>182</v>
      </c>
      <c r="F463" s="199">
        <v>0</v>
      </c>
      <c r="G463" s="201">
        <v>0</v>
      </c>
      <c r="H463" s="201">
        <v>0</v>
      </c>
    </row>
    <row r="464" s="166" customFormat="1" spans="1:8">
      <c r="A464" s="196" t="s">
        <v>886</v>
      </c>
      <c r="B464" s="202" t="s">
        <v>166</v>
      </c>
      <c r="C464" s="198">
        <v>51.04</v>
      </c>
      <c r="D464" s="199">
        <v>51.04</v>
      </c>
      <c r="E464" s="200">
        <v>57</v>
      </c>
      <c r="F464" s="199">
        <v>60.85</v>
      </c>
      <c r="G464" s="201">
        <v>1.19220219435737</v>
      </c>
      <c r="H464" s="201">
        <v>1.06754385964912</v>
      </c>
    </row>
    <row r="465" s="166" customFormat="1" spans="1:8">
      <c r="A465" s="196" t="s">
        <v>887</v>
      </c>
      <c r="B465" s="202" t="s">
        <v>168</v>
      </c>
      <c r="C465" s="198">
        <v>19.2</v>
      </c>
      <c r="D465" s="199">
        <v>19.2</v>
      </c>
      <c r="E465" s="200">
        <v>19</v>
      </c>
      <c r="F465" s="199">
        <v>0</v>
      </c>
      <c r="G465" s="201">
        <v>0</v>
      </c>
      <c r="H465" s="201">
        <v>0</v>
      </c>
    </row>
    <row r="466" s="166" customFormat="1" spans="1:8">
      <c r="A466" s="196" t="s">
        <v>888</v>
      </c>
      <c r="B466" s="202" t="s">
        <v>170</v>
      </c>
      <c r="C466" s="198">
        <v>0</v>
      </c>
      <c r="D466" s="199">
        <v>0</v>
      </c>
      <c r="E466" s="200">
        <v>0</v>
      </c>
      <c r="F466" s="199">
        <v>0</v>
      </c>
      <c r="G466" s="201">
        <v>0</v>
      </c>
      <c r="H466" s="201">
        <v>0</v>
      </c>
    </row>
    <row r="467" s="166" customFormat="1" spans="1:8">
      <c r="A467" s="196" t="s">
        <v>889</v>
      </c>
      <c r="B467" s="202" t="s">
        <v>890</v>
      </c>
      <c r="C467" s="198">
        <v>0</v>
      </c>
      <c r="D467" s="199">
        <v>0</v>
      </c>
      <c r="E467" s="200">
        <v>0</v>
      </c>
      <c r="F467" s="199">
        <v>0</v>
      </c>
      <c r="G467" s="201">
        <v>0</v>
      </c>
      <c r="H467" s="201">
        <v>0</v>
      </c>
    </row>
    <row r="468" s="166" customFormat="1" spans="1:8">
      <c r="A468" s="196" t="s">
        <v>891</v>
      </c>
      <c r="B468" s="202" t="s">
        <v>892</v>
      </c>
      <c r="C468" s="198">
        <v>0</v>
      </c>
      <c r="D468" s="199">
        <v>0</v>
      </c>
      <c r="E468" s="200">
        <v>0</v>
      </c>
      <c r="F468" s="199">
        <v>0</v>
      </c>
      <c r="G468" s="201">
        <v>0</v>
      </c>
      <c r="H468" s="201">
        <v>0</v>
      </c>
    </row>
    <row r="469" s="166" customFormat="1" spans="1:8">
      <c r="A469" s="196" t="s">
        <v>893</v>
      </c>
      <c r="B469" s="202" t="s">
        <v>894</v>
      </c>
      <c r="C469" s="198">
        <v>0</v>
      </c>
      <c r="D469" s="199">
        <v>0</v>
      </c>
      <c r="E469" s="200">
        <v>0</v>
      </c>
      <c r="F469" s="199">
        <v>0</v>
      </c>
      <c r="G469" s="201">
        <v>0</v>
      </c>
      <c r="H469" s="201">
        <v>0</v>
      </c>
    </row>
    <row r="470" s="166" customFormat="1" spans="1:8">
      <c r="A470" s="196" t="s">
        <v>895</v>
      </c>
      <c r="B470" s="202" t="s">
        <v>896</v>
      </c>
      <c r="C470" s="198">
        <v>0</v>
      </c>
      <c r="D470" s="199">
        <v>0</v>
      </c>
      <c r="E470" s="200">
        <v>50</v>
      </c>
      <c r="F470" s="199">
        <v>0</v>
      </c>
      <c r="G470" s="201">
        <v>0</v>
      </c>
      <c r="H470" s="201">
        <v>0</v>
      </c>
    </row>
    <row r="471" s="166" customFormat="1" spans="1:8">
      <c r="A471" s="196" t="s">
        <v>897</v>
      </c>
      <c r="B471" s="202" t="s">
        <v>898</v>
      </c>
      <c r="C471" s="198">
        <v>0</v>
      </c>
      <c r="D471" s="199">
        <v>0</v>
      </c>
      <c r="E471" s="200">
        <v>0</v>
      </c>
      <c r="F471" s="199">
        <v>0</v>
      </c>
      <c r="G471" s="201">
        <v>0</v>
      </c>
      <c r="H471" s="201">
        <v>0</v>
      </c>
    </row>
    <row r="472" s="166" customFormat="1" spans="1:8">
      <c r="A472" s="196" t="s">
        <v>899</v>
      </c>
      <c r="B472" s="202" t="s">
        <v>900</v>
      </c>
      <c r="C472" s="198">
        <v>0</v>
      </c>
      <c r="D472" s="199">
        <v>0</v>
      </c>
      <c r="E472" s="200">
        <v>0</v>
      </c>
      <c r="F472" s="199">
        <v>0</v>
      </c>
      <c r="G472" s="201">
        <v>0</v>
      </c>
      <c r="H472" s="201">
        <v>0</v>
      </c>
    </row>
    <row r="473" s="166" customFormat="1" spans="1:8">
      <c r="A473" s="196" t="s">
        <v>901</v>
      </c>
      <c r="B473" s="202" t="s">
        <v>902</v>
      </c>
      <c r="C473" s="198">
        <v>0</v>
      </c>
      <c r="D473" s="199">
        <v>0</v>
      </c>
      <c r="E473" s="200">
        <v>0</v>
      </c>
      <c r="F473" s="199">
        <v>0</v>
      </c>
      <c r="G473" s="201">
        <v>0</v>
      </c>
      <c r="H473" s="201">
        <v>0</v>
      </c>
    </row>
    <row r="474" s="166" customFormat="1" spans="1:8">
      <c r="A474" s="196" t="s">
        <v>903</v>
      </c>
      <c r="B474" s="202" t="s">
        <v>166</v>
      </c>
      <c r="C474" s="198">
        <v>0</v>
      </c>
      <c r="D474" s="199">
        <v>0</v>
      </c>
      <c r="E474" s="200">
        <v>0</v>
      </c>
      <c r="F474" s="199">
        <v>0</v>
      </c>
      <c r="G474" s="201">
        <v>0</v>
      </c>
      <c r="H474" s="201">
        <v>0</v>
      </c>
    </row>
    <row r="475" s="166" customFormat="1" spans="1:8">
      <c r="A475" s="196" t="s">
        <v>904</v>
      </c>
      <c r="B475" s="202" t="s">
        <v>168</v>
      </c>
      <c r="C475" s="198">
        <v>0</v>
      </c>
      <c r="D475" s="199">
        <v>0</v>
      </c>
      <c r="E475" s="200">
        <v>0</v>
      </c>
      <c r="F475" s="199">
        <v>0</v>
      </c>
      <c r="G475" s="201">
        <v>0</v>
      </c>
      <c r="H475" s="201">
        <v>0</v>
      </c>
    </row>
    <row r="476" s="166" customFormat="1" spans="1:8">
      <c r="A476" s="196" t="s">
        <v>905</v>
      </c>
      <c r="B476" s="202" t="s">
        <v>170</v>
      </c>
      <c r="C476" s="198">
        <v>0</v>
      </c>
      <c r="D476" s="199">
        <v>0</v>
      </c>
      <c r="E476" s="200">
        <v>0</v>
      </c>
      <c r="F476" s="199">
        <v>0</v>
      </c>
      <c r="G476" s="201">
        <v>0</v>
      </c>
      <c r="H476" s="201">
        <v>0</v>
      </c>
    </row>
    <row r="477" s="166" customFormat="1" spans="1:8">
      <c r="A477" s="196" t="s">
        <v>906</v>
      </c>
      <c r="B477" s="202" t="s">
        <v>907</v>
      </c>
      <c r="C477" s="198">
        <v>0</v>
      </c>
      <c r="D477" s="199">
        <v>0</v>
      </c>
      <c r="E477" s="200">
        <v>0</v>
      </c>
      <c r="F477" s="199">
        <v>0</v>
      </c>
      <c r="G477" s="201">
        <v>0</v>
      </c>
      <c r="H477" s="201">
        <v>0</v>
      </c>
    </row>
    <row r="478" s="166" customFormat="1" spans="1:8">
      <c r="A478" s="196" t="s">
        <v>908</v>
      </c>
      <c r="B478" s="202" t="s">
        <v>909</v>
      </c>
      <c r="C478" s="198">
        <v>0</v>
      </c>
      <c r="D478" s="199">
        <v>0</v>
      </c>
      <c r="E478" s="200">
        <v>0</v>
      </c>
      <c r="F478" s="199">
        <v>0</v>
      </c>
      <c r="G478" s="201">
        <v>0</v>
      </c>
      <c r="H478" s="201">
        <v>0</v>
      </c>
    </row>
    <row r="479" s="166" customFormat="1" spans="1:8">
      <c r="A479" s="196" t="s">
        <v>910</v>
      </c>
      <c r="B479" s="202" t="s">
        <v>911</v>
      </c>
      <c r="C479" s="198">
        <v>0</v>
      </c>
      <c r="D479" s="199">
        <v>0</v>
      </c>
      <c r="E479" s="200">
        <v>0</v>
      </c>
      <c r="F479" s="199">
        <v>0</v>
      </c>
      <c r="G479" s="201">
        <v>0</v>
      </c>
      <c r="H479" s="201">
        <v>0</v>
      </c>
    </row>
    <row r="480" s="166" customFormat="1" spans="1:8">
      <c r="A480" s="196" t="s">
        <v>912</v>
      </c>
      <c r="B480" s="202" t="s">
        <v>913</v>
      </c>
      <c r="C480" s="198">
        <v>0</v>
      </c>
      <c r="D480" s="199">
        <v>0</v>
      </c>
      <c r="E480" s="200">
        <v>0</v>
      </c>
      <c r="F480" s="199">
        <v>0</v>
      </c>
      <c r="G480" s="201">
        <v>0</v>
      </c>
      <c r="H480" s="201">
        <v>0</v>
      </c>
    </row>
    <row r="481" s="166" customFormat="1" spans="1:8">
      <c r="A481" s="196" t="s">
        <v>914</v>
      </c>
      <c r="B481" s="202" t="s">
        <v>915</v>
      </c>
      <c r="C481" s="198">
        <v>0</v>
      </c>
      <c r="D481" s="199">
        <v>0</v>
      </c>
      <c r="E481" s="200">
        <v>0</v>
      </c>
      <c r="F481" s="199">
        <v>0</v>
      </c>
      <c r="G481" s="201">
        <v>0</v>
      </c>
      <c r="H481" s="201">
        <v>0</v>
      </c>
    </row>
    <row r="482" s="166" customFormat="1" spans="1:8">
      <c r="A482" s="196" t="s">
        <v>916</v>
      </c>
      <c r="B482" s="202" t="s">
        <v>166</v>
      </c>
      <c r="C482" s="198">
        <v>406.18</v>
      </c>
      <c r="D482" s="199">
        <v>406.18</v>
      </c>
      <c r="E482" s="200">
        <v>432</v>
      </c>
      <c r="F482" s="199">
        <v>429.44</v>
      </c>
      <c r="G482" s="201">
        <v>1.05726525185878</v>
      </c>
      <c r="H482" s="201">
        <v>0.994074074074074</v>
      </c>
    </row>
    <row r="483" s="166" customFormat="1" spans="1:8">
      <c r="A483" s="196" t="s">
        <v>917</v>
      </c>
      <c r="B483" s="202" t="s">
        <v>168</v>
      </c>
      <c r="C483" s="198">
        <v>0</v>
      </c>
      <c r="D483" s="199">
        <v>0</v>
      </c>
      <c r="E483" s="200">
        <v>0</v>
      </c>
      <c r="F483" s="199">
        <v>0</v>
      </c>
      <c r="G483" s="201">
        <v>0</v>
      </c>
      <c r="H483" s="201">
        <v>0</v>
      </c>
    </row>
    <row r="484" s="166" customFormat="1" spans="1:8">
      <c r="A484" s="196" t="s">
        <v>918</v>
      </c>
      <c r="B484" s="202" t="s">
        <v>170</v>
      </c>
      <c r="C484" s="198">
        <v>0</v>
      </c>
      <c r="D484" s="199">
        <v>0</v>
      </c>
      <c r="E484" s="200">
        <v>0</v>
      </c>
      <c r="F484" s="199">
        <v>0</v>
      </c>
      <c r="G484" s="201">
        <v>0</v>
      </c>
      <c r="H484" s="201">
        <v>0</v>
      </c>
    </row>
    <row r="485" s="166" customFormat="1" spans="1:8">
      <c r="A485" s="196" t="s">
        <v>919</v>
      </c>
      <c r="B485" s="202" t="s">
        <v>920</v>
      </c>
      <c r="C485" s="198">
        <v>0</v>
      </c>
      <c r="D485" s="199">
        <v>0</v>
      </c>
      <c r="E485" s="200">
        <v>0</v>
      </c>
      <c r="F485" s="199">
        <v>0</v>
      </c>
      <c r="G485" s="201">
        <v>0</v>
      </c>
      <c r="H485" s="201">
        <v>0</v>
      </c>
    </row>
    <row r="486" s="166" customFormat="1" spans="1:8">
      <c r="A486" s="196" t="s">
        <v>921</v>
      </c>
      <c r="B486" s="202" t="s">
        <v>922</v>
      </c>
      <c r="C486" s="198">
        <v>0</v>
      </c>
      <c r="D486" s="199">
        <v>0</v>
      </c>
      <c r="E486" s="200">
        <v>0</v>
      </c>
      <c r="F486" s="199">
        <v>0</v>
      </c>
      <c r="G486" s="201">
        <v>0</v>
      </c>
      <c r="H486" s="201">
        <v>0</v>
      </c>
    </row>
    <row r="487" s="166" customFormat="1" spans="1:8">
      <c r="A487" s="196" t="s">
        <v>923</v>
      </c>
      <c r="B487" s="202" t="s">
        <v>924</v>
      </c>
      <c r="C487" s="198">
        <v>0</v>
      </c>
      <c r="D487" s="199">
        <v>0</v>
      </c>
      <c r="E487" s="200">
        <v>0</v>
      </c>
      <c r="F487" s="199">
        <v>0</v>
      </c>
      <c r="G487" s="201">
        <v>0</v>
      </c>
      <c r="H487" s="201">
        <v>0</v>
      </c>
    </row>
    <row r="488" s="166" customFormat="1" spans="1:8">
      <c r="A488" s="196" t="s">
        <v>925</v>
      </c>
      <c r="B488" s="202" t="s">
        <v>926</v>
      </c>
      <c r="C488" s="198">
        <v>89.39</v>
      </c>
      <c r="D488" s="199">
        <v>89.39</v>
      </c>
      <c r="E488" s="200">
        <v>88</v>
      </c>
      <c r="F488" s="199">
        <v>41</v>
      </c>
      <c r="G488" s="201">
        <v>0.458664280120819</v>
      </c>
      <c r="H488" s="201">
        <v>0.465909090909091</v>
      </c>
    </row>
    <row r="489" s="166" customFormat="1" spans="1:8">
      <c r="A489" s="196" t="s">
        <v>927</v>
      </c>
      <c r="B489" s="202" t="s">
        <v>928</v>
      </c>
      <c r="C489" s="198">
        <v>0</v>
      </c>
      <c r="D489" s="199">
        <v>0</v>
      </c>
      <c r="E489" s="200">
        <v>0</v>
      </c>
      <c r="F489" s="199">
        <v>0</v>
      </c>
      <c r="G489" s="201">
        <v>0</v>
      </c>
      <c r="H489" s="201">
        <v>0</v>
      </c>
    </row>
    <row r="490" s="166" customFormat="1" spans="1:8">
      <c r="A490" s="196" t="s">
        <v>929</v>
      </c>
      <c r="B490" s="202" t="s">
        <v>930</v>
      </c>
      <c r="C490" s="198">
        <v>343.27</v>
      </c>
      <c r="D490" s="199">
        <v>343.27</v>
      </c>
      <c r="E490" s="200">
        <v>369</v>
      </c>
      <c r="F490" s="199">
        <v>440</v>
      </c>
      <c r="G490" s="201">
        <v>1.28178984472864</v>
      </c>
      <c r="H490" s="201">
        <v>1.19241192411924</v>
      </c>
    </row>
    <row r="491" s="166" customFormat="1" spans="1:8">
      <c r="A491" s="196" t="s">
        <v>931</v>
      </c>
      <c r="B491" s="202" t="s">
        <v>166</v>
      </c>
      <c r="C491" s="198">
        <v>649.03</v>
      </c>
      <c r="D491" s="199">
        <v>649.03</v>
      </c>
      <c r="E491" s="200">
        <v>767</v>
      </c>
      <c r="F491" s="199">
        <v>765.37</v>
      </c>
      <c r="G491" s="201">
        <v>1.17925211469424</v>
      </c>
      <c r="H491" s="201">
        <v>0.997874837027379</v>
      </c>
    </row>
    <row r="492" s="166" customFormat="1" spans="1:8">
      <c r="A492" s="196" t="s">
        <v>932</v>
      </c>
      <c r="B492" s="202" t="s">
        <v>168</v>
      </c>
      <c r="C492" s="198">
        <v>46</v>
      </c>
      <c r="D492" s="199">
        <v>46</v>
      </c>
      <c r="E492" s="200">
        <v>32</v>
      </c>
      <c r="F492" s="199">
        <v>0</v>
      </c>
      <c r="G492" s="201">
        <v>0</v>
      </c>
      <c r="H492" s="201">
        <v>0</v>
      </c>
    </row>
    <row r="493" s="166" customFormat="1" spans="1:8">
      <c r="A493" s="196" t="s">
        <v>933</v>
      </c>
      <c r="B493" s="202" t="s">
        <v>170</v>
      </c>
      <c r="C493" s="198">
        <v>0</v>
      </c>
      <c r="D493" s="199">
        <v>0</v>
      </c>
      <c r="E493" s="200">
        <v>0</v>
      </c>
      <c r="F493" s="199">
        <v>0</v>
      </c>
      <c r="G493" s="201">
        <v>0</v>
      </c>
      <c r="H493" s="201">
        <v>0</v>
      </c>
    </row>
    <row r="494" s="166" customFormat="1" spans="1:8">
      <c r="A494" s="196" t="s">
        <v>934</v>
      </c>
      <c r="B494" s="202" t="s">
        <v>935</v>
      </c>
      <c r="C494" s="198">
        <v>0</v>
      </c>
      <c r="D494" s="199">
        <v>0</v>
      </c>
      <c r="E494" s="200">
        <v>0</v>
      </c>
      <c r="F494" s="199">
        <v>0</v>
      </c>
      <c r="G494" s="201">
        <v>0</v>
      </c>
      <c r="H494" s="201">
        <v>0</v>
      </c>
    </row>
    <row r="495" s="166" customFormat="1" spans="1:8">
      <c r="A495" s="196" t="s">
        <v>936</v>
      </c>
      <c r="B495" s="202" t="s">
        <v>937</v>
      </c>
      <c r="C495" s="198">
        <v>0</v>
      </c>
      <c r="D495" s="199">
        <v>0</v>
      </c>
      <c r="E495" s="200">
        <v>0</v>
      </c>
      <c r="F495" s="199">
        <v>0</v>
      </c>
      <c r="G495" s="201">
        <v>0</v>
      </c>
      <c r="H495" s="201">
        <v>0</v>
      </c>
    </row>
    <row r="496" s="166" customFormat="1" spans="1:8">
      <c r="A496" s="196" t="s">
        <v>938</v>
      </c>
      <c r="B496" s="202" t="s">
        <v>939</v>
      </c>
      <c r="C496" s="198">
        <v>0</v>
      </c>
      <c r="D496" s="199">
        <v>0</v>
      </c>
      <c r="E496" s="200">
        <v>0</v>
      </c>
      <c r="F496" s="199">
        <v>0</v>
      </c>
      <c r="G496" s="201">
        <v>0</v>
      </c>
      <c r="H496" s="201">
        <v>0</v>
      </c>
    </row>
    <row r="497" s="166" customFormat="1" spans="1:8">
      <c r="A497" s="196" t="s">
        <v>940</v>
      </c>
      <c r="B497" s="202" t="s">
        <v>941</v>
      </c>
      <c r="C497" s="198">
        <v>0</v>
      </c>
      <c r="D497" s="199">
        <v>0</v>
      </c>
      <c r="E497" s="200">
        <v>0</v>
      </c>
      <c r="F497" s="199">
        <v>0</v>
      </c>
      <c r="G497" s="201">
        <v>0</v>
      </c>
      <c r="H497" s="201">
        <v>0</v>
      </c>
    </row>
    <row r="498" s="166" customFormat="1" spans="1:8">
      <c r="A498" s="196" t="s">
        <v>942</v>
      </c>
      <c r="B498" s="202" t="s">
        <v>261</v>
      </c>
      <c r="C498" s="198">
        <v>0</v>
      </c>
      <c r="D498" s="199">
        <v>0</v>
      </c>
      <c r="E498" s="200">
        <v>0</v>
      </c>
      <c r="F498" s="199">
        <v>0</v>
      </c>
      <c r="G498" s="201">
        <v>0</v>
      </c>
      <c r="H498" s="201">
        <v>0</v>
      </c>
    </row>
    <row r="499" s="166" customFormat="1" spans="1:8">
      <c r="A499" s="196" t="s">
        <v>943</v>
      </c>
      <c r="B499" s="202" t="s">
        <v>944</v>
      </c>
      <c r="C499" s="198">
        <v>0</v>
      </c>
      <c r="D499" s="199">
        <v>0</v>
      </c>
      <c r="E499" s="200">
        <v>0</v>
      </c>
      <c r="F499" s="199">
        <v>0</v>
      </c>
      <c r="G499" s="201">
        <v>0</v>
      </c>
      <c r="H499" s="201">
        <v>0</v>
      </c>
    </row>
    <row r="500" s="166" customFormat="1" spans="1:8">
      <c r="A500" s="196" t="s">
        <v>945</v>
      </c>
      <c r="B500" s="202" t="s">
        <v>946</v>
      </c>
      <c r="C500" s="198">
        <v>0</v>
      </c>
      <c r="D500" s="199">
        <v>0</v>
      </c>
      <c r="E500" s="200">
        <v>0</v>
      </c>
      <c r="F500" s="199">
        <v>0</v>
      </c>
      <c r="G500" s="201">
        <v>0</v>
      </c>
      <c r="H500" s="201">
        <v>0</v>
      </c>
    </row>
    <row r="501" s="166" customFormat="1" spans="1:8">
      <c r="A501" s="196" t="s">
        <v>947</v>
      </c>
      <c r="B501" s="202" t="s">
        <v>948</v>
      </c>
      <c r="C501" s="198">
        <v>0</v>
      </c>
      <c r="D501" s="199">
        <v>0</v>
      </c>
      <c r="E501" s="200">
        <v>0</v>
      </c>
      <c r="F501" s="199">
        <v>0</v>
      </c>
      <c r="G501" s="201">
        <v>0</v>
      </c>
      <c r="H501" s="201">
        <v>0</v>
      </c>
    </row>
    <row r="502" s="166" customFormat="1" spans="1:8">
      <c r="A502" s="196" t="s">
        <v>949</v>
      </c>
      <c r="B502" s="202" t="s">
        <v>950</v>
      </c>
      <c r="C502" s="198">
        <v>0</v>
      </c>
      <c r="D502" s="199">
        <v>0</v>
      </c>
      <c r="E502" s="200">
        <v>0</v>
      </c>
      <c r="F502" s="199">
        <v>0</v>
      </c>
      <c r="G502" s="201">
        <v>0</v>
      </c>
      <c r="H502" s="201">
        <v>0</v>
      </c>
    </row>
    <row r="503" s="166" customFormat="1" spans="1:8">
      <c r="A503" s="196" t="s">
        <v>951</v>
      </c>
      <c r="B503" s="202" t="s">
        <v>952</v>
      </c>
      <c r="C503" s="198">
        <v>0</v>
      </c>
      <c r="D503" s="199">
        <v>0</v>
      </c>
      <c r="E503" s="200">
        <v>0</v>
      </c>
      <c r="F503" s="199">
        <v>0</v>
      </c>
      <c r="G503" s="201">
        <v>0</v>
      </c>
      <c r="H503" s="201">
        <v>0</v>
      </c>
    </row>
    <row r="504" s="166" customFormat="1" spans="1:8">
      <c r="A504" s="196" t="s">
        <v>953</v>
      </c>
      <c r="B504" s="202" t="s">
        <v>954</v>
      </c>
      <c r="C504" s="198">
        <v>0</v>
      </c>
      <c r="D504" s="199">
        <v>0</v>
      </c>
      <c r="E504" s="200">
        <v>0</v>
      </c>
      <c r="F504" s="199">
        <v>0</v>
      </c>
      <c r="G504" s="201">
        <v>0</v>
      </c>
      <c r="H504" s="201">
        <v>0</v>
      </c>
    </row>
    <row r="505" s="166" customFormat="1" spans="1:8">
      <c r="A505" s="196" t="s">
        <v>955</v>
      </c>
      <c r="B505" s="202" t="s">
        <v>956</v>
      </c>
      <c r="C505" s="198">
        <v>0</v>
      </c>
      <c r="D505" s="199">
        <v>0</v>
      </c>
      <c r="E505" s="200">
        <v>0</v>
      </c>
      <c r="F505" s="199">
        <v>0</v>
      </c>
      <c r="G505" s="201">
        <v>0</v>
      </c>
      <c r="H505" s="201">
        <v>0</v>
      </c>
    </row>
    <row r="506" s="166" customFormat="1" spans="1:8">
      <c r="A506" s="196" t="s">
        <v>957</v>
      </c>
      <c r="B506" s="202" t="s">
        <v>958</v>
      </c>
      <c r="C506" s="198">
        <v>0</v>
      </c>
      <c r="D506" s="199">
        <v>0</v>
      </c>
      <c r="E506" s="200">
        <v>0</v>
      </c>
      <c r="F506" s="199">
        <v>0</v>
      </c>
      <c r="G506" s="201">
        <v>0</v>
      </c>
      <c r="H506" s="201">
        <v>0</v>
      </c>
    </row>
    <row r="507" s="166" customFormat="1" spans="1:8">
      <c r="A507" s="196" t="s">
        <v>959</v>
      </c>
      <c r="B507" s="202" t="s">
        <v>172</v>
      </c>
      <c r="C507" s="198">
        <v>0</v>
      </c>
      <c r="D507" s="199">
        <v>0</v>
      </c>
      <c r="E507" s="200">
        <v>0</v>
      </c>
      <c r="F507" s="199">
        <v>0</v>
      </c>
      <c r="G507" s="201">
        <v>0</v>
      </c>
      <c r="H507" s="201">
        <v>0</v>
      </c>
    </row>
    <row r="508" s="166" customFormat="1" spans="1:8">
      <c r="A508" s="196" t="s">
        <v>960</v>
      </c>
      <c r="B508" s="202" t="s">
        <v>961</v>
      </c>
      <c r="C508" s="198">
        <v>209</v>
      </c>
      <c r="D508" s="199">
        <v>209</v>
      </c>
      <c r="E508" s="200">
        <v>364</v>
      </c>
      <c r="F508" s="199">
        <v>61</v>
      </c>
      <c r="G508" s="201">
        <v>0.291866028708134</v>
      </c>
      <c r="H508" s="201">
        <v>0.167582417582418</v>
      </c>
    </row>
    <row r="509" s="166" customFormat="1" spans="1:8">
      <c r="A509" s="196" t="s">
        <v>962</v>
      </c>
      <c r="B509" s="202" t="s">
        <v>166</v>
      </c>
      <c r="C509" s="198">
        <v>339.57</v>
      </c>
      <c r="D509" s="199">
        <v>339.57</v>
      </c>
      <c r="E509" s="200">
        <v>411</v>
      </c>
      <c r="F509" s="199">
        <v>376.95</v>
      </c>
      <c r="G509" s="201">
        <v>1.11008039579468</v>
      </c>
      <c r="H509" s="201">
        <v>0.917153284671533</v>
      </c>
    </row>
    <row r="510" s="166" customFormat="1" spans="1:8">
      <c r="A510" s="196" t="s">
        <v>963</v>
      </c>
      <c r="B510" s="202" t="s">
        <v>168</v>
      </c>
      <c r="C510" s="198">
        <v>1510.41</v>
      </c>
      <c r="D510" s="199">
        <v>1510.41</v>
      </c>
      <c r="E510" s="200">
        <v>776</v>
      </c>
      <c r="F510" s="199">
        <v>1159.6</v>
      </c>
      <c r="G510" s="201">
        <v>0.767738561052959</v>
      </c>
      <c r="H510" s="201">
        <v>1.49432989690722</v>
      </c>
    </row>
    <row r="511" s="166" customFormat="1" spans="1:8">
      <c r="A511" s="196" t="s">
        <v>964</v>
      </c>
      <c r="B511" s="202" t="s">
        <v>170</v>
      </c>
      <c r="C511" s="198">
        <v>0</v>
      </c>
      <c r="D511" s="199">
        <v>0</v>
      </c>
      <c r="E511" s="200">
        <v>0</v>
      </c>
      <c r="F511" s="199">
        <v>0</v>
      </c>
      <c r="G511" s="201">
        <v>0</v>
      </c>
      <c r="H511" s="201">
        <v>0</v>
      </c>
    </row>
    <row r="512" s="166" customFormat="1" spans="1:8">
      <c r="A512" s="196" t="s">
        <v>965</v>
      </c>
      <c r="B512" s="202" t="s">
        <v>966</v>
      </c>
      <c r="C512" s="198">
        <v>0</v>
      </c>
      <c r="D512" s="199">
        <v>0</v>
      </c>
      <c r="E512" s="200">
        <v>0</v>
      </c>
      <c r="F512" s="199">
        <v>0</v>
      </c>
      <c r="G512" s="201">
        <v>0</v>
      </c>
      <c r="H512" s="201">
        <v>0</v>
      </c>
    </row>
    <row r="513" s="166" customFormat="1" spans="1:8">
      <c r="A513" s="196" t="s">
        <v>967</v>
      </c>
      <c r="B513" s="202" t="s">
        <v>968</v>
      </c>
      <c r="C513" s="198">
        <v>0</v>
      </c>
      <c r="D513" s="199">
        <v>0</v>
      </c>
      <c r="E513" s="200">
        <v>1</v>
      </c>
      <c r="F513" s="199">
        <v>0</v>
      </c>
      <c r="G513" s="201">
        <v>0</v>
      </c>
      <c r="H513" s="201">
        <v>0</v>
      </c>
    </row>
    <row r="514" s="166" customFormat="1" spans="1:8">
      <c r="A514" s="196" t="s">
        <v>969</v>
      </c>
      <c r="B514" s="202" t="s">
        <v>970</v>
      </c>
      <c r="C514" s="198">
        <v>2</v>
      </c>
      <c r="D514" s="199">
        <v>2</v>
      </c>
      <c r="E514" s="200">
        <v>39</v>
      </c>
      <c r="F514" s="199">
        <v>7</v>
      </c>
      <c r="G514" s="201">
        <v>3.5</v>
      </c>
      <c r="H514" s="201">
        <v>0.179487179487179</v>
      </c>
    </row>
    <row r="515" s="166" customFormat="1" spans="1:8">
      <c r="A515" s="196" t="s">
        <v>971</v>
      </c>
      <c r="B515" s="202" t="s">
        <v>972</v>
      </c>
      <c r="C515" s="198">
        <v>0</v>
      </c>
      <c r="D515" s="199">
        <v>0</v>
      </c>
      <c r="E515" s="200">
        <v>28</v>
      </c>
      <c r="F515" s="199">
        <v>0</v>
      </c>
      <c r="G515" s="201">
        <v>0</v>
      </c>
      <c r="H515" s="201">
        <v>0</v>
      </c>
    </row>
    <row r="516" s="166" customFormat="1" spans="1:8">
      <c r="A516" s="196" t="s">
        <v>973</v>
      </c>
      <c r="B516" s="202" t="s">
        <v>974</v>
      </c>
      <c r="C516" s="198">
        <v>0</v>
      </c>
      <c r="D516" s="199">
        <v>0</v>
      </c>
      <c r="E516" s="200">
        <v>0</v>
      </c>
      <c r="F516" s="199">
        <v>0</v>
      </c>
      <c r="G516" s="201">
        <v>0</v>
      </c>
      <c r="H516" s="201">
        <v>0</v>
      </c>
    </row>
    <row r="517" s="166" customFormat="1" spans="1:8">
      <c r="A517" s="196" t="s">
        <v>975</v>
      </c>
      <c r="B517" s="202" t="s">
        <v>976</v>
      </c>
      <c r="C517" s="198">
        <v>0</v>
      </c>
      <c r="D517" s="199">
        <v>0</v>
      </c>
      <c r="E517" s="200">
        <v>0</v>
      </c>
      <c r="F517" s="199">
        <v>0</v>
      </c>
      <c r="G517" s="201">
        <v>0</v>
      </c>
      <c r="H517" s="201">
        <v>0</v>
      </c>
    </row>
    <row r="518" s="166" customFormat="1" spans="1:8">
      <c r="A518" s="196" t="s">
        <v>977</v>
      </c>
      <c r="B518" s="202" t="s">
        <v>978</v>
      </c>
      <c r="C518" s="198">
        <v>7174.25</v>
      </c>
      <c r="D518" s="199">
        <v>7174.25</v>
      </c>
      <c r="E518" s="200">
        <v>7134</v>
      </c>
      <c r="F518" s="199">
        <v>5153.6</v>
      </c>
      <c r="G518" s="201">
        <v>0.718346865526013</v>
      </c>
      <c r="H518" s="201">
        <v>0.722399775721895</v>
      </c>
    </row>
    <row r="519" s="166" customFormat="1" spans="1:8">
      <c r="A519" s="196" t="s">
        <v>979</v>
      </c>
      <c r="B519" s="202" t="s">
        <v>980</v>
      </c>
      <c r="C519" s="198">
        <v>0</v>
      </c>
      <c r="D519" s="199">
        <v>0</v>
      </c>
      <c r="E519" s="200">
        <v>0</v>
      </c>
      <c r="F519" s="199">
        <v>0</v>
      </c>
      <c r="G519" s="201">
        <v>0</v>
      </c>
      <c r="H519" s="201">
        <v>0</v>
      </c>
    </row>
    <row r="520" s="166" customFormat="1" spans="1:8">
      <c r="A520" s="196" t="s">
        <v>981</v>
      </c>
      <c r="B520" s="202" t="s">
        <v>982</v>
      </c>
      <c r="C520" s="198">
        <v>6976.15</v>
      </c>
      <c r="D520" s="199">
        <v>6976.15</v>
      </c>
      <c r="E520" s="200">
        <v>7208</v>
      </c>
      <c r="F520" s="199">
        <v>7388</v>
      </c>
      <c r="G520" s="201">
        <v>1.05903686130602</v>
      </c>
      <c r="H520" s="201">
        <v>1.02497225305216</v>
      </c>
    </row>
    <row r="521" s="166" customFormat="1" spans="1:8">
      <c r="A521" s="196" t="s">
        <v>983</v>
      </c>
      <c r="B521" s="202" t="s">
        <v>984</v>
      </c>
      <c r="C521" s="198">
        <v>2100</v>
      </c>
      <c r="D521" s="199">
        <v>2100</v>
      </c>
      <c r="E521" s="200">
        <v>1619</v>
      </c>
      <c r="F521" s="199">
        <v>2600</v>
      </c>
      <c r="G521" s="201">
        <v>1.23809523809524</v>
      </c>
      <c r="H521" s="201">
        <v>1.6059295861643</v>
      </c>
    </row>
    <row r="522" s="166" customFormat="1" spans="1:8">
      <c r="A522" s="196" t="s">
        <v>985</v>
      </c>
      <c r="B522" s="202" t="s">
        <v>986</v>
      </c>
      <c r="C522" s="198">
        <v>272.4</v>
      </c>
      <c r="D522" s="199">
        <v>272.4</v>
      </c>
      <c r="E522" s="200">
        <v>513</v>
      </c>
      <c r="F522" s="199">
        <v>272.4</v>
      </c>
      <c r="G522" s="201">
        <v>1</v>
      </c>
      <c r="H522" s="201">
        <v>0.530994152046784</v>
      </c>
    </row>
    <row r="523" s="166" customFormat="1" spans="1:8">
      <c r="A523" s="196" t="s">
        <v>987</v>
      </c>
      <c r="B523" s="202" t="s">
        <v>988</v>
      </c>
      <c r="C523" s="198">
        <v>0</v>
      </c>
      <c r="D523" s="199">
        <v>0</v>
      </c>
      <c r="E523" s="200">
        <v>0</v>
      </c>
      <c r="F523" s="199">
        <v>0</v>
      </c>
      <c r="G523" s="201">
        <v>0</v>
      </c>
      <c r="H523" s="201">
        <v>0</v>
      </c>
    </row>
    <row r="524" s="166" customFormat="1" spans="1:8">
      <c r="A524" s="196" t="s">
        <v>989</v>
      </c>
      <c r="B524" s="202" t="s">
        <v>990</v>
      </c>
      <c r="C524" s="198">
        <v>0</v>
      </c>
      <c r="D524" s="199">
        <v>0</v>
      </c>
      <c r="E524" s="200">
        <v>0</v>
      </c>
      <c r="F524" s="199">
        <v>0</v>
      </c>
      <c r="G524" s="201">
        <v>0</v>
      </c>
      <c r="H524" s="201">
        <v>0</v>
      </c>
    </row>
    <row r="525" s="166" customFormat="1" spans="1:8">
      <c r="A525" s="196" t="s">
        <v>991</v>
      </c>
      <c r="B525" s="202" t="s">
        <v>992</v>
      </c>
      <c r="C525" s="198">
        <v>0</v>
      </c>
      <c r="D525" s="199">
        <v>0</v>
      </c>
      <c r="E525" s="200">
        <v>4</v>
      </c>
      <c r="F525" s="199">
        <v>0</v>
      </c>
      <c r="G525" s="201">
        <v>0</v>
      </c>
      <c r="H525" s="201">
        <v>0</v>
      </c>
    </row>
    <row r="526" s="166" customFormat="1" spans="1:8">
      <c r="A526" s="196" t="s">
        <v>993</v>
      </c>
      <c r="B526" s="202" t="s">
        <v>994</v>
      </c>
      <c r="C526" s="198">
        <v>0</v>
      </c>
      <c r="D526" s="199">
        <v>0</v>
      </c>
      <c r="E526" s="200">
        <v>1278</v>
      </c>
      <c r="F526" s="199">
        <v>0</v>
      </c>
      <c r="G526" s="201">
        <v>0</v>
      </c>
      <c r="H526" s="201">
        <v>0</v>
      </c>
    </row>
    <row r="527" s="166" customFormat="1" spans="1:8">
      <c r="A527" s="196" t="s">
        <v>995</v>
      </c>
      <c r="B527" s="202" t="s">
        <v>996</v>
      </c>
      <c r="C527" s="198">
        <v>0</v>
      </c>
      <c r="D527" s="199">
        <v>0</v>
      </c>
      <c r="E527" s="200">
        <v>0</v>
      </c>
      <c r="F527" s="199">
        <v>0</v>
      </c>
      <c r="G527" s="201">
        <v>0</v>
      </c>
      <c r="H527" s="201">
        <v>0</v>
      </c>
    </row>
    <row r="528" s="166" customFormat="1" spans="1:8">
      <c r="A528" s="196" t="s">
        <v>997</v>
      </c>
      <c r="B528" s="202" t="s">
        <v>998</v>
      </c>
      <c r="C528" s="198">
        <v>0</v>
      </c>
      <c r="D528" s="199">
        <v>0</v>
      </c>
      <c r="E528" s="200">
        <v>0</v>
      </c>
      <c r="F528" s="199">
        <v>0</v>
      </c>
      <c r="G528" s="201">
        <v>0</v>
      </c>
      <c r="H528" s="201">
        <v>0</v>
      </c>
    </row>
    <row r="529" s="166" customFormat="1" spans="1:8">
      <c r="A529" s="196" t="s">
        <v>999</v>
      </c>
      <c r="B529" s="202" t="s">
        <v>1000</v>
      </c>
      <c r="C529" s="198">
        <v>0</v>
      </c>
      <c r="D529" s="199">
        <v>0</v>
      </c>
      <c r="E529" s="200">
        <v>0</v>
      </c>
      <c r="F529" s="199">
        <v>0</v>
      </c>
      <c r="G529" s="201">
        <v>0</v>
      </c>
      <c r="H529" s="201">
        <v>0</v>
      </c>
    </row>
    <row r="530" s="166" customFormat="1" spans="1:8">
      <c r="A530" s="196" t="s">
        <v>1001</v>
      </c>
      <c r="B530" s="202" t="s">
        <v>1002</v>
      </c>
      <c r="C530" s="198">
        <v>0</v>
      </c>
      <c r="D530" s="199">
        <v>0</v>
      </c>
      <c r="E530" s="200">
        <v>0</v>
      </c>
      <c r="F530" s="199">
        <v>0</v>
      </c>
      <c r="G530" s="201">
        <v>0</v>
      </c>
      <c r="H530" s="201">
        <v>0</v>
      </c>
    </row>
    <row r="531" s="166" customFormat="1" spans="1:8">
      <c r="A531" s="196" t="s">
        <v>1003</v>
      </c>
      <c r="B531" s="202" t="s">
        <v>1004</v>
      </c>
      <c r="C531" s="198">
        <v>0</v>
      </c>
      <c r="D531" s="199">
        <v>0</v>
      </c>
      <c r="E531" s="200">
        <v>0</v>
      </c>
      <c r="F531" s="199">
        <v>0</v>
      </c>
      <c r="G531" s="201">
        <v>0</v>
      </c>
      <c r="H531" s="201">
        <v>0</v>
      </c>
    </row>
    <row r="532" s="166" customFormat="1" spans="1:8">
      <c r="A532" s="196" t="s">
        <v>1005</v>
      </c>
      <c r="B532" s="202" t="s">
        <v>1006</v>
      </c>
      <c r="C532" s="198">
        <v>0</v>
      </c>
      <c r="D532" s="199">
        <v>0</v>
      </c>
      <c r="E532" s="200">
        <v>0</v>
      </c>
      <c r="F532" s="199">
        <v>0</v>
      </c>
      <c r="G532" s="201">
        <v>0</v>
      </c>
      <c r="H532" s="201">
        <v>0</v>
      </c>
    </row>
    <row r="533" s="166" customFormat="1" spans="1:8">
      <c r="A533" s="196" t="s">
        <v>1007</v>
      </c>
      <c r="B533" s="202" t="s">
        <v>1008</v>
      </c>
      <c r="C533" s="198">
        <v>0</v>
      </c>
      <c r="D533" s="199">
        <v>0</v>
      </c>
      <c r="E533" s="200">
        <v>0</v>
      </c>
      <c r="F533" s="199">
        <v>0</v>
      </c>
      <c r="G533" s="201">
        <v>0</v>
      </c>
      <c r="H533" s="201">
        <v>0</v>
      </c>
    </row>
    <row r="534" s="166" customFormat="1" spans="1:8">
      <c r="A534" s="196" t="s">
        <v>1009</v>
      </c>
      <c r="B534" s="202" t="s">
        <v>1010</v>
      </c>
      <c r="C534" s="198">
        <v>300</v>
      </c>
      <c r="D534" s="199">
        <v>300</v>
      </c>
      <c r="E534" s="200">
        <v>519</v>
      </c>
      <c r="F534" s="199">
        <v>300</v>
      </c>
      <c r="G534" s="201">
        <v>1</v>
      </c>
      <c r="H534" s="201">
        <v>0.578034682080925</v>
      </c>
    </row>
    <row r="535" s="166" customFormat="1" spans="1:8">
      <c r="A535" s="196" t="s">
        <v>1011</v>
      </c>
      <c r="B535" s="202" t="s">
        <v>1012</v>
      </c>
      <c r="C535" s="198">
        <v>800</v>
      </c>
      <c r="D535" s="199">
        <v>800</v>
      </c>
      <c r="E535" s="200">
        <v>681</v>
      </c>
      <c r="F535" s="199">
        <v>800</v>
      </c>
      <c r="G535" s="201">
        <v>1</v>
      </c>
      <c r="H535" s="201">
        <v>1.17474302496329</v>
      </c>
    </row>
    <row r="536" s="166" customFormat="1" spans="1:8">
      <c r="A536" s="196" t="s">
        <v>1013</v>
      </c>
      <c r="B536" s="202" t="s">
        <v>1014</v>
      </c>
      <c r="C536" s="198">
        <v>0</v>
      </c>
      <c r="D536" s="199">
        <v>0</v>
      </c>
      <c r="E536" s="200">
        <v>0</v>
      </c>
      <c r="F536" s="199">
        <v>0</v>
      </c>
      <c r="G536" s="201">
        <v>0</v>
      </c>
      <c r="H536" s="201">
        <v>0</v>
      </c>
    </row>
    <row r="537" s="166" customFormat="1" spans="1:8">
      <c r="A537" s="196" t="s">
        <v>1015</v>
      </c>
      <c r="B537" s="202" t="s">
        <v>1016</v>
      </c>
      <c r="C537" s="198">
        <v>6</v>
      </c>
      <c r="D537" s="199">
        <v>6</v>
      </c>
      <c r="E537" s="200">
        <v>4</v>
      </c>
      <c r="F537" s="199">
        <v>0</v>
      </c>
      <c r="G537" s="201">
        <v>0</v>
      </c>
      <c r="H537" s="201">
        <v>0</v>
      </c>
    </row>
    <row r="538" s="166" customFormat="1" spans="1:8">
      <c r="A538" s="196" t="s">
        <v>1017</v>
      </c>
      <c r="B538" s="202" t="s">
        <v>1018</v>
      </c>
      <c r="C538" s="198">
        <v>215</v>
      </c>
      <c r="D538" s="199">
        <v>215</v>
      </c>
      <c r="E538" s="200">
        <v>208</v>
      </c>
      <c r="F538" s="199">
        <v>220</v>
      </c>
      <c r="G538" s="201">
        <v>1.02325581395349</v>
      </c>
      <c r="H538" s="201">
        <v>1.05769230769231</v>
      </c>
    </row>
    <row r="539" s="166" customFormat="1" spans="1:8">
      <c r="A539" s="196" t="s">
        <v>1019</v>
      </c>
      <c r="B539" s="202" t="s">
        <v>1020</v>
      </c>
      <c r="C539" s="198">
        <v>0</v>
      </c>
      <c r="D539" s="199">
        <v>0</v>
      </c>
      <c r="E539" s="200">
        <v>0</v>
      </c>
      <c r="F539" s="199">
        <v>0</v>
      </c>
      <c r="G539" s="201">
        <v>0</v>
      </c>
      <c r="H539" s="201">
        <v>0</v>
      </c>
    </row>
    <row r="540" s="166" customFormat="1" spans="1:8">
      <c r="A540" s="196" t="s">
        <v>1021</v>
      </c>
      <c r="B540" s="202" t="s">
        <v>1022</v>
      </c>
      <c r="C540" s="198">
        <v>0</v>
      </c>
      <c r="D540" s="199">
        <v>0</v>
      </c>
      <c r="E540" s="200">
        <v>0</v>
      </c>
      <c r="F540" s="199">
        <v>0</v>
      </c>
      <c r="G540" s="201">
        <v>0</v>
      </c>
      <c r="H540" s="201">
        <v>0</v>
      </c>
    </row>
    <row r="541" s="166" customFormat="1" spans="1:8">
      <c r="A541" s="196" t="s">
        <v>1023</v>
      </c>
      <c r="B541" s="202" t="s">
        <v>1024</v>
      </c>
      <c r="C541" s="198">
        <v>0</v>
      </c>
      <c r="D541" s="199">
        <v>0</v>
      </c>
      <c r="E541" s="200">
        <v>0</v>
      </c>
      <c r="F541" s="199">
        <v>0</v>
      </c>
      <c r="G541" s="201">
        <v>0</v>
      </c>
      <c r="H541" s="201">
        <v>0</v>
      </c>
    </row>
    <row r="542" s="166" customFormat="1" spans="1:8">
      <c r="A542" s="196" t="s">
        <v>1025</v>
      </c>
      <c r="B542" s="202" t="s">
        <v>1026</v>
      </c>
      <c r="C542" s="198">
        <v>2127</v>
      </c>
      <c r="D542" s="199">
        <v>2127</v>
      </c>
      <c r="E542" s="200">
        <v>676</v>
      </c>
      <c r="F542" s="199">
        <v>1917</v>
      </c>
      <c r="G542" s="201">
        <v>0.901269393511989</v>
      </c>
      <c r="H542" s="201">
        <v>2.83579881656805</v>
      </c>
    </row>
    <row r="543" s="166" customFormat="1" spans="1:8">
      <c r="A543" s="196" t="s">
        <v>1027</v>
      </c>
      <c r="B543" s="202" t="s">
        <v>1028</v>
      </c>
      <c r="C543" s="198">
        <v>0</v>
      </c>
      <c r="D543" s="199">
        <v>0</v>
      </c>
      <c r="E543" s="200">
        <v>0</v>
      </c>
      <c r="F543" s="199">
        <v>82</v>
      </c>
      <c r="G543" s="201">
        <v>0</v>
      </c>
      <c r="H543" s="201">
        <v>0</v>
      </c>
    </row>
    <row r="544" s="166" customFormat="1" spans="1:8">
      <c r="A544" s="196" t="s">
        <v>1029</v>
      </c>
      <c r="B544" s="202" t="s">
        <v>1030</v>
      </c>
      <c r="C544" s="198">
        <v>0</v>
      </c>
      <c r="D544" s="199">
        <v>0</v>
      </c>
      <c r="E544" s="200">
        <v>10</v>
      </c>
      <c r="F544" s="199">
        <v>0</v>
      </c>
      <c r="G544" s="201">
        <v>0</v>
      </c>
      <c r="H544" s="201">
        <v>0</v>
      </c>
    </row>
    <row r="545" s="166" customFormat="1" spans="1:8">
      <c r="A545" s="196" t="s">
        <v>1031</v>
      </c>
      <c r="B545" s="202" t="s">
        <v>1032</v>
      </c>
      <c r="C545" s="198">
        <v>0</v>
      </c>
      <c r="D545" s="199">
        <v>0</v>
      </c>
      <c r="E545" s="200">
        <v>0</v>
      </c>
      <c r="F545" s="199">
        <v>0</v>
      </c>
      <c r="G545" s="201">
        <v>0</v>
      </c>
      <c r="H545" s="201">
        <v>0</v>
      </c>
    </row>
    <row r="546" s="166" customFormat="1" spans="1:8">
      <c r="A546" s="196" t="s">
        <v>1033</v>
      </c>
      <c r="B546" s="202" t="s">
        <v>1034</v>
      </c>
      <c r="C546" s="198">
        <v>0</v>
      </c>
      <c r="D546" s="199">
        <v>0</v>
      </c>
      <c r="E546" s="200">
        <v>12</v>
      </c>
      <c r="F546" s="199">
        <v>0</v>
      </c>
      <c r="G546" s="201">
        <v>0</v>
      </c>
      <c r="H546" s="201">
        <v>0</v>
      </c>
    </row>
    <row r="547" s="166" customFormat="1" spans="1:8">
      <c r="A547" s="196" t="s">
        <v>1035</v>
      </c>
      <c r="B547" s="202" t="s">
        <v>1036</v>
      </c>
      <c r="C547" s="198">
        <v>0</v>
      </c>
      <c r="D547" s="199">
        <v>0</v>
      </c>
      <c r="E547" s="200">
        <v>9</v>
      </c>
      <c r="F547" s="199">
        <v>0</v>
      </c>
      <c r="G547" s="201">
        <v>0</v>
      </c>
      <c r="H547" s="201">
        <v>0</v>
      </c>
    </row>
    <row r="548" s="166" customFormat="1" spans="1:8">
      <c r="A548" s="196" t="s">
        <v>1037</v>
      </c>
      <c r="B548" s="202" t="s">
        <v>1038</v>
      </c>
      <c r="C548" s="198">
        <v>91</v>
      </c>
      <c r="D548" s="199">
        <v>91</v>
      </c>
      <c r="E548" s="200">
        <v>20</v>
      </c>
      <c r="F548" s="199">
        <v>0</v>
      </c>
      <c r="G548" s="201">
        <v>0</v>
      </c>
      <c r="H548" s="201">
        <v>0</v>
      </c>
    </row>
    <row r="549" s="166" customFormat="1" spans="1:8">
      <c r="A549" s="196" t="s">
        <v>1039</v>
      </c>
      <c r="B549" s="202" t="s">
        <v>1040</v>
      </c>
      <c r="C549" s="198">
        <v>0</v>
      </c>
      <c r="D549" s="199">
        <v>0</v>
      </c>
      <c r="E549" s="200">
        <v>0</v>
      </c>
      <c r="F549" s="199">
        <v>0</v>
      </c>
      <c r="G549" s="201">
        <v>0</v>
      </c>
      <c r="H549" s="201">
        <v>0</v>
      </c>
    </row>
    <row r="550" s="166" customFormat="1" spans="1:8">
      <c r="A550" s="196" t="s">
        <v>1041</v>
      </c>
      <c r="B550" s="202" t="s">
        <v>1042</v>
      </c>
      <c r="C550" s="198">
        <v>0</v>
      </c>
      <c r="D550" s="199">
        <v>0</v>
      </c>
      <c r="E550" s="200">
        <v>6</v>
      </c>
      <c r="F550" s="199">
        <v>0</v>
      </c>
      <c r="G550" s="201">
        <v>0</v>
      </c>
      <c r="H550" s="201">
        <v>0</v>
      </c>
    </row>
    <row r="551" s="166" customFormat="1" spans="1:8">
      <c r="A551" s="196" t="s">
        <v>1043</v>
      </c>
      <c r="B551" s="202" t="s">
        <v>1044</v>
      </c>
      <c r="C551" s="198">
        <v>0</v>
      </c>
      <c r="D551" s="199">
        <v>0</v>
      </c>
      <c r="E551" s="200">
        <v>0</v>
      </c>
      <c r="F551" s="199">
        <v>0</v>
      </c>
      <c r="G551" s="201">
        <v>0</v>
      </c>
      <c r="H551" s="201">
        <v>0</v>
      </c>
    </row>
    <row r="552" s="166" customFormat="1" spans="1:8">
      <c r="A552" s="196" t="s">
        <v>1045</v>
      </c>
      <c r="B552" s="202" t="s">
        <v>1046</v>
      </c>
      <c r="C552" s="198">
        <v>0</v>
      </c>
      <c r="D552" s="199">
        <v>0</v>
      </c>
      <c r="E552" s="200">
        <v>0</v>
      </c>
      <c r="F552" s="199">
        <v>100</v>
      </c>
      <c r="G552" s="201">
        <v>0</v>
      </c>
      <c r="H552" s="201">
        <v>0</v>
      </c>
    </row>
    <row r="553" s="166" customFormat="1" spans="1:8">
      <c r="A553" s="196" t="s">
        <v>1047</v>
      </c>
      <c r="B553" s="202" t="s">
        <v>1048</v>
      </c>
      <c r="C553" s="198">
        <v>0</v>
      </c>
      <c r="D553" s="199">
        <v>0</v>
      </c>
      <c r="E553" s="200">
        <v>60</v>
      </c>
      <c r="F553" s="199">
        <v>0</v>
      </c>
      <c r="G553" s="201">
        <v>0</v>
      </c>
      <c r="H553" s="201">
        <v>0</v>
      </c>
    </row>
    <row r="554" s="166" customFormat="1" spans="1:8">
      <c r="A554" s="196" t="s">
        <v>1049</v>
      </c>
      <c r="B554" s="202" t="s">
        <v>1050</v>
      </c>
      <c r="C554" s="198">
        <v>0</v>
      </c>
      <c r="D554" s="199">
        <v>0</v>
      </c>
      <c r="E554" s="200">
        <v>0</v>
      </c>
      <c r="F554" s="199">
        <v>0</v>
      </c>
      <c r="G554" s="201">
        <v>0</v>
      </c>
      <c r="H554" s="201">
        <v>0</v>
      </c>
    </row>
    <row r="555" s="166" customFormat="1" spans="1:8">
      <c r="A555" s="196" t="s">
        <v>1051</v>
      </c>
      <c r="B555" s="202" t="s">
        <v>1052</v>
      </c>
      <c r="C555" s="198">
        <v>0</v>
      </c>
      <c r="D555" s="199">
        <v>0</v>
      </c>
      <c r="E555" s="200">
        <v>0</v>
      </c>
      <c r="F555" s="199">
        <v>0</v>
      </c>
      <c r="G555" s="201">
        <v>0</v>
      </c>
      <c r="H555" s="201">
        <v>0</v>
      </c>
    </row>
    <row r="556" s="166" customFormat="1" spans="1:8">
      <c r="A556" s="196" t="s">
        <v>1053</v>
      </c>
      <c r="B556" s="202" t="s">
        <v>166</v>
      </c>
      <c r="C556" s="198">
        <v>96.09</v>
      </c>
      <c r="D556" s="199">
        <v>96.09</v>
      </c>
      <c r="E556" s="200">
        <v>100</v>
      </c>
      <c r="F556" s="199">
        <v>108.46</v>
      </c>
      <c r="G556" s="201">
        <v>1.12873347903008</v>
      </c>
      <c r="H556" s="201">
        <v>1.0846</v>
      </c>
    </row>
    <row r="557" s="166" customFormat="1" spans="1:8">
      <c r="A557" s="196" t="s">
        <v>1054</v>
      </c>
      <c r="B557" s="202" t="s">
        <v>168</v>
      </c>
      <c r="C557" s="198">
        <v>0</v>
      </c>
      <c r="D557" s="199">
        <v>0</v>
      </c>
      <c r="E557" s="200">
        <v>90</v>
      </c>
      <c r="F557" s="199">
        <v>36</v>
      </c>
      <c r="G557" s="201">
        <v>0</v>
      </c>
      <c r="H557" s="201">
        <v>0.4</v>
      </c>
    </row>
    <row r="558" s="166" customFormat="1" spans="1:8">
      <c r="A558" s="196" t="s">
        <v>1055</v>
      </c>
      <c r="B558" s="202" t="s">
        <v>170</v>
      </c>
      <c r="C558" s="198">
        <v>0</v>
      </c>
      <c r="D558" s="199">
        <v>0</v>
      </c>
      <c r="E558" s="200">
        <v>0</v>
      </c>
      <c r="F558" s="199">
        <v>0</v>
      </c>
      <c r="G558" s="201">
        <v>0</v>
      </c>
      <c r="H558" s="201">
        <v>0</v>
      </c>
    </row>
    <row r="559" s="166" customFormat="1" spans="1:8">
      <c r="A559" s="196" t="s">
        <v>1056</v>
      </c>
      <c r="B559" s="202" t="s">
        <v>1057</v>
      </c>
      <c r="C559" s="198">
        <v>40</v>
      </c>
      <c r="D559" s="199">
        <v>40</v>
      </c>
      <c r="E559" s="200">
        <v>18</v>
      </c>
      <c r="F559" s="199">
        <v>0</v>
      </c>
      <c r="G559" s="201">
        <v>0</v>
      </c>
      <c r="H559" s="201">
        <v>0</v>
      </c>
    </row>
    <row r="560" s="166" customFormat="1" spans="1:8">
      <c r="A560" s="196" t="s">
        <v>1058</v>
      </c>
      <c r="B560" s="202" t="s">
        <v>1059</v>
      </c>
      <c r="C560" s="198">
        <v>0</v>
      </c>
      <c r="D560" s="199">
        <v>0</v>
      </c>
      <c r="E560" s="200">
        <v>26</v>
      </c>
      <c r="F560" s="199">
        <v>0</v>
      </c>
      <c r="G560" s="201">
        <v>0</v>
      </c>
      <c r="H560" s="201">
        <v>0</v>
      </c>
    </row>
    <row r="561" s="166" customFormat="1" spans="1:8">
      <c r="A561" s="196" t="s">
        <v>1060</v>
      </c>
      <c r="B561" s="202" t="s">
        <v>1061</v>
      </c>
      <c r="C561" s="198">
        <v>0</v>
      </c>
      <c r="D561" s="199">
        <v>0</v>
      </c>
      <c r="E561" s="200">
        <v>0</v>
      </c>
      <c r="F561" s="199">
        <v>0</v>
      </c>
      <c r="G561" s="201">
        <v>0</v>
      </c>
      <c r="H561" s="201">
        <v>0</v>
      </c>
    </row>
    <row r="562" s="166" customFormat="1" spans="1:8">
      <c r="A562" s="196" t="s">
        <v>1062</v>
      </c>
      <c r="B562" s="202" t="s">
        <v>1063</v>
      </c>
      <c r="C562" s="198">
        <v>321</v>
      </c>
      <c r="D562" s="199">
        <v>321</v>
      </c>
      <c r="E562" s="200">
        <v>580</v>
      </c>
      <c r="F562" s="199">
        <v>446</v>
      </c>
      <c r="G562" s="201">
        <v>1.38940809968847</v>
      </c>
      <c r="H562" s="201">
        <v>0.768965517241379</v>
      </c>
    </row>
    <row r="563" s="166" customFormat="1" spans="1:8">
      <c r="A563" s="196" t="s">
        <v>1064</v>
      </c>
      <c r="B563" s="202" t="s">
        <v>1065</v>
      </c>
      <c r="C563" s="198">
        <v>200</v>
      </c>
      <c r="D563" s="199">
        <v>200</v>
      </c>
      <c r="E563" s="200">
        <v>100</v>
      </c>
      <c r="F563" s="199">
        <v>150</v>
      </c>
      <c r="G563" s="201">
        <v>0.75</v>
      </c>
      <c r="H563" s="201">
        <v>1.5</v>
      </c>
    </row>
    <row r="564" s="166" customFormat="1" spans="1:8">
      <c r="A564" s="196" t="s">
        <v>1066</v>
      </c>
      <c r="B564" s="202" t="s">
        <v>166</v>
      </c>
      <c r="C564" s="198">
        <v>60.06</v>
      </c>
      <c r="D564" s="199">
        <v>60.06</v>
      </c>
      <c r="E564" s="200">
        <v>61</v>
      </c>
      <c r="F564" s="199">
        <v>62.89</v>
      </c>
      <c r="G564" s="201">
        <v>1.04711954711955</v>
      </c>
      <c r="H564" s="201">
        <v>1.03098360655738</v>
      </c>
    </row>
    <row r="565" s="166" customFormat="1" spans="1:8">
      <c r="A565" s="196" t="s">
        <v>1067</v>
      </c>
      <c r="B565" s="202" t="s">
        <v>168</v>
      </c>
      <c r="C565" s="198">
        <v>19.2</v>
      </c>
      <c r="D565" s="199">
        <v>19.2</v>
      </c>
      <c r="E565" s="200">
        <v>5</v>
      </c>
      <c r="F565" s="199">
        <v>10</v>
      </c>
      <c r="G565" s="201">
        <v>0.520833333333333</v>
      </c>
      <c r="H565" s="201">
        <v>2</v>
      </c>
    </row>
    <row r="566" s="166" customFormat="1" spans="1:8">
      <c r="A566" s="196" t="s">
        <v>1068</v>
      </c>
      <c r="B566" s="202" t="s">
        <v>170</v>
      </c>
      <c r="C566" s="198">
        <v>0</v>
      </c>
      <c r="D566" s="199">
        <v>0</v>
      </c>
      <c r="E566" s="200">
        <v>0</v>
      </c>
      <c r="F566" s="199">
        <v>0</v>
      </c>
      <c r="G566" s="201">
        <v>0</v>
      </c>
      <c r="H566" s="201">
        <v>0</v>
      </c>
    </row>
    <row r="567" s="166" customFormat="1" spans="1:8">
      <c r="A567" s="196" t="s">
        <v>1069</v>
      </c>
      <c r="B567" s="202" t="s">
        <v>172</v>
      </c>
      <c r="C567" s="198">
        <v>0</v>
      </c>
      <c r="D567" s="199">
        <v>0</v>
      </c>
      <c r="E567" s="200">
        <v>0</v>
      </c>
      <c r="F567" s="199">
        <v>0</v>
      </c>
      <c r="G567" s="201">
        <v>0</v>
      </c>
      <c r="H567" s="201">
        <v>0</v>
      </c>
    </row>
    <row r="568" s="166" customFormat="1" spans="1:8">
      <c r="A568" s="196" t="s">
        <v>1070</v>
      </c>
      <c r="B568" s="202" t="s">
        <v>1071</v>
      </c>
      <c r="C568" s="198">
        <v>0</v>
      </c>
      <c r="D568" s="199">
        <v>0</v>
      </c>
      <c r="E568" s="200">
        <v>0</v>
      </c>
      <c r="F568" s="199">
        <v>0</v>
      </c>
      <c r="G568" s="201">
        <v>0</v>
      </c>
      <c r="H568" s="201">
        <v>0</v>
      </c>
    </row>
    <row r="569" s="166" customFormat="1" spans="1:8">
      <c r="A569" s="196" t="s">
        <v>1072</v>
      </c>
      <c r="B569" s="202" t="s">
        <v>1073</v>
      </c>
      <c r="C569" s="198">
        <v>0</v>
      </c>
      <c r="D569" s="199">
        <v>0</v>
      </c>
      <c r="E569" s="200">
        <v>0</v>
      </c>
      <c r="F569" s="199">
        <v>0</v>
      </c>
      <c r="G569" s="201">
        <v>0</v>
      </c>
      <c r="H569" s="201">
        <v>0</v>
      </c>
    </row>
    <row r="570" s="166" customFormat="1" spans="1:8">
      <c r="A570" s="196" t="s">
        <v>1074</v>
      </c>
      <c r="B570" s="202" t="s">
        <v>1075</v>
      </c>
      <c r="C570" s="198">
        <v>6030</v>
      </c>
      <c r="D570" s="199">
        <v>6030</v>
      </c>
      <c r="E570" s="200">
        <v>0</v>
      </c>
      <c r="F570" s="199">
        <v>7409</v>
      </c>
      <c r="G570" s="201">
        <v>1.22868988391376</v>
      </c>
      <c r="H570" s="201">
        <v>0</v>
      </c>
    </row>
    <row r="571" s="166" customFormat="1" spans="1:8">
      <c r="A571" s="196" t="s">
        <v>1076</v>
      </c>
      <c r="B571" s="202" t="s">
        <v>1077</v>
      </c>
      <c r="C571" s="198">
        <v>400</v>
      </c>
      <c r="D571" s="199">
        <v>400</v>
      </c>
      <c r="E571" s="200">
        <v>0</v>
      </c>
      <c r="F571" s="199">
        <v>0</v>
      </c>
      <c r="G571" s="201">
        <v>0</v>
      </c>
      <c r="H571" s="201">
        <v>0</v>
      </c>
    </row>
    <row r="572" s="166" customFormat="1" spans="1:8">
      <c r="A572" s="196" t="s">
        <v>1078</v>
      </c>
      <c r="B572" s="202" t="s">
        <v>1079</v>
      </c>
      <c r="C572" s="198">
        <v>40</v>
      </c>
      <c r="D572" s="199">
        <v>40</v>
      </c>
      <c r="E572" s="200">
        <v>0</v>
      </c>
      <c r="F572" s="199">
        <v>0</v>
      </c>
      <c r="G572" s="201">
        <v>0</v>
      </c>
      <c r="H572" s="201">
        <v>0</v>
      </c>
    </row>
    <row r="573" s="166" customFormat="1" spans="1:8">
      <c r="A573" s="196" t="s">
        <v>1080</v>
      </c>
      <c r="B573" s="202" t="s">
        <v>1081</v>
      </c>
      <c r="C573" s="198">
        <v>0</v>
      </c>
      <c r="D573" s="199">
        <v>0</v>
      </c>
      <c r="E573" s="200">
        <v>1556</v>
      </c>
      <c r="F573" s="199">
        <v>0</v>
      </c>
      <c r="G573" s="201">
        <v>0</v>
      </c>
      <c r="H573" s="201">
        <v>0</v>
      </c>
    </row>
    <row r="574" s="166" customFormat="1" spans="1:8">
      <c r="A574" s="196" t="s">
        <v>1082</v>
      </c>
      <c r="B574" s="202" t="s">
        <v>1083</v>
      </c>
      <c r="C574" s="198">
        <v>472</v>
      </c>
      <c r="D574" s="199">
        <v>472</v>
      </c>
      <c r="E574" s="200">
        <v>3900</v>
      </c>
      <c r="F574" s="199">
        <v>0</v>
      </c>
      <c r="G574" s="201">
        <v>0</v>
      </c>
      <c r="H574" s="201">
        <v>0</v>
      </c>
    </row>
    <row r="575" s="166" customFormat="1" spans="1:8">
      <c r="A575" s="196" t="s">
        <v>1084</v>
      </c>
      <c r="B575" s="202" t="s">
        <v>1085</v>
      </c>
      <c r="C575" s="198">
        <v>0</v>
      </c>
      <c r="D575" s="199">
        <v>0</v>
      </c>
      <c r="E575" s="200">
        <v>0</v>
      </c>
      <c r="F575" s="199">
        <v>0</v>
      </c>
      <c r="G575" s="201">
        <v>0</v>
      </c>
      <c r="H575" s="201">
        <v>0</v>
      </c>
    </row>
    <row r="576" s="166" customFormat="1" spans="1:8">
      <c r="A576" s="196" t="s">
        <v>1086</v>
      </c>
      <c r="B576" s="202" t="s">
        <v>1087</v>
      </c>
      <c r="C576" s="198">
        <v>0</v>
      </c>
      <c r="D576" s="199">
        <v>0</v>
      </c>
      <c r="E576" s="200">
        <v>0</v>
      </c>
      <c r="F576" s="199">
        <v>0</v>
      </c>
      <c r="G576" s="201">
        <v>0</v>
      </c>
      <c r="H576" s="201">
        <v>0</v>
      </c>
    </row>
    <row r="577" s="166" customFormat="1" spans="1:8">
      <c r="A577" s="196" t="s">
        <v>1088</v>
      </c>
      <c r="B577" s="202" t="s">
        <v>1089</v>
      </c>
      <c r="C577" s="198">
        <v>0</v>
      </c>
      <c r="D577" s="199">
        <v>0</v>
      </c>
      <c r="E577" s="200">
        <v>0</v>
      </c>
      <c r="F577" s="199">
        <v>0</v>
      </c>
      <c r="G577" s="201">
        <v>0</v>
      </c>
      <c r="H577" s="201">
        <v>0</v>
      </c>
    </row>
    <row r="578" s="166" customFormat="1" spans="1:8">
      <c r="A578" s="196" t="s">
        <v>1090</v>
      </c>
      <c r="B578" s="202" t="s">
        <v>1091</v>
      </c>
      <c r="C578" s="198">
        <v>353</v>
      </c>
      <c r="D578" s="199">
        <v>353</v>
      </c>
      <c r="E578" s="200">
        <v>59</v>
      </c>
      <c r="F578" s="199">
        <v>281</v>
      </c>
      <c r="G578" s="201">
        <v>0.796033994334278</v>
      </c>
      <c r="H578" s="201">
        <v>4.76271186440678</v>
      </c>
    </row>
    <row r="579" s="166" customFormat="1" spans="1:8">
      <c r="A579" s="196" t="s">
        <v>1092</v>
      </c>
      <c r="B579" s="202" t="s">
        <v>1093</v>
      </c>
      <c r="C579" s="198">
        <v>0</v>
      </c>
      <c r="D579" s="199">
        <v>0</v>
      </c>
      <c r="E579" s="200">
        <v>3</v>
      </c>
      <c r="F579" s="199">
        <v>0</v>
      </c>
      <c r="G579" s="201">
        <v>0</v>
      </c>
      <c r="H579" s="201">
        <v>0</v>
      </c>
    </row>
    <row r="580" s="166" customFormat="1" spans="1:8">
      <c r="A580" s="196" t="s">
        <v>1094</v>
      </c>
      <c r="B580" s="202" t="s">
        <v>1095</v>
      </c>
      <c r="C580" s="198">
        <v>7975</v>
      </c>
      <c r="D580" s="199">
        <v>7975</v>
      </c>
      <c r="E580" s="200">
        <v>9991</v>
      </c>
      <c r="F580" s="199">
        <v>9098</v>
      </c>
      <c r="G580" s="201">
        <v>1.14081504702194</v>
      </c>
      <c r="H580" s="201">
        <v>0.910619557601842</v>
      </c>
    </row>
    <row r="581" s="166" customFormat="1" spans="1:8">
      <c r="A581" s="196" t="s">
        <v>1096</v>
      </c>
      <c r="B581" s="202" t="s">
        <v>1097</v>
      </c>
      <c r="C581" s="198">
        <v>0</v>
      </c>
      <c r="D581" s="199">
        <v>0</v>
      </c>
      <c r="E581" s="200">
        <v>0</v>
      </c>
      <c r="F581" s="199">
        <v>0</v>
      </c>
      <c r="G581" s="201">
        <v>0</v>
      </c>
      <c r="H581" s="201">
        <v>0</v>
      </c>
    </row>
    <row r="582" s="166" customFormat="1" spans="1:8">
      <c r="A582" s="196" t="s">
        <v>1098</v>
      </c>
      <c r="B582" s="202" t="s">
        <v>1099</v>
      </c>
      <c r="C582" s="198">
        <v>0</v>
      </c>
      <c r="D582" s="199">
        <v>0</v>
      </c>
      <c r="E582" s="200">
        <v>0</v>
      </c>
      <c r="F582" s="199">
        <v>0</v>
      </c>
      <c r="G582" s="201">
        <v>0</v>
      </c>
      <c r="H582" s="201">
        <v>0</v>
      </c>
    </row>
    <row r="583" s="166" customFormat="1" spans="1:8">
      <c r="A583" s="196" t="s">
        <v>1100</v>
      </c>
      <c r="B583" s="202" t="s">
        <v>1101</v>
      </c>
      <c r="C583" s="198">
        <v>0</v>
      </c>
      <c r="D583" s="199">
        <v>0</v>
      </c>
      <c r="E583" s="200">
        <v>0</v>
      </c>
      <c r="F583" s="199">
        <v>0</v>
      </c>
      <c r="G583" s="201">
        <v>0</v>
      </c>
      <c r="H583" s="201">
        <v>0</v>
      </c>
    </row>
    <row r="584" s="166" customFormat="1" spans="1:8">
      <c r="A584" s="196" t="s">
        <v>1102</v>
      </c>
      <c r="B584" s="202" t="s">
        <v>1103</v>
      </c>
      <c r="C584" s="198">
        <v>268.5</v>
      </c>
      <c r="D584" s="199">
        <v>268.5</v>
      </c>
      <c r="E584" s="200">
        <v>262</v>
      </c>
      <c r="F584" s="199">
        <v>177.04</v>
      </c>
      <c r="G584" s="201">
        <v>0.659366852886406</v>
      </c>
      <c r="H584" s="201">
        <v>0.675725190839695</v>
      </c>
    </row>
    <row r="585" s="166" customFormat="1" spans="1:8">
      <c r="A585" s="196" t="s">
        <v>1104</v>
      </c>
      <c r="B585" s="202" t="s">
        <v>166</v>
      </c>
      <c r="C585" s="198">
        <v>180.43</v>
      </c>
      <c r="D585" s="199">
        <v>180.43</v>
      </c>
      <c r="E585" s="200">
        <v>244</v>
      </c>
      <c r="F585" s="199">
        <v>210.9</v>
      </c>
      <c r="G585" s="201">
        <v>1.16887435570581</v>
      </c>
      <c r="H585" s="201">
        <v>0.864344262295082</v>
      </c>
    </row>
    <row r="586" s="166" customFormat="1" spans="1:8">
      <c r="A586" s="196" t="s">
        <v>1105</v>
      </c>
      <c r="B586" s="202" t="s">
        <v>168</v>
      </c>
      <c r="C586" s="198">
        <v>20</v>
      </c>
      <c r="D586" s="199">
        <v>20</v>
      </c>
      <c r="E586" s="200">
        <v>8</v>
      </c>
      <c r="F586" s="199">
        <v>0</v>
      </c>
      <c r="G586" s="201">
        <v>0</v>
      </c>
      <c r="H586" s="201">
        <v>0</v>
      </c>
    </row>
    <row r="587" s="166" customFormat="1" spans="1:8">
      <c r="A587" s="196" t="s">
        <v>1106</v>
      </c>
      <c r="B587" s="202" t="s">
        <v>170</v>
      </c>
      <c r="C587" s="198">
        <v>0</v>
      </c>
      <c r="D587" s="199">
        <v>0</v>
      </c>
      <c r="E587" s="200">
        <v>0</v>
      </c>
      <c r="F587" s="199">
        <v>0</v>
      </c>
      <c r="G587" s="201">
        <v>0</v>
      </c>
      <c r="H587" s="201">
        <v>0</v>
      </c>
    </row>
    <row r="588" s="166" customFormat="1" spans="1:8">
      <c r="A588" s="196" t="s">
        <v>1107</v>
      </c>
      <c r="B588" s="202" t="s">
        <v>1108</v>
      </c>
      <c r="C588" s="198">
        <v>0</v>
      </c>
      <c r="D588" s="199">
        <v>0</v>
      </c>
      <c r="E588" s="200">
        <v>0</v>
      </c>
      <c r="F588" s="199">
        <v>0</v>
      </c>
      <c r="G588" s="201">
        <v>0</v>
      </c>
      <c r="H588" s="201">
        <v>0</v>
      </c>
    </row>
    <row r="589" s="166" customFormat="1" spans="1:8">
      <c r="A589" s="196" t="s">
        <v>1109</v>
      </c>
      <c r="B589" s="202" t="s">
        <v>1110</v>
      </c>
      <c r="C589" s="198">
        <v>0</v>
      </c>
      <c r="D589" s="199">
        <v>0</v>
      </c>
      <c r="E589" s="200">
        <v>0</v>
      </c>
      <c r="F589" s="199">
        <v>0</v>
      </c>
      <c r="G589" s="201">
        <v>0</v>
      </c>
      <c r="H589" s="201">
        <v>0</v>
      </c>
    </row>
    <row r="590" s="166" customFormat="1" spans="1:8">
      <c r="A590" s="196" t="s">
        <v>1111</v>
      </c>
      <c r="B590" s="202" t="s">
        <v>261</v>
      </c>
      <c r="C590" s="198">
        <v>0</v>
      </c>
      <c r="D590" s="199">
        <v>0</v>
      </c>
      <c r="E590" s="200">
        <v>0</v>
      </c>
      <c r="F590" s="199">
        <v>0</v>
      </c>
      <c r="G590" s="201">
        <v>0</v>
      </c>
      <c r="H590" s="201">
        <v>0</v>
      </c>
    </row>
    <row r="591" s="166" customFormat="1" spans="1:8">
      <c r="A591" s="196" t="s">
        <v>1112</v>
      </c>
      <c r="B591" s="202" t="s">
        <v>172</v>
      </c>
      <c r="C591" s="198">
        <v>0</v>
      </c>
      <c r="D591" s="199">
        <v>0</v>
      </c>
      <c r="E591" s="200">
        <v>0</v>
      </c>
      <c r="F591" s="199">
        <v>0</v>
      </c>
      <c r="G591" s="201">
        <v>0</v>
      </c>
      <c r="H591" s="201">
        <v>0</v>
      </c>
    </row>
    <row r="592" s="166" customFormat="1" spans="1:8">
      <c r="A592" s="196" t="s">
        <v>1113</v>
      </c>
      <c r="B592" s="202" t="s">
        <v>1114</v>
      </c>
      <c r="C592" s="198">
        <v>8.4</v>
      </c>
      <c r="D592" s="199">
        <v>8.4</v>
      </c>
      <c r="E592" s="200">
        <v>37</v>
      </c>
      <c r="F592" s="199">
        <v>26.4</v>
      </c>
      <c r="G592" s="201">
        <v>3.14285714285714</v>
      </c>
      <c r="H592" s="201">
        <v>0.713513513513513</v>
      </c>
    </row>
    <row r="593" s="166" customFormat="1" spans="1:8">
      <c r="A593" s="196" t="s">
        <v>1115</v>
      </c>
      <c r="B593" s="202" t="s">
        <v>1116</v>
      </c>
      <c r="C593" s="198">
        <v>0</v>
      </c>
      <c r="D593" s="199">
        <v>0</v>
      </c>
      <c r="E593" s="200">
        <v>0</v>
      </c>
      <c r="F593" s="199">
        <v>0</v>
      </c>
      <c r="G593" s="201">
        <v>0</v>
      </c>
      <c r="H593" s="201">
        <v>0</v>
      </c>
    </row>
    <row r="594" s="166" customFormat="1" spans="1:8">
      <c r="A594" s="196" t="s">
        <v>1117</v>
      </c>
      <c r="B594" s="202" t="s">
        <v>1118</v>
      </c>
      <c r="C594" s="198">
        <v>0</v>
      </c>
      <c r="D594" s="199">
        <v>0</v>
      </c>
      <c r="E594" s="200">
        <v>0</v>
      </c>
      <c r="F594" s="199">
        <v>0</v>
      </c>
      <c r="G594" s="201">
        <v>0</v>
      </c>
      <c r="H594" s="201">
        <v>0</v>
      </c>
    </row>
    <row r="595" s="166" customFormat="1" spans="1:8">
      <c r="A595" s="196" t="s">
        <v>1119</v>
      </c>
      <c r="B595" s="202" t="s">
        <v>1120</v>
      </c>
      <c r="C595" s="198">
        <v>0</v>
      </c>
      <c r="D595" s="199">
        <v>3574</v>
      </c>
      <c r="E595" s="200">
        <v>43</v>
      </c>
      <c r="F595" s="199">
        <v>0</v>
      </c>
      <c r="G595" s="201">
        <v>0</v>
      </c>
      <c r="H595" s="201">
        <v>0</v>
      </c>
    </row>
    <row r="596" s="166" customFormat="1" spans="1:8">
      <c r="A596" s="196" t="s">
        <v>1121</v>
      </c>
      <c r="B596" s="202" t="s">
        <v>166</v>
      </c>
      <c r="C596" s="198">
        <v>223.75</v>
      </c>
      <c r="D596" s="199">
        <v>223.75</v>
      </c>
      <c r="E596" s="200">
        <v>638</v>
      </c>
      <c r="F596" s="199">
        <v>236.4</v>
      </c>
      <c r="G596" s="201">
        <v>1.05653631284916</v>
      </c>
      <c r="H596" s="201">
        <v>0.370532915360502</v>
      </c>
    </row>
    <row r="597" s="166" customFormat="1" spans="1:8">
      <c r="A597" s="196" t="s">
        <v>1122</v>
      </c>
      <c r="B597" s="202" t="s">
        <v>168</v>
      </c>
      <c r="C597" s="198">
        <v>298.64</v>
      </c>
      <c r="D597" s="199">
        <v>298.64</v>
      </c>
      <c r="E597" s="200">
        <v>24</v>
      </c>
      <c r="F597" s="199">
        <v>0</v>
      </c>
      <c r="G597" s="201">
        <v>0</v>
      </c>
      <c r="H597" s="201">
        <v>0</v>
      </c>
    </row>
    <row r="598" s="166" customFormat="1" spans="1:8">
      <c r="A598" s="196" t="s">
        <v>1123</v>
      </c>
      <c r="B598" s="202" t="s">
        <v>170</v>
      </c>
      <c r="C598" s="198">
        <v>0</v>
      </c>
      <c r="D598" s="199">
        <v>0</v>
      </c>
      <c r="E598" s="200">
        <v>0</v>
      </c>
      <c r="F598" s="199">
        <v>0</v>
      </c>
      <c r="G598" s="201">
        <v>0</v>
      </c>
      <c r="H598" s="201">
        <v>0</v>
      </c>
    </row>
    <row r="599" s="166" customFormat="1" spans="1:8">
      <c r="A599" s="196" t="s">
        <v>1124</v>
      </c>
      <c r="B599" s="202" t="s">
        <v>1125</v>
      </c>
      <c r="C599" s="198">
        <v>3.1</v>
      </c>
      <c r="D599" s="199">
        <v>3.1</v>
      </c>
      <c r="E599" s="200">
        <v>111</v>
      </c>
      <c r="F599" s="199">
        <v>122.05</v>
      </c>
      <c r="G599" s="201">
        <v>39.3709677419355</v>
      </c>
      <c r="H599" s="201">
        <v>1.09954954954955</v>
      </c>
    </row>
    <row r="600" s="166" customFormat="1" spans="1:8">
      <c r="A600" s="196" t="s">
        <v>1126</v>
      </c>
      <c r="B600" s="202" t="s">
        <v>1127</v>
      </c>
      <c r="C600" s="198">
        <v>40</v>
      </c>
      <c r="D600" s="199">
        <v>40</v>
      </c>
      <c r="E600" s="200">
        <v>0</v>
      </c>
      <c r="F600" s="199">
        <v>40</v>
      </c>
      <c r="G600" s="201">
        <v>1</v>
      </c>
      <c r="H600" s="201">
        <v>0</v>
      </c>
    </row>
    <row r="601" s="166" customFormat="1" spans="1:8">
      <c r="A601" s="196" t="s">
        <v>1128</v>
      </c>
      <c r="B601" s="202" t="s">
        <v>1129</v>
      </c>
      <c r="C601" s="198">
        <v>22</v>
      </c>
      <c r="D601" s="199">
        <v>22</v>
      </c>
      <c r="E601" s="200">
        <v>62</v>
      </c>
      <c r="F601" s="199">
        <v>22</v>
      </c>
      <c r="G601" s="201">
        <v>1</v>
      </c>
      <c r="H601" s="201">
        <v>0.354838709677419</v>
      </c>
    </row>
    <row r="602" s="166" customFormat="1" spans="1:8">
      <c r="A602" s="196" t="s">
        <v>1130</v>
      </c>
      <c r="B602" s="202" t="s">
        <v>1131</v>
      </c>
      <c r="C602" s="198">
        <v>0</v>
      </c>
      <c r="D602" s="199">
        <v>0</v>
      </c>
      <c r="E602" s="200">
        <v>0</v>
      </c>
      <c r="F602" s="199">
        <v>0</v>
      </c>
      <c r="G602" s="201">
        <v>0</v>
      </c>
      <c r="H602" s="201">
        <v>0</v>
      </c>
    </row>
    <row r="603" s="166" customFormat="1" spans="1:8">
      <c r="A603" s="196" t="s">
        <v>1132</v>
      </c>
      <c r="B603" s="202" t="s">
        <v>1133</v>
      </c>
      <c r="C603" s="198">
        <v>0</v>
      </c>
      <c r="D603" s="199">
        <v>0</v>
      </c>
      <c r="E603" s="200">
        <v>0</v>
      </c>
      <c r="F603" s="199">
        <v>0</v>
      </c>
      <c r="G603" s="201">
        <v>0</v>
      </c>
      <c r="H603" s="201">
        <v>0</v>
      </c>
    </row>
    <row r="604" s="166" customFormat="1" spans="1:8">
      <c r="A604" s="196" t="s">
        <v>1134</v>
      </c>
      <c r="B604" s="202" t="s">
        <v>1135</v>
      </c>
      <c r="C604" s="198">
        <v>0</v>
      </c>
      <c r="D604" s="199">
        <v>0</v>
      </c>
      <c r="E604" s="200">
        <v>0</v>
      </c>
      <c r="F604" s="199">
        <v>0</v>
      </c>
      <c r="G604" s="201">
        <v>0</v>
      </c>
      <c r="H604" s="201">
        <v>0</v>
      </c>
    </row>
    <row r="605" s="166" customFormat="1" spans="1:8">
      <c r="A605" s="196" t="s">
        <v>1136</v>
      </c>
      <c r="B605" s="202" t="s">
        <v>1137</v>
      </c>
      <c r="C605" s="198">
        <v>0</v>
      </c>
      <c r="D605" s="199">
        <v>0</v>
      </c>
      <c r="E605" s="200">
        <v>0</v>
      </c>
      <c r="F605" s="199">
        <v>0</v>
      </c>
      <c r="G605" s="201">
        <v>0</v>
      </c>
      <c r="H605" s="201">
        <v>0</v>
      </c>
    </row>
    <row r="606" s="166" customFormat="1" spans="1:8">
      <c r="A606" s="196" t="s">
        <v>1138</v>
      </c>
      <c r="B606" s="202" t="s">
        <v>1139</v>
      </c>
      <c r="C606" s="198">
        <v>0</v>
      </c>
      <c r="D606" s="199">
        <v>0</v>
      </c>
      <c r="E606" s="200">
        <v>0</v>
      </c>
      <c r="F606" s="199">
        <v>0</v>
      </c>
      <c r="G606" s="201">
        <v>0</v>
      </c>
      <c r="H606" s="201">
        <v>0</v>
      </c>
    </row>
    <row r="607" s="166" customFormat="1" spans="1:8">
      <c r="A607" s="196" t="s">
        <v>1140</v>
      </c>
      <c r="B607" s="202" t="s">
        <v>1141</v>
      </c>
      <c r="C607" s="198">
        <v>0</v>
      </c>
      <c r="D607" s="199">
        <v>0</v>
      </c>
      <c r="E607" s="200">
        <v>0</v>
      </c>
      <c r="F607" s="199">
        <v>0</v>
      </c>
      <c r="G607" s="201">
        <v>0</v>
      </c>
      <c r="H607" s="201">
        <v>0</v>
      </c>
    </row>
    <row r="608" s="166" customFormat="1" spans="1:8">
      <c r="A608" s="196" t="s">
        <v>1142</v>
      </c>
      <c r="B608" s="202" t="s">
        <v>1143</v>
      </c>
      <c r="C608" s="198">
        <v>0</v>
      </c>
      <c r="D608" s="199">
        <v>0</v>
      </c>
      <c r="E608" s="200">
        <v>0</v>
      </c>
      <c r="F608" s="199">
        <v>0</v>
      </c>
      <c r="G608" s="201">
        <v>0</v>
      </c>
      <c r="H608" s="201">
        <v>0</v>
      </c>
    </row>
    <row r="609" s="166" customFormat="1" spans="1:8">
      <c r="A609" s="196" t="s">
        <v>1144</v>
      </c>
      <c r="B609" s="202" t="s">
        <v>1145</v>
      </c>
      <c r="C609" s="198">
        <v>0</v>
      </c>
      <c r="D609" s="199">
        <v>0</v>
      </c>
      <c r="E609" s="200">
        <v>0</v>
      </c>
      <c r="F609" s="199">
        <v>0</v>
      </c>
      <c r="G609" s="201">
        <v>0</v>
      </c>
      <c r="H609" s="201">
        <v>0</v>
      </c>
    </row>
    <row r="610" s="166" customFormat="1" spans="1:8">
      <c r="A610" s="196" t="s">
        <v>1146</v>
      </c>
      <c r="B610" s="202" t="s">
        <v>1147</v>
      </c>
      <c r="C610" s="198">
        <v>0</v>
      </c>
      <c r="D610" s="199">
        <v>0</v>
      </c>
      <c r="E610" s="200">
        <v>0</v>
      </c>
      <c r="F610" s="199">
        <v>0</v>
      </c>
      <c r="G610" s="201">
        <v>0</v>
      </c>
      <c r="H610" s="201">
        <v>0</v>
      </c>
    </row>
    <row r="611" s="166" customFormat="1" spans="1:8">
      <c r="A611" s="196" t="s">
        <v>1148</v>
      </c>
      <c r="B611" s="202" t="s">
        <v>1149</v>
      </c>
      <c r="C611" s="198">
        <v>0</v>
      </c>
      <c r="D611" s="199">
        <v>0</v>
      </c>
      <c r="E611" s="200">
        <v>0</v>
      </c>
      <c r="F611" s="199">
        <v>0</v>
      </c>
      <c r="G611" s="201">
        <v>0</v>
      </c>
      <c r="H611" s="201">
        <v>0</v>
      </c>
    </row>
    <row r="612" s="166" customFormat="1" spans="1:8">
      <c r="A612" s="196" t="s">
        <v>1150</v>
      </c>
      <c r="B612" s="202" t="s">
        <v>1151</v>
      </c>
      <c r="C612" s="198">
        <v>0</v>
      </c>
      <c r="D612" s="199">
        <v>0</v>
      </c>
      <c r="E612" s="200">
        <v>0</v>
      </c>
      <c r="F612" s="199">
        <v>0</v>
      </c>
      <c r="G612" s="201">
        <v>0</v>
      </c>
      <c r="H612" s="201">
        <v>0</v>
      </c>
    </row>
    <row r="613" s="166" customFormat="1" spans="1:8">
      <c r="A613" s="196" t="s">
        <v>1152</v>
      </c>
      <c r="B613" s="202" t="s">
        <v>1153</v>
      </c>
      <c r="C613" s="198">
        <v>0</v>
      </c>
      <c r="D613" s="199">
        <v>0</v>
      </c>
      <c r="E613" s="200">
        <v>526</v>
      </c>
      <c r="F613" s="199">
        <v>0</v>
      </c>
      <c r="G613" s="201">
        <v>0</v>
      </c>
      <c r="H613" s="201">
        <v>0</v>
      </c>
    </row>
    <row r="614" s="166" customFormat="1" spans="1:8">
      <c r="A614" s="196" t="s">
        <v>1154</v>
      </c>
      <c r="B614" s="202" t="s">
        <v>1155</v>
      </c>
      <c r="C614" s="198">
        <v>0</v>
      </c>
      <c r="D614" s="199">
        <v>0</v>
      </c>
      <c r="E614" s="200">
        <v>0</v>
      </c>
      <c r="F614" s="199">
        <v>0</v>
      </c>
      <c r="G614" s="201">
        <v>0</v>
      </c>
      <c r="H614" s="201">
        <v>0</v>
      </c>
    </row>
    <row r="615" s="166" customFormat="1" spans="1:8">
      <c r="A615" s="196" t="s">
        <v>1156</v>
      </c>
      <c r="B615" s="207" t="s">
        <v>1157</v>
      </c>
      <c r="C615" s="198">
        <v>3085.41</v>
      </c>
      <c r="D615" s="199">
        <v>3085.41</v>
      </c>
      <c r="E615" s="200">
        <v>2811</v>
      </c>
      <c r="F615" s="199">
        <v>3127.47</v>
      </c>
      <c r="G615" s="201">
        <v>1.01363189981234</v>
      </c>
      <c r="H615" s="201">
        <v>1.11258271077908</v>
      </c>
    </row>
    <row r="616" s="166" customFormat="1" spans="1:8">
      <c r="A616" s="196" t="s">
        <v>1158</v>
      </c>
      <c r="B616" s="207" t="s">
        <v>1159</v>
      </c>
      <c r="C616" s="198">
        <v>0</v>
      </c>
      <c r="D616" s="199">
        <v>0</v>
      </c>
      <c r="E616" s="200">
        <v>191</v>
      </c>
      <c r="F616" s="199">
        <v>197.54</v>
      </c>
      <c r="G616" s="201">
        <v>0</v>
      </c>
      <c r="H616" s="201">
        <v>1.03424083769634</v>
      </c>
    </row>
    <row r="617" s="166" customFormat="1" spans="1:8">
      <c r="A617" s="196" t="s">
        <v>1160</v>
      </c>
      <c r="B617" s="207" t="s">
        <v>1161</v>
      </c>
      <c r="C617" s="198">
        <v>311.16</v>
      </c>
      <c r="D617" s="199">
        <v>311.16</v>
      </c>
      <c r="E617" s="200">
        <v>331</v>
      </c>
      <c r="F617" s="199">
        <v>329.37</v>
      </c>
      <c r="G617" s="201">
        <v>1.05852294639414</v>
      </c>
      <c r="H617" s="201">
        <v>0.995075528700906</v>
      </c>
    </row>
    <row r="618" s="166" customFormat="1" spans="1:8">
      <c r="A618" s="196" t="s">
        <v>1162</v>
      </c>
      <c r="B618" s="207" t="s">
        <v>1163</v>
      </c>
      <c r="C618" s="198">
        <v>63.23</v>
      </c>
      <c r="D618" s="199">
        <v>63.23</v>
      </c>
      <c r="E618" s="200">
        <v>53</v>
      </c>
      <c r="F618" s="199">
        <v>63.59</v>
      </c>
      <c r="G618" s="201">
        <v>1.00569349992092</v>
      </c>
      <c r="H618" s="201">
        <v>1.19981132075472</v>
      </c>
    </row>
    <row r="619" s="166" customFormat="1" spans="1:8">
      <c r="A619" s="196" t="s">
        <v>1164</v>
      </c>
      <c r="B619" s="207" t="s">
        <v>1165</v>
      </c>
      <c r="C619" s="198">
        <v>564.9</v>
      </c>
      <c r="D619" s="199">
        <v>564.9</v>
      </c>
      <c r="E619" s="200">
        <v>708</v>
      </c>
      <c r="F619" s="199">
        <v>702.31</v>
      </c>
      <c r="G619" s="201">
        <v>1.24324659231722</v>
      </c>
      <c r="H619" s="201">
        <v>0.991963276836158</v>
      </c>
    </row>
    <row r="620" s="166" customFormat="1" spans="1:8">
      <c r="A620" s="196" t="s">
        <v>1166</v>
      </c>
      <c r="B620" s="207" t="s">
        <v>1167</v>
      </c>
      <c r="C620" s="198">
        <v>0</v>
      </c>
      <c r="D620" s="199">
        <v>0</v>
      </c>
      <c r="E620" s="200">
        <v>0</v>
      </c>
      <c r="F620" s="199">
        <v>0</v>
      </c>
      <c r="G620" s="201">
        <v>0</v>
      </c>
      <c r="H620" s="201">
        <v>0</v>
      </c>
    </row>
    <row r="621" s="166" customFormat="1" spans="1:8">
      <c r="A621" s="196" t="s">
        <v>1168</v>
      </c>
      <c r="B621" s="207" t="s">
        <v>1169</v>
      </c>
      <c r="C621" s="198">
        <v>0</v>
      </c>
      <c r="D621" s="199">
        <v>0</v>
      </c>
      <c r="E621" s="200">
        <v>0</v>
      </c>
      <c r="F621" s="199">
        <v>0</v>
      </c>
      <c r="G621" s="201">
        <v>0</v>
      </c>
      <c r="H621" s="201">
        <v>0</v>
      </c>
    </row>
    <row r="622" s="166" customFormat="1" spans="1:8">
      <c r="A622" s="196" t="s">
        <v>1170</v>
      </c>
      <c r="B622" s="207" t="s">
        <v>1171</v>
      </c>
      <c r="C622" s="198">
        <v>0</v>
      </c>
      <c r="D622" s="199">
        <v>0</v>
      </c>
      <c r="E622" s="200">
        <v>0</v>
      </c>
      <c r="F622" s="199">
        <v>0</v>
      </c>
      <c r="G622" s="201">
        <v>0</v>
      </c>
      <c r="H622" s="201">
        <v>0</v>
      </c>
    </row>
    <row r="623" s="166" customFormat="1" spans="1:8">
      <c r="A623" s="196" t="s">
        <v>1172</v>
      </c>
      <c r="B623" s="207" t="s">
        <v>1173</v>
      </c>
      <c r="C623" s="198">
        <v>0</v>
      </c>
      <c r="D623" s="199">
        <v>0</v>
      </c>
      <c r="E623" s="200">
        <v>0</v>
      </c>
      <c r="F623" s="199">
        <v>0</v>
      </c>
      <c r="G623" s="201">
        <v>0</v>
      </c>
      <c r="H623" s="201">
        <v>0</v>
      </c>
    </row>
    <row r="624" s="166" customFormat="1" spans="1:8">
      <c r="A624" s="196" t="s">
        <v>1174</v>
      </c>
      <c r="B624" s="207" t="s">
        <v>1175</v>
      </c>
      <c r="C624" s="198">
        <v>2138.59</v>
      </c>
      <c r="D624" s="199">
        <v>2138.59</v>
      </c>
      <c r="E624" s="200">
        <v>2012</v>
      </c>
      <c r="F624" s="199">
        <v>1990</v>
      </c>
      <c r="G624" s="201">
        <v>0.930519641445999</v>
      </c>
      <c r="H624" s="201">
        <v>0.989065606361829</v>
      </c>
    </row>
    <row r="625" s="166" customFormat="1" spans="1:8">
      <c r="A625" s="196" t="s">
        <v>1176</v>
      </c>
      <c r="B625" s="207" t="s">
        <v>1177</v>
      </c>
      <c r="C625" s="198">
        <v>0</v>
      </c>
      <c r="D625" s="199">
        <v>0</v>
      </c>
      <c r="E625" s="200">
        <v>142</v>
      </c>
      <c r="F625" s="199">
        <v>0</v>
      </c>
      <c r="G625" s="201">
        <v>0</v>
      </c>
      <c r="H625" s="201">
        <v>0</v>
      </c>
    </row>
    <row r="626" s="166" customFormat="1" spans="1:8">
      <c r="A626" s="196" t="s">
        <v>1178</v>
      </c>
      <c r="B626" s="207" t="s">
        <v>1179</v>
      </c>
      <c r="C626" s="198">
        <v>0</v>
      </c>
      <c r="D626" s="199">
        <v>0</v>
      </c>
      <c r="E626" s="200">
        <v>103</v>
      </c>
      <c r="F626" s="199">
        <v>0</v>
      </c>
      <c r="G626" s="201">
        <v>0</v>
      </c>
      <c r="H626" s="201">
        <v>0</v>
      </c>
    </row>
    <row r="627" s="166" customFormat="1" spans="1:8">
      <c r="A627" s="196" t="s">
        <v>1180</v>
      </c>
      <c r="B627" s="207" t="s">
        <v>1181</v>
      </c>
      <c r="C627" s="198">
        <v>82</v>
      </c>
      <c r="D627" s="199">
        <v>82</v>
      </c>
      <c r="E627" s="200">
        <v>40</v>
      </c>
      <c r="F627" s="199">
        <v>0</v>
      </c>
      <c r="G627" s="201">
        <v>0</v>
      </c>
      <c r="H627" s="201">
        <v>0</v>
      </c>
    </row>
    <row r="628" s="166" customFormat="1" spans="1:8">
      <c r="A628" s="196" t="s">
        <v>1182</v>
      </c>
      <c r="B628" s="207" t="s">
        <v>1183</v>
      </c>
      <c r="C628" s="198">
        <v>61.55</v>
      </c>
      <c r="D628" s="199">
        <v>61.55</v>
      </c>
      <c r="E628" s="200">
        <v>234</v>
      </c>
      <c r="F628" s="199">
        <v>24.87</v>
      </c>
      <c r="G628" s="201">
        <v>0.404061738424046</v>
      </c>
      <c r="H628" s="201">
        <v>0.106282051282051</v>
      </c>
    </row>
    <row r="629" s="166" customFormat="1" spans="1:8">
      <c r="A629" s="196" t="s">
        <v>1184</v>
      </c>
      <c r="B629" s="207" t="s">
        <v>1185</v>
      </c>
      <c r="C629" s="198">
        <v>885.16</v>
      </c>
      <c r="D629" s="199">
        <v>885.16</v>
      </c>
      <c r="E629" s="200">
        <v>635</v>
      </c>
      <c r="F629" s="199">
        <v>525.63</v>
      </c>
      <c r="G629" s="201">
        <v>0.593824845225722</v>
      </c>
      <c r="H629" s="201">
        <v>0.827763779527559</v>
      </c>
    </row>
    <row r="630" s="166" customFormat="1" spans="1:8">
      <c r="A630" s="196" t="s">
        <v>1186</v>
      </c>
      <c r="B630" s="207" t="s">
        <v>1187</v>
      </c>
      <c r="C630" s="198">
        <v>0</v>
      </c>
      <c r="D630" s="199">
        <v>0</v>
      </c>
      <c r="E630" s="200">
        <v>111</v>
      </c>
      <c r="F630" s="199">
        <v>368.64</v>
      </c>
      <c r="G630" s="201">
        <v>0</v>
      </c>
      <c r="H630" s="201">
        <v>3.32108108108108</v>
      </c>
    </row>
    <row r="631" s="166" customFormat="1" spans="1:8">
      <c r="A631" s="196" t="s">
        <v>1188</v>
      </c>
      <c r="B631" s="207" t="s">
        <v>1189</v>
      </c>
      <c r="C631" s="198">
        <v>0</v>
      </c>
      <c r="D631" s="199">
        <v>0</v>
      </c>
      <c r="E631" s="200">
        <v>0</v>
      </c>
      <c r="F631" s="199">
        <v>0</v>
      </c>
      <c r="G631" s="201">
        <v>0</v>
      </c>
      <c r="H631" s="201">
        <v>0</v>
      </c>
    </row>
    <row r="632" s="166" customFormat="1" spans="1:8">
      <c r="A632" s="196" t="s">
        <v>1190</v>
      </c>
      <c r="B632" s="207" t="s">
        <v>1191</v>
      </c>
      <c r="C632" s="198">
        <v>0</v>
      </c>
      <c r="D632" s="199">
        <v>0</v>
      </c>
      <c r="E632" s="200">
        <v>0</v>
      </c>
      <c r="F632" s="199">
        <v>0</v>
      </c>
      <c r="G632" s="201">
        <v>0</v>
      </c>
      <c r="H632" s="201">
        <v>0</v>
      </c>
    </row>
    <row r="633" s="166" customFormat="1" spans="1:8">
      <c r="A633" s="196" t="s">
        <v>1192</v>
      </c>
      <c r="B633" s="207" t="s">
        <v>1193</v>
      </c>
      <c r="C633" s="198">
        <v>0</v>
      </c>
      <c r="D633" s="199">
        <v>0</v>
      </c>
      <c r="E633" s="200">
        <v>0</v>
      </c>
      <c r="F633" s="199">
        <v>0</v>
      </c>
      <c r="G633" s="201">
        <v>0</v>
      </c>
      <c r="H633" s="201">
        <v>0</v>
      </c>
    </row>
    <row r="634" s="166" customFormat="1" spans="1:8">
      <c r="A634" s="196" t="s">
        <v>1194</v>
      </c>
      <c r="B634" s="207" t="s">
        <v>1195</v>
      </c>
      <c r="C634" s="198">
        <v>4006.27</v>
      </c>
      <c r="D634" s="199">
        <v>4006.27</v>
      </c>
      <c r="E634" s="200">
        <v>3789</v>
      </c>
      <c r="F634" s="199">
        <v>2449.12</v>
      </c>
      <c r="G634" s="201">
        <v>0.611321753151934</v>
      </c>
      <c r="H634" s="201">
        <v>0.64637635259963</v>
      </c>
    </row>
    <row r="635" s="166" customFormat="1" spans="1:8">
      <c r="A635" s="196" t="s">
        <v>1196</v>
      </c>
      <c r="B635" s="207" t="s">
        <v>1197</v>
      </c>
      <c r="C635" s="198">
        <v>0</v>
      </c>
      <c r="D635" s="199">
        <v>0</v>
      </c>
      <c r="E635" s="200">
        <v>5</v>
      </c>
      <c r="F635" s="199">
        <v>0</v>
      </c>
      <c r="G635" s="201">
        <v>0</v>
      </c>
      <c r="H635" s="201">
        <v>0</v>
      </c>
    </row>
    <row r="636" s="166" customFormat="1" spans="1:8">
      <c r="A636" s="196" t="s">
        <v>1198</v>
      </c>
      <c r="B636" s="207" t="s">
        <v>1199</v>
      </c>
      <c r="C636" s="198">
        <v>588.71</v>
      </c>
      <c r="D636" s="199">
        <v>588.71</v>
      </c>
      <c r="E636" s="200">
        <v>575</v>
      </c>
      <c r="F636" s="199">
        <v>0</v>
      </c>
      <c r="G636" s="201">
        <v>0</v>
      </c>
      <c r="H636" s="201">
        <v>0</v>
      </c>
    </row>
    <row r="637" s="166" customFormat="1" spans="1:8">
      <c r="A637" s="196" t="s">
        <v>1200</v>
      </c>
      <c r="B637" s="207" t="s">
        <v>1201</v>
      </c>
      <c r="C637" s="198">
        <v>0</v>
      </c>
      <c r="D637" s="199">
        <v>0</v>
      </c>
      <c r="E637" s="200">
        <v>18</v>
      </c>
      <c r="F637" s="199">
        <v>595.68</v>
      </c>
      <c r="G637" s="201">
        <v>0</v>
      </c>
      <c r="H637" s="201">
        <v>33.0933333333333</v>
      </c>
    </row>
    <row r="638" s="166" customFormat="1" spans="1:8">
      <c r="A638" s="196" t="s">
        <v>1202</v>
      </c>
      <c r="B638" s="207" t="s">
        <v>1203</v>
      </c>
      <c r="C638" s="198">
        <v>0</v>
      </c>
      <c r="D638" s="199">
        <v>0</v>
      </c>
      <c r="E638" s="200">
        <v>816</v>
      </c>
      <c r="F638" s="199">
        <v>0</v>
      </c>
      <c r="G638" s="201">
        <v>0</v>
      </c>
      <c r="H638" s="201">
        <v>0</v>
      </c>
    </row>
    <row r="639" s="166" customFormat="1" spans="1:8">
      <c r="A639" s="196" t="s">
        <v>1204</v>
      </c>
      <c r="B639" s="207" t="s">
        <v>1205</v>
      </c>
      <c r="C639" s="198">
        <v>0</v>
      </c>
      <c r="D639" s="199">
        <v>0</v>
      </c>
      <c r="E639" s="200">
        <v>0</v>
      </c>
      <c r="F639" s="199">
        <v>0</v>
      </c>
      <c r="G639" s="201">
        <v>0</v>
      </c>
      <c r="H639" s="201">
        <v>0</v>
      </c>
    </row>
    <row r="640" s="166" customFormat="1" spans="1:8">
      <c r="A640" s="196" t="s">
        <v>1206</v>
      </c>
      <c r="B640" s="207" t="s">
        <v>1207</v>
      </c>
      <c r="C640" s="198">
        <v>812</v>
      </c>
      <c r="D640" s="199">
        <v>812</v>
      </c>
      <c r="E640" s="200">
        <v>0</v>
      </c>
      <c r="F640" s="199">
        <v>1326</v>
      </c>
      <c r="G640" s="201">
        <v>1.63300492610837</v>
      </c>
      <c r="H640" s="201">
        <v>0</v>
      </c>
    </row>
    <row r="641" s="166" customFormat="1" spans="1:8">
      <c r="A641" s="196" t="s">
        <v>1208</v>
      </c>
      <c r="B641" s="207" t="s">
        <v>1209</v>
      </c>
      <c r="C641" s="198">
        <v>0</v>
      </c>
      <c r="D641" s="199">
        <v>0</v>
      </c>
      <c r="E641" s="200">
        <v>75</v>
      </c>
      <c r="F641" s="199">
        <v>0</v>
      </c>
      <c r="G641" s="201">
        <v>0</v>
      </c>
      <c r="H641" s="201">
        <v>0</v>
      </c>
    </row>
    <row r="642" s="166" customFormat="1" spans="1:8">
      <c r="A642" s="196" t="s">
        <v>1210</v>
      </c>
      <c r="B642" s="207" t="s">
        <v>1211</v>
      </c>
      <c r="C642" s="198">
        <v>0</v>
      </c>
      <c r="D642" s="199">
        <v>0</v>
      </c>
      <c r="E642" s="200">
        <v>0</v>
      </c>
      <c r="F642" s="199">
        <v>0</v>
      </c>
      <c r="G642" s="201">
        <v>0</v>
      </c>
      <c r="H642" s="201">
        <v>0</v>
      </c>
    </row>
    <row r="643" s="166" customFormat="1" spans="1:8">
      <c r="A643" s="196" t="s">
        <v>1212</v>
      </c>
      <c r="B643" s="207" t="s">
        <v>166</v>
      </c>
      <c r="C643" s="198">
        <v>295.16</v>
      </c>
      <c r="D643" s="199">
        <v>295.16</v>
      </c>
      <c r="E643" s="200">
        <v>345</v>
      </c>
      <c r="F643" s="199">
        <v>361.41</v>
      </c>
      <c r="G643" s="201">
        <v>1.22445453313457</v>
      </c>
      <c r="H643" s="201">
        <v>1.0475652173913</v>
      </c>
    </row>
    <row r="644" s="166" customFormat="1" spans="1:8">
      <c r="A644" s="196" t="s">
        <v>1213</v>
      </c>
      <c r="B644" s="207" t="s">
        <v>168</v>
      </c>
      <c r="C644" s="198">
        <v>110</v>
      </c>
      <c r="D644" s="199">
        <v>110</v>
      </c>
      <c r="E644" s="200">
        <v>58</v>
      </c>
      <c r="F644" s="199">
        <v>45</v>
      </c>
      <c r="G644" s="201">
        <v>0.409090909090909</v>
      </c>
      <c r="H644" s="201">
        <v>0.775862068965517</v>
      </c>
    </row>
    <row r="645" s="166" customFormat="1" spans="1:8">
      <c r="A645" s="196" t="s">
        <v>1214</v>
      </c>
      <c r="B645" s="207" t="s">
        <v>170</v>
      </c>
      <c r="C645" s="198">
        <v>0</v>
      </c>
      <c r="D645" s="199">
        <v>0</v>
      </c>
      <c r="E645" s="200">
        <v>0</v>
      </c>
      <c r="F645" s="199">
        <v>0</v>
      </c>
      <c r="G645" s="201">
        <v>0</v>
      </c>
      <c r="H645" s="201">
        <v>0</v>
      </c>
    </row>
    <row r="646" s="166" customFormat="1" spans="1:8">
      <c r="A646" s="264" t="s">
        <v>1215</v>
      </c>
      <c r="B646" s="207" t="s">
        <v>261</v>
      </c>
      <c r="C646" s="198">
        <v>0</v>
      </c>
      <c r="D646" s="199">
        <v>0</v>
      </c>
      <c r="E646" s="200">
        <v>0</v>
      </c>
      <c r="F646" s="199">
        <v>0</v>
      </c>
      <c r="G646" s="201">
        <v>0</v>
      </c>
      <c r="H646" s="201">
        <v>0</v>
      </c>
    </row>
    <row r="647" s="166" customFormat="1" spans="1:8">
      <c r="A647" s="264" t="s">
        <v>1216</v>
      </c>
      <c r="B647" s="207" t="s">
        <v>1217</v>
      </c>
      <c r="C647" s="198">
        <v>0</v>
      </c>
      <c r="D647" s="199">
        <v>0</v>
      </c>
      <c r="E647" s="200">
        <v>44</v>
      </c>
      <c r="F647" s="199">
        <v>0</v>
      </c>
      <c r="G647" s="201">
        <v>0</v>
      </c>
      <c r="H647" s="201">
        <v>0</v>
      </c>
    </row>
    <row r="648" s="166" customFormat="1" spans="1:8">
      <c r="A648" s="264" t="s">
        <v>1218</v>
      </c>
      <c r="B648" s="207" t="s">
        <v>1219</v>
      </c>
      <c r="C648" s="198">
        <v>0</v>
      </c>
      <c r="D648" s="199">
        <v>0</v>
      </c>
      <c r="E648" s="200">
        <v>0</v>
      </c>
      <c r="F648" s="199">
        <v>0</v>
      </c>
      <c r="G648" s="201">
        <v>0</v>
      </c>
      <c r="H648" s="201">
        <v>0</v>
      </c>
    </row>
    <row r="649" s="166" customFormat="1" spans="1:8">
      <c r="A649" s="264" t="s">
        <v>1220</v>
      </c>
      <c r="B649" s="207" t="s">
        <v>172</v>
      </c>
      <c r="C649" s="198">
        <v>0</v>
      </c>
      <c r="D649" s="199">
        <v>0</v>
      </c>
      <c r="E649" s="200">
        <v>0</v>
      </c>
      <c r="F649" s="199">
        <v>0</v>
      </c>
      <c r="G649" s="201">
        <v>0</v>
      </c>
      <c r="H649" s="201">
        <v>0</v>
      </c>
    </row>
    <row r="650" s="166" customFormat="1" spans="1:8">
      <c r="A650" s="264" t="s">
        <v>1221</v>
      </c>
      <c r="B650" s="207" t="s">
        <v>1222</v>
      </c>
      <c r="C650" s="198">
        <v>0</v>
      </c>
      <c r="D650" s="199">
        <v>0</v>
      </c>
      <c r="E650" s="200">
        <v>15</v>
      </c>
      <c r="F650" s="199">
        <v>0</v>
      </c>
      <c r="G650" s="201">
        <v>0</v>
      </c>
      <c r="H650" s="201">
        <v>0</v>
      </c>
    </row>
    <row r="651" s="166" customFormat="1" spans="1:8">
      <c r="A651" s="264" t="s">
        <v>1223</v>
      </c>
      <c r="B651" s="207" t="s">
        <v>166</v>
      </c>
      <c r="C651" s="198">
        <v>0</v>
      </c>
      <c r="D651" s="199">
        <v>0</v>
      </c>
      <c r="E651" s="200">
        <v>0</v>
      </c>
      <c r="F651" s="199">
        <v>0</v>
      </c>
      <c r="G651" s="201">
        <v>0</v>
      </c>
      <c r="H651" s="201">
        <v>0</v>
      </c>
    </row>
    <row r="652" s="166" customFormat="1" spans="1:8">
      <c r="A652" s="264" t="s">
        <v>1224</v>
      </c>
      <c r="B652" s="207" t="s">
        <v>168</v>
      </c>
      <c r="C652" s="198">
        <v>0</v>
      </c>
      <c r="D652" s="199">
        <v>0</v>
      </c>
      <c r="E652" s="200">
        <v>0</v>
      </c>
      <c r="F652" s="199">
        <v>0</v>
      </c>
      <c r="G652" s="201">
        <v>0</v>
      </c>
      <c r="H652" s="201">
        <v>0</v>
      </c>
    </row>
    <row r="653" s="166" customFormat="1" spans="1:8">
      <c r="A653" s="264" t="s">
        <v>1225</v>
      </c>
      <c r="B653" s="207" t="s">
        <v>170</v>
      </c>
      <c r="C653" s="198">
        <v>0</v>
      </c>
      <c r="D653" s="199">
        <v>0</v>
      </c>
      <c r="E653" s="200">
        <v>0</v>
      </c>
      <c r="F653" s="199">
        <v>0</v>
      </c>
      <c r="G653" s="201">
        <v>0</v>
      </c>
      <c r="H653" s="201">
        <v>0</v>
      </c>
    </row>
    <row r="654" s="166" customFormat="1" spans="1:8">
      <c r="A654" s="264" t="s">
        <v>1226</v>
      </c>
      <c r="B654" s="207" t="s">
        <v>1227</v>
      </c>
      <c r="C654" s="198">
        <v>0</v>
      </c>
      <c r="D654" s="199">
        <v>0</v>
      </c>
      <c r="E654" s="200">
        <v>17</v>
      </c>
      <c r="F654" s="199">
        <v>0</v>
      </c>
      <c r="G654" s="201">
        <v>0</v>
      </c>
      <c r="H654" s="201">
        <v>0</v>
      </c>
    </row>
    <row r="655" s="166" customFormat="1" spans="1:8">
      <c r="A655" s="196" t="s">
        <v>1228</v>
      </c>
      <c r="B655" s="207" t="s">
        <v>172</v>
      </c>
      <c r="C655" s="198">
        <v>0</v>
      </c>
      <c r="D655" s="199">
        <v>0</v>
      </c>
      <c r="E655" s="200">
        <v>0</v>
      </c>
      <c r="F655" s="199">
        <v>0</v>
      </c>
      <c r="G655" s="201">
        <v>0</v>
      </c>
      <c r="H655" s="201">
        <v>0</v>
      </c>
    </row>
    <row r="656" s="166" customFormat="1" spans="1:8">
      <c r="A656" s="196" t="s">
        <v>1229</v>
      </c>
      <c r="B656" s="207" t="s">
        <v>1230</v>
      </c>
      <c r="C656" s="198">
        <v>0</v>
      </c>
      <c r="D656" s="199">
        <v>0</v>
      </c>
      <c r="E656" s="200">
        <v>0</v>
      </c>
      <c r="F656" s="199">
        <v>0</v>
      </c>
      <c r="G656" s="201">
        <v>0</v>
      </c>
      <c r="H656" s="201">
        <v>0</v>
      </c>
    </row>
    <row r="657" s="166" customFormat="1" spans="1:8">
      <c r="A657" s="196" t="s">
        <v>1231</v>
      </c>
      <c r="B657" s="207" t="s">
        <v>166</v>
      </c>
      <c r="C657" s="198">
        <v>0</v>
      </c>
      <c r="D657" s="199">
        <v>0</v>
      </c>
      <c r="E657" s="200">
        <v>0</v>
      </c>
      <c r="F657" s="199">
        <v>0</v>
      </c>
      <c r="G657" s="201">
        <v>0</v>
      </c>
      <c r="H657" s="201">
        <v>0</v>
      </c>
    </row>
    <row r="658" s="166" customFormat="1" spans="1:8">
      <c r="A658" s="196" t="s">
        <v>1232</v>
      </c>
      <c r="B658" s="207" t="s">
        <v>168</v>
      </c>
      <c r="C658" s="198">
        <v>0</v>
      </c>
      <c r="D658" s="199">
        <v>0</v>
      </c>
      <c r="E658" s="200">
        <v>0</v>
      </c>
      <c r="F658" s="199">
        <v>0</v>
      </c>
      <c r="G658" s="201">
        <v>0</v>
      </c>
      <c r="H658" s="201">
        <v>0</v>
      </c>
    </row>
    <row r="659" s="166" customFormat="1" spans="1:8">
      <c r="A659" s="196" t="s">
        <v>1233</v>
      </c>
      <c r="B659" s="207" t="s">
        <v>170</v>
      </c>
      <c r="C659" s="198">
        <v>0</v>
      </c>
      <c r="D659" s="199">
        <v>0</v>
      </c>
      <c r="E659" s="200">
        <v>0</v>
      </c>
      <c r="F659" s="199">
        <v>0</v>
      </c>
      <c r="G659" s="201">
        <v>0</v>
      </c>
      <c r="H659" s="201">
        <v>0</v>
      </c>
    </row>
    <row r="660" s="166" customFormat="1" spans="1:8">
      <c r="A660" s="196" t="s">
        <v>1234</v>
      </c>
      <c r="B660" s="207" t="s">
        <v>1235</v>
      </c>
      <c r="C660" s="198">
        <v>0</v>
      </c>
      <c r="D660" s="199">
        <v>0</v>
      </c>
      <c r="E660" s="200">
        <v>0</v>
      </c>
      <c r="F660" s="199">
        <v>0</v>
      </c>
      <c r="G660" s="201">
        <v>0</v>
      </c>
      <c r="H660" s="201">
        <v>0</v>
      </c>
    </row>
    <row r="661" s="166" customFormat="1" spans="1:8">
      <c r="A661" s="196" t="s">
        <v>1236</v>
      </c>
      <c r="B661" s="207" t="s">
        <v>1237</v>
      </c>
      <c r="C661" s="198">
        <v>0</v>
      </c>
      <c r="D661" s="199">
        <v>0</v>
      </c>
      <c r="E661" s="200">
        <v>0</v>
      </c>
      <c r="F661" s="199">
        <v>0</v>
      </c>
      <c r="G661" s="201">
        <v>0</v>
      </c>
      <c r="H661" s="201">
        <v>0</v>
      </c>
    </row>
    <row r="662" s="166" customFormat="1" spans="1:8">
      <c r="A662" s="196" t="s">
        <v>1238</v>
      </c>
      <c r="B662" s="207" t="s">
        <v>1239</v>
      </c>
      <c r="C662" s="198">
        <v>0</v>
      </c>
      <c r="D662" s="199">
        <v>0</v>
      </c>
      <c r="E662" s="200">
        <v>1525</v>
      </c>
      <c r="F662" s="199">
        <v>0</v>
      </c>
      <c r="G662" s="201">
        <v>0</v>
      </c>
      <c r="H662" s="201">
        <v>0</v>
      </c>
    </row>
    <row r="663" s="166" customFormat="1" spans="1:8">
      <c r="A663" s="196" t="s">
        <v>1240</v>
      </c>
      <c r="B663" s="207" t="s">
        <v>1241</v>
      </c>
      <c r="C663" s="198">
        <v>108.75</v>
      </c>
      <c r="D663" s="199">
        <v>3193.75</v>
      </c>
      <c r="E663" s="200">
        <v>137</v>
      </c>
      <c r="F663" s="199">
        <v>192</v>
      </c>
      <c r="G663" s="201">
        <v>1.76551724137931</v>
      </c>
      <c r="H663" s="201">
        <v>1.4014598540146</v>
      </c>
    </row>
    <row r="664" s="166" customFormat="1" spans="1:8">
      <c r="A664" s="196" t="s">
        <v>1242</v>
      </c>
      <c r="B664" s="207" t="s">
        <v>166</v>
      </c>
      <c r="C664" s="198">
        <v>0</v>
      </c>
      <c r="D664" s="199">
        <v>0</v>
      </c>
      <c r="E664" s="200">
        <v>3</v>
      </c>
      <c r="F664" s="199">
        <v>0</v>
      </c>
      <c r="G664" s="201">
        <v>0</v>
      </c>
      <c r="H664" s="201">
        <v>0</v>
      </c>
    </row>
    <row r="665" s="166" customFormat="1" spans="1:8">
      <c r="A665" s="196" t="s">
        <v>1243</v>
      </c>
      <c r="B665" s="207" t="s">
        <v>168</v>
      </c>
      <c r="C665" s="198">
        <v>99.2</v>
      </c>
      <c r="D665" s="199">
        <v>99.2</v>
      </c>
      <c r="E665" s="200">
        <v>77</v>
      </c>
      <c r="F665" s="199">
        <v>49.6</v>
      </c>
      <c r="G665" s="201">
        <v>0.5</v>
      </c>
      <c r="H665" s="201">
        <v>0.644155844155844</v>
      </c>
    </row>
    <row r="666" s="166" customFormat="1" spans="1:8">
      <c r="A666" s="196" t="s">
        <v>1244</v>
      </c>
      <c r="B666" s="207" t="s">
        <v>170</v>
      </c>
      <c r="C666" s="198">
        <v>0</v>
      </c>
      <c r="D666" s="199">
        <v>0</v>
      </c>
      <c r="E666" s="200">
        <v>0</v>
      </c>
      <c r="F666" s="199">
        <v>0</v>
      </c>
      <c r="G666" s="201">
        <v>0</v>
      </c>
      <c r="H666" s="201">
        <v>0</v>
      </c>
    </row>
    <row r="667" s="166" customFormat="1" spans="1:8">
      <c r="A667" s="196" t="s">
        <v>1245</v>
      </c>
      <c r="B667" s="207" t="s">
        <v>1246</v>
      </c>
      <c r="C667" s="198">
        <v>0</v>
      </c>
      <c r="D667" s="199">
        <v>0</v>
      </c>
      <c r="E667" s="200">
        <v>0</v>
      </c>
      <c r="F667" s="199">
        <v>0</v>
      </c>
      <c r="G667" s="201">
        <v>0</v>
      </c>
      <c r="H667" s="201">
        <v>0</v>
      </c>
    </row>
    <row r="668" s="166" customFormat="1" spans="1:8">
      <c r="A668" s="196" t="s">
        <v>1247</v>
      </c>
      <c r="B668" s="207" t="s">
        <v>1248</v>
      </c>
      <c r="C668" s="198">
        <v>0</v>
      </c>
      <c r="D668" s="199">
        <v>0</v>
      </c>
      <c r="E668" s="200">
        <v>0</v>
      </c>
      <c r="F668" s="199">
        <v>0</v>
      </c>
      <c r="G668" s="201">
        <v>0</v>
      </c>
      <c r="H668" s="201">
        <v>0</v>
      </c>
    </row>
    <row r="669" s="166" customFormat="1" spans="1:8">
      <c r="A669" s="196" t="s">
        <v>1249</v>
      </c>
      <c r="B669" s="207" t="s">
        <v>1250</v>
      </c>
      <c r="C669" s="198">
        <v>0</v>
      </c>
      <c r="D669" s="199">
        <v>0</v>
      </c>
      <c r="E669" s="200">
        <v>0</v>
      </c>
      <c r="F669" s="199">
        <v>0</v>
      </c>
      <c r="G669" s="201">
        <v>0</v>
      </c>
      <c r="H669" s="201">
        <v>0</v>
      </c>
    </row>
    <row r="670" s="166" customFormat="1" spans="1:8">
      <c r="A670" s="196" t="s">
        <v>1251</v>
      </c>
      <c r="B670" s="207" t="s">
        <v>1252</v>
      </c>
      <c r="C670" s="198">
        <v>0</v>
      </c>
      <c r="D670" s="199">
        <v>0</v>
      </c>
      <c r="E670" s="200">
        <v>0</v>
      </c>
      <c r="F670" s="199">
        <v>0</v>
      </c>
      <c r="G670" s="201">
        <v>0</v>
      </c>
      <c r="H670" s="201">
        <v>0</v>
      </c>
    </row>
    <row r="671" s="166" customFormat="1" spans="1:8">
      <c r="A671" s="196" t="s">
        <v>1253</v>
      </c>
      <c r="B671" s="207" t="s">
        <v>1254</v>
      </c>
      <c r="C671" s="198">
        <v>0</v>
      </c>
      <c r="D671" s="199">
        <v>0</v>
      </c>
      <c r="E671" s="200">
        <v>0</v>
      </c>
      <c r="F671" s="199">
        <v>0</v>
      </c>
      <c r="G671" s="201">
        <v>0</v>
      </c>
      <c r="H671" s="201">
        <v>0</v>
      </c>
    </row>
    <row r="672" s="166" customFormat="1" spans="1:8">
      <c r="A672" s="196" t="s">
        <v>1255</v>
      </c>
      <c r="B672" s="207" t="s">
        <v>1256</v>
      </c>
      <c r="C672" s="198">
        <v>0</v>
      </c>
      <c r="D672" s="199">
        <v>0</v>
      </c>
      <c r="E672" s="200">
        <v>2</v>
      </c>
      <c r="F672" s="199">
        <v>0</v>
      </c>
      <c r="G672" s="201">
        <v>0</v>
      </c>
      <c r="H672" s="201">
        <v>0</v>
      </c>
    </row>
    <row r="673" s="166" customFormat="1" spans="1:8">
      <c r="A673" s="196" t="s">
        <v>1257</v>
      </c>
      <c r="B673" s="207" t="s">
        <v>1258</v>
      </c>
      <c r="C673" s="198">
        <v>0</v>
      </c>
      <c r="D673" s="199">
        <v>0</v>
      </c>
      <c r="E673" s="200">
        <v>0</v>
      </c>
      <c r="F673" s="199">
        <v>0</v>
      </c>
      <c r="G673" s="201">
        <v>0</v>
      </c>
      <c r="H673" s="201">
        <v>0</v>
      </c>
    </row>
    <row r="674" s="166" customFormat="1" spans="1:8">
      <c r="A674" s="196" t="s">
        <v>1259</v>
      </c>
      <c r="B674" s="207" t="s">
        <v>1260</v>
      </c>
      <c r="C674" s="198">
        <v>0</v>
      </c>
      <c r="D674" s="199">
        <v>0</v>
      </c>
      <c r="E674" s="200">
        <v>0</v>
      </c>
      <c r="F674" s="199">
        <v>0</v>
      </c>
      <c r="G674" s="201">
        <v>0</v>
      </c>
      <c r="H674" s="201">
        <v>0</v>
      </c>
    </row>
    <row r="675" s="166" customFormat="1" spans="1:8">
      <c r="A675" s="196" t="s">
        <v>1261</v>
      </c>
      <c r="B675" s="207" t="s">
        <v>1262</v>
      </c>
      <c r="C675" s="198">
        <v>0</v>
      </c>
      <c r="D675" s="199">
        <v>0</v>
      </c>
      <c r="E675" s="200">
        <v>0</v>
      </c>
      <c r="F675" s="199">
        <v>0</v>
      </c>
      <c r="G675" s="201">
        <v>0</v>
      </c>
      <c r="H675" s="201">
        <v>0</v>
      </c>
    </row>
    <row r="676" s="166" customFormat="1" spans="1:8">
      <c r="A676" s="196" t="s">
        <v>1263</v>
      </c>
      <c r="B676" s="207" t="s">
        <v>1264</v>
      </c>
      <c r="C676" s="198">
        <v>0</v>
      </c>
      <c r="D676" s="199">
        <v>0</v>
      </c>
      <c r="E676" s="200">
        <v>0</v>
      </c>
      <c r="F676" s="199">
        <v>0</v>
      </c>
      <c r="G676" s="201">
        <v>0</v>
      </c>
      <c r="H676" s="201">
        <v>0</v>
      </c>
    </row>
    <row r="677" s="166" customFormat="1" spans="1:8">
      <c r="A677" s="196" t="s">
        <v>1265</v>
      </c>
      <c r="B677" s="207" t="s">
        <v>1266</v>
      </c>
      <c r="C677" s="198">
        <v>1601.62</v>
      </c>
      <c r="D677" s="199">
        <v>1601.62</v>
      </c>
      <c r="E677" s="200">
        <v>3894</v>
      </c>
      <c r="F677" s="199">
        <v>1601.62</v>
      </c>
      <c r="G677" s="201">
        <v>1</v>
      </c>
      <c r="H677" s="201">
        <v>0.41130457113508</v>
      </c>
    </row>
    <row r="678" s="166" customFormat="1" spans="1:8">
      <c r="A678" s="196" t="s">
        <v>1267</v>
      </c>
      <c r="B678" s="207" t="s">
        <v>1268</v>
      </c>
      <c r="C678" s="198">
        <v>0</v>
      </c>
      <c r="D678" s="199">
        <v>0</v>
      </c>
      <c r="E678" s="200">
        <v>0</v>
      </c>
      <c r="F678" s="199">
        <v>0</v>
      </c>
      <c r="G678" s="201">
        <v>0</v>
      </c>
      <c r="H678" s="201">
        <v>0</v>
      </c>
    </row>
    <row r="679" s="166" customFormat="1" spans="1:8">
      <c r="A679" s="196" t="s">
        <v>1269</v>
      </c>
      <c r="B679" s="207" t="s">
        <v>1270</v>
      </c>
      <c r="C679" s="198">
        <v>0</v>
      </c>
      <c r="D679" s="199">
        <v>0</v>
      </c>
      <c r="E679" s="200">
        <v>764</v>
      </c>
      <c r="F679" s="199">
        <v>0</v>
      </c>
      <c r="G679" s="201">
        <v>0</v>
      </c>
      <c r="H679" s="201">
        <v>0</v>
      </c>
    </row>
    <row r="680" s="166" customFormat="1" spans="1:8">
      <c r="A680" s="196" t="s">
        <v>1271</v>
      </c>
      <c r="B680" s="207" t="s">
        <v>1272</v>
      </c>
      <c r="C680" s="198">
        <v>0</v>
      </c>
      <c r="D680" s="199">
        <v>0</v>
      </c>
      <c r="E680" s="200">
        <v>0</v>
      </c>
      <c r="F680" s="199">
        <v>0</v>
      </c>
      <c r="G680" s="201">
        <v>0</v>
      </c>
      <c r="H680" s="201">
        <v>0</v>
      </c>
    </row>
    <row r="681" s="166" customFormat="1" spans="1:8">
      <c r="A681" s="196" t="s">
        <v>1273</v>
      </c>
      <c r="B681" s="207" t="s">
        <v>1274</v>
      </c>
      <c r="C681" s="198">
        <v>0</v>
      </c>
      <c r="D681" s="199">
        <v>0</v>
      </c>
      <c r="E681" s="200">
        <v>0</v>
      </c>
      <c r="F681" s="199">
        <v>0</v>
      </c>
      <c r="G681" s="201">
        <v>0</v>
      </c>
      <c r="H681" s="201">
        <v>0</v>
      </c>
    </row>
    <row r="682" s="166" customFormat="1" spans="1:8">
      <c r="A682" s="196" t="s">
        <v>1275</v>
      </c>
      <c r="B682" s="207" t="s">
        <v>1276</v>
      </c>
      <c r="C682" s="198">
        <v>0</v>
      </c>
      <c r="D682" s="199">
        <v>0</v>
      </c>
      <c r="E682" s="200">
        <v>82</v>
      </c>
      <c r="F682" s="199">
        <v>0</v>
      </c>
      <c r="G682" s="201">
        <v>0</v>
      </c>
      <c r="H682" s="201">
        <v>0</v>
      </c>
    </row>
    <row r="683" s="166" customFormat="1" spans="1:8">
      <c r="A683" s="196" t="s">
        <v>1277</v>
      </c>
      <c r="B683" s="207" t="s">
        <v>1278</v>
      </c>
      <c r="C683" s="198">
        <v>0</v>
      </c>
      <c r="D683" s="199">
        <v>0</v>
      </c>
      <c r="E683" s="200">
        <v>86</v>
      </c>
      <c r="F683" s="199">
        <v>0</v>
      </c>
      <c r="G683" s="201">
        <v>0</v>
      </c>
      <c r="H683" s="201">
        <v>0</v>
      </c>
    </row>
    <row r="684" s="166" customFormat="1" spans="1:8">
      <c r="A684" s="196" t="s">
        <v>1279</v>
      </c>
      <c r="B684" s="207" t="s">
        <v>1280</v>
      </c>
      <c r="C684" s="198">
        <v>0</v>
      </c>
      <c r="D684" s="199">
        <v>0</v>
      </c>
      <c r="E684" s="200">
        <v>291</v>
      </c>
      <c r="F684" s="199">
        <v>0</v>
      </c>
      <c r="G684" s="201">
        <v>0</v>
      </c>
      <c r="H684" s="201">
        <v>0</v>
      </c>
    </row>
    <row r="685" s="166" customFormat="1" spans="1:8">
      <c r="A685" s="196" t="s">
        <v>1281</v>
      </c>
      <c r="B685" s="207" t="s">
        <v>1282</v>
      </c>
      <c r="C685" s="198">
        <v>0</v>
      </c>
      <c r="D685" s="199">
        <v>0</v>
      </c>
      <c r="E685" s="200">
        <v>13</v>
      </c>
      <c r="F685" s="199">
        <v>0</v>
      </c>
      <c r="G685" s="201">
        <v>0</v>
      </c>
      <c r="H685" s="201">
        <v>0</v>
      </c>
    </row>
    <row r="686" s="166" customFormat="1" spans="1:8">
      <c r="A686" s="196" t="s">
        <v>1283</v>
      </c>
      <c r="B686" s="207" t="s">
        <v>1284</v>
      </c>
      <c r="C686" s="198">
        <v>0</v>
      </c>
      <c r="D686" s="199">
        <v>0</v>
      </c>
      <c r="E686" s="200">
        <v>0</v>
      </c>
      <c r="F686" s="199">
        <v>0</v>
      </c>
      <c r="G686" s="201">
        <v>0</v>
      </c>
      <c r="H686" s="201">
        <v>0</v>
      </c>
    </row>
    <row r="687" s="166" customFormat="1" spans="1:8">
      <c r="A687" s="196" t="s">
        <v>1285</v>
      </c>
      <c r="B687" s="207" t="s">
        <v>1286</v>
      </c>
      <c r="C687" s="198">
        <v>0</v>
      </c>
      <c r="D687" s="199">
        <v>0</v>
      </c>
      <c r="E687" s="200">
        <v>0</v>
      </c>
      <c r="F687" s="199">
        <v>0</v>
      </c>
      <c r="G687" s="201">
        <v>0</v>
      </c>
      <c r="H687" s="201">
        <v>0</v>
      </c>
    </row>
    <row r="688" s="166" customFormat="1" spans="1:8">
      <c r="A688" s="196" t="s">
        <v>1287</v>
      </c>
      <c r="B688" s="207" t="s">
        <v>1288</v>
      </c>
      <c r="C688" s="198">
        <v>0</v>
      </c>
      <c r="D688" s="199">
        <v>0</v>
      </c>
      <c r="E688" s="200">
        <v>3</v>
      </c>
      <c r="F688" s="199">
        <v>0</v>
      </c>
      <c r="G688" s="201">
        <v>0</v>
      </c>
      <c r="H688" s="201">
        <v>0</v>
      </c>
    </row>
    <row r="689" s="166" customFormat="1" spans="1:8">
      <c r="A689" s="196" t="s">
        <v>1289</v>
      </c>
      <c r="B689" s="207" t="s">
        <v>1290</v>
      </c>
      <c r="C689" s="198">
        <v>0</v>
      </c>
      <c r="D689" s="199">
        <v>0</v>
      </c>
      <c r="E689" s="200">
        <v>1</v>
      </c>
      <c r="F689" s="199">
        <v>0</v>
      </c>
      <c r="G689" s="201">
        <v>0</v>
      </c>
      <c r="H689" s="201">
        <v>0</v>
      </c>
    </row>
    <row r="690" s="166" customFormat="1" spans="1:8">
      <c r="A690" s="196" t="s">
        <v>1291</v>
      </c>
      <c r="B690" s="207" t="s">
        <v>1292</v>
      </c>
      <c r="C690" s="198">
        <v>0</v>
      </c>
      <c r="D690" s="199">
        <v>0</v>
      </c>
      <c r="E690" s="200">
        <v>684</v>
      </c>
      <c r="F690" s="199">
        <v>0</v>
      </c>
      <c r="G690" s="201">
        <v>0</v>
      </c>
      <c r="H690" s="201">
        <v>0</v>
      </c>
    </row>
    <row r="691" s="166" customFormat="1" spans="1:8">
      <c r="A691" s="196" t="s">
        <v>1293</v>
      </c>
      <c r="B691" s="207" t="s">
        <v>1294</v>
      </c>
      <c r="C691" s="198">
        <v>0</v>
      </c>
      <c r="D691" s="199">
        <v>0</v>
      </c>
      <c r="E691" s="200">
        <v>0</v>
      </c>
      <c r="F691" s="199">
        <v>0</v>
      </c>
      <c r="G691" s="201">
        <v>0</v>
      </c>
      <c r="H691" s="201">
        <v>0</v>
      </c>
    </row>
    <row r="692" s="166" customFormat="1" spans="1:8">
      <c r="A692" s="196" t="s">
        <v>1295</v>
      </c>
      <c r="B692" s="207" t="s">
        <v>1296</v>
      </c>
      <c r="C692" s="198">
        <v>0</v>
      </c>
      <c r="D692" s="199">
        <v>0</v>
      </c>
      <c r="E692" s="200">
        <v>0</v>
      </c>
      <c r="F692" s="199">
        <v>0</v>
      </c>
      <c r="G692" s="201">
        <v>0</v>
      </c>
      <c r="H692" s="201">
        <v>0</v>
      </c>
    </row>
    <row r="693" s="166" customFormat="1" spans="1:8">
      <c r="A693" s="196" t="s">
        <v>1297</v>
      </c>
      <c r="B693" s="207" t="s">
        <v>1298</v>
      </c>
      <c r="C693" s="198">
        <v>0</v>
      </c>
      <c r="D693" s="199">
        <v>0</v>
      </c>
      <c r="E693" s="200">
        <v>0</v>
      </c>
      <c r="F693" s="199">
        <v>0</v>
      </c>
      <c r="G693" s="201">
        <v>0</v>
      </c>
      <c r="H693" s="201">
        <v>0</v>
      </c>
    </row>
    <row r="694" s="166" customFormat="1" spans="1:8">
      <c r="A694" s="196" t="s">
        <v>1299</v>
      </c>
      <c r="B694" s="207" t="s">
        <v>1300</v>
      </c>
      <c r="C694" s="198">
        <v>0</v>
      </c>
      <c r="D694" s="199">
        <v>0</v>
      </c>
      <c r="E694" s="200">
        <v>498</v>
      </c>
      <c r="F694" s="199">
        <v>0</v>
      </c>
      <c r="G694" s="201">
        <v>0</v>
      </c>
      <c r="H694" s="201">
        <v>0</v>
      </c>
    </row>
    <row r="695" s="166" customFormat="1" spans="1:8">
      <c r="A695" s="196" t="s">
        <v>1301</v>
      </c>
      <c r="B695" s="207" t="s">
        <v>1302</v>
      </c>
      <c r="C695" s="198">
        <v>0</v>
      </c>
      <c r="D695" s="199">
        <v>0</v>
      </c>
      <c r="E695" s="200">
        <v>350</v>
      </c>
      <c r="F695" s="199">
        <v>0</v>
      </c>
      <c r="G695" s="201">
        <v>0</v>
      </c>
      <c r="H695" s="201">
        <v>0</v>
      </c>
    </row>
    <row r="696" s="166" customFormat="1" spans="1:8">
      <c r="A696" s="196" t="s">
        <v>1303</v>
      </c>
      <c r="B696" s="207" t="s">
        <v>1304</v>
      </c>
      <c r="C696" s="198">
        <v>0</v>
      </c>
      <c r="D696" s="199">
        <v>0</v>
      </c>
      <c r="E696" s="200">
        <v>0</v>
      </c>
      <c r="F696" s="199">
        <v>0</v>
      </c>
      <c r="G696" s="201">
        <v>0</v>
      </c>
      <c r="H696" s="201">
        <v>0</v>
      </c>
    </row>
    <row r="697" s="166" customFormat="1" spans="1:8">
      <c r="A697" s="196" t="s">
        <v>1305</v>
      </c>
      <c r="B697" s="207" t="s">
        <v>1306</v>
      </c>
      <c r="C697" s="198">
        <v>0</v>
      </c>
      <c r="D697" s="199">
        <v>0</v>
      </c>
      <c r="E697" s="200">
        <v>0</v>
      </c>
      <c r="F697" s="199">
        <v>0</v>
      </c>
      <c r="G697" s="201">
        <v>0</v>
      </c>
      <c r="H697" s="201">
        <v>0</v>
      </c>
    </row>
    <row r="698" s="166" customFormat="1" spans="1:8">
      <c r="A698" s="196" t="s">
        <v>1307</v>
      </c>
      <c r="B698" s="207" t="s">
        <v>1308</v>
      </c>
      <c r="C698" s="198">
        <v>0</v>
      </c>
      <c r="D698" s="199">
        <v>0</v>
      </c>
      <c r="E698" s="200">
        <v>0</v>
      </c>
      <c r="F698" s="199">
        <v>0</v>
      </c>
      <c r="G698" s="201">
        <v>0</v>
      </c>
      <c r="H698" s="201">
        <v>0</v>
      </c>
    </row>
    <row r="699" s="166" customFormat="1" spans="1:8">
      <c r="A699" s="196" t="s">
        <v>1309</v>
      </c>
      <c r="B699" s="207" t="s">
        <v>1310</v>
      </c>
      <c r="C699" s="198">
        <v>0</v>
      </c>
      <c r="D699" s="199">
        <v>0</v>
      </c>
      <c r="E699" s="200">
        <v>0</v>
      </c>
      <c r="F699" s="199">
        <v>0</v>
      </c>
      <c r="G699" s="201">
        <v>0</v>
      </c>
      <c r="H699" s="201">
        <v>0</v>
      </c>
    </row>
    <row r="700" s="166" customFormat="1" spans="1:8">
      <c r="A700" s="196" t="s">
        <v>1311</v>
      </c>
      <c r="B700" s="207" t="s">
        <v>1312</v>
      </c>
      <c r="C700" s="198">
        <v>0</v>
      </c>
      <c r="D700" s="199">
        <v>0</v>
      </c>
      <c r="E700" s="200">
        <v>0</v>
      </c>
      <c r="F700" s="199">
        <v>0</v>
      </c>
      <c r="G700" s="201">
        <v>0</v>
      </c>
      <c r="H700" s="201">
        <v>0</v>
      </c>
    </row>
    <row r="701" s="166" customFormat="1" spans="1:8">
      <c r="A701" s="196" t="s">
        <v>1313</v>
      </c>
      <c r="B701" s="207" t="s">
        <v>1314</v>
      </c>
      <c r="C701" s="198">
        <v>0</v>
      </c>
      <c r="D701" s="199">
        <v>0</v>
      </c>
      <c r="E701" s="200">
        <v>0</v>
      </c>
      <c r="F701" s="199">
        <v>0</v>
      </c>
      <c r="G701" s="201">
        <v>0</v>
      </c>
      <c r="H701" s="201">
        <v>0</v>
      </c>
    </row>
    <row r="702" s="166" customFormat="1" spans="1:8">
      <c r="A702" s="196" t="s">
        <v>1315</v>
      </c>
      <c r="B702" s="207" t="s">
        <v>1316</v>
      </c>
      <c r="C702" s="198">
        <v>0</v>
      </c>
      <c r="D702" s="199">
        <v>0</v>
      </c>
      <c r="E702" s="200">
        <v>0</v>
      </c>
      <c r="F702" s="199">
        <v>0</v>
      </c>
      <c r="G702" s="201">
        <v>0</v>
      </c>
      <c r="H702" s="201">
        <v>0</v>
      </c>
    </row>
    <row r="703" s="166" customFormat="1" spans="1:8">
      <c r="A703" s="196" t="s">
        <v>1317</v>
      </c>
      <c r="B703" s="207" t="s">
        <v>1318</v>
      </c>
      <c r="C703" s="198">
        <v>0</v>
      </c>
      <c r="D703" s="199">
        <v>0</v>
      </c>
      <c r="E703" s="200">
        <v>0</v>
      </c>
      <c r="F703" s="199">
        <v>0</v>
      </c>
      <c r="G703" s="201">
        <v>0</v>
      </c>
      <c r="H703" s="201">
        <v>0</v>
      </c>
    </row>
    <row r="704" s="166" customFormat="1" spans="1:8">
      <c r="A704" s="196" t="s">
        <v>1319</v>
      </c>
      <c r="B704" s="207" t="s">
        <v>1320</v>
      </c>
      <c r="C704" s="198">
        <v>0</v>
      </c>
      <c r="D704" s="199">
        <v>0</v>
      </c>
      <c r="E704" s="200">
        <v>0</v>
      </c>
      <c r="F704" s="199">
        <v>0</v>
      </c>
      <c r="G704" s="201">
        <v>0</v>
      </c>
      <c r="H704" s="201">
        <v>0</v>
      </c>
    </row>
    <row r="705" s="166" customFormat="1" spans="1:8">
      <c r="A705" s="196" t="s">
        <v>1321</v>
      </c>
      <c r="B705" s="207" t="s">
        <v>1322</v>
      </c>
      <c r="C705" s="198">
        <v>0</v>
      </c>
      <c r="D705" s="199">
        <v>0</v>
      </c>
      <c r="E705" s="200">
        <v>0</v>
      </c>
      <c r="F705" s="199">
        <v>0</v>
      </c>
      <c r="G705" s="201">
        <v>0</v>
      </c>
      <c r="H705" s="201">
        <v>0</v>
      </c>
    </row>
    <row r="706" s="166" customFormat="1" spans="1:8">
      <c r="A706" s="196" t="s">
        <v>1323</v>
      </c>
      <c r="B706" s="207" t="s">
        <v>1324</v>
      </c>
      <c r="C706" s="198">
        <v>0</v>
      </c>
      <c r="D706" s="199">
        <v>0</v>
      </c>
      <c r="E706" s="200">
        <v>0</v>
      </c>
      <c r="F706" s="199">
        <v>0</v>
      </c>
      <c r="G706" s="201">
        <v>0</v>
      </c>
      <c r="H706" s="201">
        <v>0</v>
      </c>
    </row>
    <row r="707" s="166" customFormat="1" spans="1:8">
      <c r="A707" s="196" t="s">
        <v>1325</v>
      </c>
      <c r="B707" s="207" t="s">
        <v>1326</v>
      </c>
      <c r="C707" s="198">
        <v>0</v>
      </c>
      <c r="D707" s="199">
        <v>0</v>
      </c>
      <c r="E707" s="200">
        <v>0</v>
      </c>
      <c r="F707" s="199">
        <v>0</v>
      </c>
      <c r="G707" s="201">
        <v>0</v>
      </c>
      <c r="H707" s="201">
        <v>0</v>
      </c>
    </row>
    <row r="708" s="166" customFormat="1" spans="1:8">
      <c r="A708" s="196" t="s">
        <v>1327</v>
      </c>
      <c r="B708" s="207" t="s">
        <v>1328</v>
      </c>
      <c r="C708" s="198">
        <v>0</v>
      </c>
      <c r="D708" s="199">
        <v>0</v>
      </c>
      <c r="E708" s="200">
        <v>0</v>
      </c>
      <c r="F708" s="199">
        <v>0</v>
      </c>
      <c r="G708" s="201">
        <v>0</v>
      </c>
      <c r="H708" s="201">
        <v>0</v>
      </c>
    </row>
    <row r="709" s="166" customFormat="1" spans="1:8">
      <c r="A709" s="196" t="s">
        <v>1329</v>
      </c>
      <c r="B709" s="207" t="s">
        <v>1330</v>
      </c>
      <c r="C709" s="198">
        <v>0</v>
      </c>
      <c r="D709" s="199">
        <v>0</v>
      </c>
      <c r="E709" s="200">
        <v>0</v>
      </c>
      <c r="F709" s="199">
        <v>0</v>
      </c>
      <c r="G709" s="201">
        <v>0</v>
      </c>
      <c r="H709" s="201">
        <v>0</v>
      </c>
    </row>
    <row r="710" s="166" customFormat="1" spans="1:8">
      <c r="A710" s="196" t="s">
        <v>1331</v>
      </c>
      <c r="B710" s="207" t="s">
        <v>166</v>
      </c>
      <c r="C710" s="198">
        <v>0</v>
      </c>
      <c r="D710" s="199">
        <v>0</v>
      </c>
      <c r="E710" s="200">
        <v>0</v>
      </c>
      <c r="F710" s="199">
        <v>0</v>
      </c>
      <c r="G710" s="201">
        <v>0</v>
      </c>
      <c r="H710" s="201">
        <v>0</v>
      </c>
    </row>
    <row r="711" s="166" customFormat="1" spans="1:8">
      <c r="A711" s="196" t="s">
        <v>1332</v>
      </c>
      <c r="B711" s="207" t="s">
        <v>168</v>
      </c>
      <c r="C711" s="198">
        <v>0</v>
      </c>
      <c r="D711" s="199">
        <v>0</v>
      </c>
      <c r="E711" s="200">
        <v>0</v>
      </c>
      <c r="F711" s="199">
        <v>0</v>
      </c>
      <c r="G711" s="201">
        <v>0</v>
      </c>
      <c r="H711" s="201">
        <v>0</v>
      </c>
    </row>
    <row r="712" s="166" customFormat="1" spans="1:8">
      <c r="A712" s="196" t="s">
        <v>1333</v>
      </c>
      <c r="B712" s="207" t="s">
        <v>170</v>
      </c>
      <c r="C712" s="198">
        <v>0</v>
      </c>
      <c r="D712" s="199">
        <v>0</v>
      </c>
      <c r="E712" s="200">
        <v>0</v>
      </c>
      <c r="F712" s="199">
        <v>0</v>
      </c>
      <c r="G712" s="201">
        <v>0</v>
      </c>
      <c r="H712" s="201">
        <v>0</v>
      </c>
    </row>
    <row r="713" s="166" customFormat="1" spans="1:8">
      <c r="A713" s="196" t="s">
        <v>1334</v>
      </c>
      <c r="B713" s="207" t="s">
        <v>1335</v>
      </c>
      <c r="C713" s="198">
        <v>0</v>
      </c>
      <c r="D713" s="199">
        <v>0</v>
      </c>
      <c r="E713" s="200">
        <v>0</v>
      </c>
      <c r="F713" s="199">
        <v>0</v>
      </c>
      <c r="G713" s="201">
        <v>0</v>
      </c>
      <c r="H713" s="201">
        <v>0</v>
      </c>
    </row>
    <row r="714" s="166" customFormat="1" spans="1:8">
      <c r="A714" s="196" t="s">
        <v>1336</v>
      </c>
      <c r="B714" s="207" t="s">
        <v>1337</v>
      </c>
      <c r="C714" s="198">
        <v>0</v>
      </c>
      <c r="D714" s="199">
        <v>0</v>
      </c>
      <c r="E714" s="200">
        <v>0</v>
      </c>
      <c r="F714" s="199">
        <v>0</v>
      </c>
      <c r="G714" s="201">
        <v>0</v>
      </c>
      <c r="H714" s="201">
        <v>0</v>
      </c>
    </row>
    <row r="715" s="166" customFormat="1" spans="1:8">
      <c r="A715" s="196" t="s">
        <v>1338</v>
      </c>
      <c r="B715" s="207" t="s">
        <v>1339</v>
      </c>
      <c r="C715" s="198">
        <v>0</v>
      </c>
      <c r="D715" s="199">
        <v>0</v>
      </c>
      <c r="E715" s="200">
        <v>0</v>
      </c>
      <c r="F715" s="199">
        <v>0</v>
      </c>
      <c r="G715" s="201">
        <v>0</v>
      </c>
      <c r="H715" s="201">
        <v>0</v>
      </c>
    </row>
    <row r="716" s="166" customFormat="1" spans="1:8">
      <c r="A716" s="196" t="s">
        <v>1340</v>
      </c>
      <c r="B716" s="207" t="s">
        <v>261</v>
      </c>
      <c r="C716" s="198">
        <v>0</v>
      </c>
      <c r="D716" s="199">
        <v>0</v>
      </c>
      <c r="E716" s="200">
        <v>0</v>
      </c>
      <c r="F716" s="199">
        <v>0</v>
      </c>
      <c r="G716" s="201">
        <v>0</v>
      </c>
      <c r="H716" s="201">
        <v>0</v>
      </c>
    </row>
    <row r="717" s="166" customFormat="1" spans="1:8">
      <c r="A717" s="196" t="s">
        <v>1341</v>
      </c>
      <c r="B717" s="207" t="s">
        <v>1342</v>
      </c>
      <c r="C717" s="198">
        <v>0</v>
      </c>
      <c r="D717" s="199">
        <v>0</v>
      </c>
      <c r="E717" s="200">
        <v>0</v>
      </c>
      <c r="F717" s="199">
        <v>0</v>
      </c>
      <c r="G717" s="201">
        <v>0</v>
      </c>
      <c r="H717" s="201">
        <v>0</v>
      </c>
    </row>
    <row r="718" s="166" customFormat="1" spans="1:8">
      <c r="A718" s="196" t="s">
        <v>1343</v>
      </c>
      <c r="B718" s="207" t="s">
        <v>172</v>
      </c>
      <c r="C718" s="198">
        <v>0</v>
      </c>
      <c r="D718" s="199">
        <v>0</v>
      </c>
      <c r="E718" s="200">
        <v>0</v>
      </c>
      <c r="F718" s="199">
        <v>0</v>
      </c>
      <c r="G718" s="201">
        <v>0</v>
      </c>
      <c r="H718" s="201">
        <v>0</v>
      </c>
    </row>
    <row r="719" s="166" customFormat="1" spans="1:8">
      <c r="A719" s="196" t="s">
        <v>1344</v>
      </c>
      <c r="B719" s="207" t="s">
        <v>1345</v>
      </c>
      <c r="C719" s="198">
        <v>0</v>
      </c>
      <c r="D719" s="199">
        <v>0</v>
      </c>
      <c r="E719" s="200">
        <v>0</v>
      </c>
      <c r="F719" s="199">
        <v>0</v>
      </c>
      <c r="G719" s="201">
        <v>0</v>
      </c>
      <c r="H719" s="201">
        <v>0</v>
      </c>
    </row>
    <row r="720" s="166" customFormat="1" spans="1:8">
      <c r="A720" s="196" t="s">
        <v>1346</v>
      </c>
      <c r="B720" s="207" t="s">
        <v>1347</v>
      </c>
      <c r="C720" s="198">
        <v>0</v>
      </c>
      <c r="D720" s="199">
        <v>8524</v>
      </c>
      <c r="E720" s="200">
        <v>195</v>
      </c>
      <c r="F720" s="199">
        <v>0</v>
      </c>
      <c r="G720" s="201">
        <v>0</v>
      </c>
      <c r="H720" s="201">
        <v>0</v>
      </c>
    </row>
    <row r="721" s="166" customFormat="1" spans="1:8">
      <c r="A721" s="196" t="s">
        <v>1348</v>
      </c>
      <c r="B721" s="207" t="s">
        <v>166</v>
      </c>
      <c r="C721" s="198">
        <v>485.68</v>
      </c>
      <c r="D721" s="199">
        <v>485.68</v>
      </c>
      <c r="E721" s="200">
        <v>607</v>
      </c>
      <c r="F721" s="199">
        <v>568.18</v>
      </c>
      <c r="G721" s="201">
        <v>1.16986493164223</v>
      </c>
      <c r="H721" s="201">
        <v>0.936046128500824</v>
      </c>
    </row>
    <row r="722" s="166" customFormat="1" spans="1:8">
      <c r="A722" s="196" t="s">
        <v>1349</v>
      </c>
      <c r="B722" s="207" t="s">
        <v>168</v>
      </c>
      <c r="C722" s="198">
        <v>220</v>
      </c>
      <c r="D722" s="199">
        <v>220</v>
      </c>
      <c r="E722" s="200">
        <v>113</v>
      </c>
      <c r="F722" s="199">
        <v>112</v>
      </c>
      <c r="G722" s="201">
        <v>0.509090909090909</v>
      </c>
      <c r="H722" s="201">
        <v>0.991150442477876</v>
      </c>
    </row>
    <row r="723" s="166" customFormat="1" spans="1:8">
      <c r="A723" s="196" t="s">
        <v>1350</v>
      </c>
      <c r="B723" s="207" t="s">
        <v>170</v>
      </c>
      <c r="C723" s="198">
        <v>0</v>
      </c>
      <c r="D723" s="199">
        <v>0</v>
      </c>
      <c r="E723" s="200">
        <v>6</v>
      </c>
      <c r="F723" s="199">
        <v>0</v>
      </c>
      <c r="G723" s="201">
        <v>0</v>
      </c>
      <c r="H723" s="201">
        <v>0</v>
      </c>
    </row>
    <row r="724" s="166" customFormat="1" spans="1:8">
      <c r="A724" s="196" t="s">
        <v>1351</v>
      </c>
      <c r="B724" s="207" t="s">
        <v>1352</v>
      </c>
      <c r="C724" s="198">
        <v>680.65</v>
      </c>
      <c r="D724" s="199">
        <v>680.65</v>
      </c>
      <c r="E724" s="200">
        <v>710</v>
      </c>
      <c r="F724" s="199">
        <v>745.09</v>
      </c>
      <c r="G724" s="201">
        <v>1.09467420847719</v>
      </c>
      <c r="H724" s="201">
        <v>1.04942253521127</v>
      </c>
    </row>
    <row r="725" s="166" customFormat="1" spans="1:8">
      <c r="A725" s="196" t="s">
        <v>1353</v>
      </c>
      <c r="B725" s="207" t="s">
        <v>1354</v>
      </c>
      <c r="C725" s="198">
        <v>0</v>
      </c>
      <c r="D725" s="199">
        <v>0</v>
      </c>
      <c r="E725" s="200">
        <v>0</v>
      </c>
      <c r="F725" s="199">
        <v>0</v>
      </c>
      <c r="G725" s="201">
        <v>0</v>
      </c>
      <c r="H725" s="201">
        <v>0</v>
      </c>
    </row>
    <row r="726" s="166" customFormat="1" spans="1:8">
      <c r="A726" s="196" t="s">
        <v>1355</v>
      </c>
      <c r="B726" s="207" t="s">
        <v>1356</v>
      </c>
      <c r="C726" s="198">
        <v>0</v>
      </c>
      <c r="D726" s="199">
        <v>0</v>
      </c>
      <c r="E726" s="200">
        <v>0</v>
      </c>
      <c r="F726" s="199">
        <v>0</v>
      </c>
      <c r="G726" s="201">
        <v>0</v>
      </c>
      <c r="H726" s="201">
        <v>0</v>
      </c>
    </row>
    <row r="727" s="166" customFormat="1" spans="1:8">
      <c r="A727" s="196" t="s">
        <v>1357</v>
      </c>
      <c r="B727" s="207" t="s">
        <v>1358</v>
      </c>
      <c r="C727" s="198">
        <v>0</v>
      </c>
      <c r="D727" s="199">
        <v>0</v>
      </c>
      <c r="E727" s="200">
        <v>0</v>
      </c>
      <c r="F727" s="199">
        <v>0</v>
      </c>
      <c r="G727" s="201">
        <v>0</v>
      </c>
      <c r="H727" s="201">
        <v>0</v>
      </c>
    </row>
    <row r="728" s="166" customFormat="1" spans="1:8">
      <c r="A728" s="196" t="s">
        <v>1359</v>
      </c>
      <c r="B728" s="207" t="s">
        <v>1360</v>
      </c>
      <c r="C728" s="198">
        <v>0</v>
      </c>
      <c r="D728" s="199">
        <v>0</v>
      </c>
      <c r="E728" s="200">
        <v>0</v>
      </c>
      <c r="F728" s="199">
        <v>0</v>
      </c>
      <c r="G728" s="201">
        <v>0</v>
      </c>
      <c r="H728" s="201">
        <v>0</v>
      </c>
    </row>
    <row r="729" s="166" customFormat="1" spans="1:8">
      <c r="A729" s="196" t="s">
        <v>1361</v>
      </c>
      <c r="B729" s="207" t="s">
        <v>1362</v>
      </c>
      <c r="C729" s="198">
        <v>0</v>
      </c>
      <c r="D729" s="199">
        <v>0</v>
      </c>
      <c r="E729" s="200">
        <v>0</v>
      </c>
      <c r="F729" s="199">
        <v>0</v>
      </c>
      <c r="G729" s="201">
        <v>0</v>
      </c>
      <c r="H729" s="201">
        <v>0</v>
      </c>
    </row>
    <row r="730" s="166" customFormat="1" spans="1:8">
      <c r="A730" s="196" t="s">
        <v>1363</v>
      </c>
      <c r="B730" s="207" t="s">
        <v>1364</v>
      </c>
      <c r="C730" s="198">
        <v>880.36</v>
      </c>
      <c r="D730" s="199">
        <v>880.36</v>
      </c>
      <c r="E730" s="200">
        <v>998</v>
      </c>
      <c r="F730" s="199">
        <v>608.15</v>
      </c>
      <c r="G730" s="201">
        <v>0.690796946703621</v>
      </c>
      <c r="H730" s="201">
        <v>0.60936873747495</v>
      </c>
    </row>
    <row r="731" s="166" customFormat="1" spans="1:8">
      <c r="A731" s="196" t="s">
        <v>1365</v>
      </c>
      <c r="B731" s="207" t="s">
        <v>1366</v>
      </c>
      <c r="C731" s="198">
        <v>0</v>
      </c>
      <c r="D731" s="199">
        <v>0</v>
      </c>
      <c r="E731" s="200">
        <v>0</v>
      </c>
      <c r="F731" s="199">
        <v>0</v>
      </c>
      <c r="G731" s="201">
        <v>0</v>
      </c>
      <c r="H731" s="201">
        <v>0</v>
      </c>
    </row>
    <row r="732" s="166" customFormat="1" spans="1:8">
      <c r="A732" s="196" t="s">
        <v>1367</v>
      </c>
      <c r="B732" s="207" t="s">
        <v>1368</v>
      </c>
      <c r="C732" s="198">
        <v>0</v>
      </c>
      <c r="D732" s="199">
        <v>0</v>
      </c>
      <c r="E732" s="200">
        <v>0</v>
      </c>
      <c r="F732" s="199">
        <v>0</v>
      </c>
      <c r="G732" s="201">
        <v>0</v>
      </c>
      <c r="H732" s="201">
        <v>0</v>
      </c>
    </row>
    <row r="733" s="166" customFormat="1" spans="1:8">
      <c r="A733" s="196" t="s">
        <v>1369</v>
      </c>
      <c r="B733" s="207" t="s">
        <v>1370</v>
      </c>
      <c r="C733" s="198">
        <v>593.28</v>
      </c>
      <c r="D733" s="199">
        <v>593.28</v>
      </c>
      <c r="E733" s="200">
        <v>531</v>
      </c>
      <c r="F733" s="199">
        <v>705</v>
      </c>
      <c r="G733" s="201">
        <v>1.18830906148867</v>
      </c>
      <c r="H733" s="201">
        <v>1.32768361581921</v>
      </c>
    </row>
    <row r="734" s="166" customFormat="1" spans="1:8">
      <c r="A734" s="196" t="s">
        <v>1371</v>
      </c>
      <c r="B734" s="207" t="s">
        <v>1372</v>
      </c>
      <c r="C734" s="198">
        <v>0</v>
      </c>
      <c r="D734" s="199">
        <v>0</v>
      </c>
      <c r="E734" s="200">
        <v>0</v>
      </c>
      <c r="F734" s="199">
        <v>0</v>
      </c>
      <c r="G734" s="201">
        <v>0</v>
      </c>
      <c r="H734" s="201">
        <v>0</v>
      </c>
    </row>
    <row r="735" s="166" customFormat="1" spans="1:8">
      <c r="A735" s="196" t="s">
        <v>1373</v>
      </c>
      <c r="B735" s="207" t="s">
        <v>1374</v>
      </c>
      <c r="C735" s="198">
        <v>0</v>
      </c>
      <c r="D735" s="199">
        <v>0</v>
      </c>
      <c r="E735" s="200">
        <v>0</v>
      </c>
      <c r="F735" s="199">
        <v>0</v>
      </c>
      <c r="G735" s="201">
        <v>0</v>
      </c>
      <c r="H735" s="201">
        <v>0</v>
      </c>
    </row>
    <row r="736" s="166" customFormat="1" spans="1:8">
      <c r="A736" s="196" t="s">
        <v>1375</v>
      </c>
      <c r="B736" s="207" t="s">
        <v>1376</v>
      </c>
      <c r="C736" s="198">
        <v>4043.63</v>
      </c>
      <c r="D736" s="199">
        <v>4343.63</v>
      </c>
      <c r="E736" s="200">
        <v>301</v>
      </c>
      <c r="F736" s="199">
        <v>4055.43</v>
      </c>
      <c r="G736" s="201">
        <v>1.00291817006007</v>
      </c>
      <c r="H736" s="201">
        <v>13.4731893687708</v>
      </c>
    </row>
    <row r="737" s="166" customFormat="1" spans="1:8">
      <c r="A737" s="196" t="s">
        <v>1377</v>
      </c>
      <c r="B737" s="207" t="s">
        <v>1378</v>
      </c>
      <c r="C737" s="198">
        <v>0</v>
      </c>
      <c r="D737" s="199">
        <v>0</v>
      </c>
      <c r="E737" s="200">
        <v>0</v>
      </c>
      <c r="F737" s="199">
        <v>0</v>
      </c>
      <c r="G737" s="201">
        <v>0</v>
      </c>
      <c r="H737" s="201">
        <v>0</v>
      </c>
    </row>
    <row r="738" s="166" customFormat="1" spans="1:8">
      <c r="A738" s="196" t="s">
        <v>1379</v>
      </c>
      <c r="B738" s="207" t="s">
        <v>1380</v>
      </c>
      <c r="C738" s="198">
        <v>0</v>
      </c>
      <c r="D738" s="199">
        <v>0</v>
      </c>
      <c r="E738" s="200">
        <v>52</v>
      </c>
      <c r="F738" s="199">
        <v>0</v>
      </c>
      <c r="G738" s="201">
        <v>0</v>
      </c>
      <c r="H738" s="201">
        <v>0</v>
      </c>
    </row>
    <row r="739" s="166" customFormat="1" spans="1:8">
      <c r="A739" s="196" t="s">
        <v>1381</v>
      </c>
      <c r="B739" s="207" t="s">
        <v>1382</v>
      </c>
      <c r="C739" s="198">
        <v>0</v>
      </c>
      <c r="D739" s="199">
        <v>0</v>
      </c>
      <c r="E739" s="200">
        <v>274</v>
      </c>
      <c r="F739" s="199">
        <v>0</v>
      </c>
      <c r="G739" s="201">
        <v>0</v>
      </c>
      <c r="H739" s="201">
        <v>0</v>
      </c>
    </row>
    <row r="740" s="166" customFormat="1" spans="1:8">
      <c r="A740" s="196" t="s">
        <v>1383</v>
      </c>
      <c r="B740" s="207" t="s">
        <v>1384</v>
      </c>
      <c r="C740" s="198">
        <v>4</v>
      </c>
      <c r="D740" s="199">
        <v>4</v>
      </c>
      <c r="E740" s="200">
        <v>25</v>
      </c>
      <c r="F740" s="199">
        <v>0</v>
      </c>
      <c r="G740" s="201">
        <v>0</v>
      </c>
      <c r="H740" s="201">
        <v>0</v>
      </c>
    </row>
    <row r="741" s="166" customFormat="1" spans="1:8">
      <c r="A741" s="196" t="s">
        <v>1385</v>
      </c>
      <c r="B741" s="207" t="s">
        <v>1386</v>
      </c>
      <c r="C741" s="198">
        <v>8.9</v>
      </c>
      <c r="D741" s="199">
        <v>8.9</v>
      </c>
      <c r="E741" s="200">
        <v>0</v>
      </c>
      <c r="F741" s="199">
        <v>0</v>
      </c>
      <c r="G741" s="201">
        <v>0</v>
      </c>
      <c r="H741" s="201">
        <v>0</v>
      </c>
    </row>
    <row r="742" s="166" customFormat="1" spans="1:8">
      <c r="A742" s="196" t="s">
        <v>1387</v>
      </c>
      <c r="B742" s="207" t="s">
        <v>1388</v>
      </c>
      <c r="C742" s="198">
        <v>0</v>
      </c>
      <c r="D742" s="199">
        <v>0</v>
      </c>
      <c r="E742" s="200">
        <v>0</v>
      </c>
      <c r="F742" s="199">
        <v>0</v>
      </c>
      <c r="G742" s="201">
        <v>0</v>
      </c>
      <c r="H742" s="201">
        <v>0</v>
      </c>
    </row>
    <row r="743" s="166" customFormat="1" spans="1:8">
      <c r="A743" s="196" t="s">
        <v>1389</v>
      </c>
      <c r="B743" s="207" t="s">
        <v>1390</v>
      </c>
      <c r="C743" s="198">
        <v>0</v>
      </c>
      <c r="D743" s="199">
        <v>0</v>
      </c>
      <c r="E743" s="200">
        <v>0</v>
      </c>
      <c r="F743" s="199">
        <v>0</v>
      </c>
      <c r="G743" s="201">
        <v>0</v>
      </c>
      <c r="H743" s="201">
        <v>0</v>
      </c>
    </row>
    <row r="744" s="166" customFormat="1" spans="1:8">
      <c r="A744" s="196" t="s">
        <v>1391</v>
      </c>
      <c r="B744" s="207" t="s">
        <v>1392</v>
      </c>
      <c r="C744" s="198">
        <v>0</v>
      </c>
      <c r="D744" s="199">
        <v>0</v>
      </c>
      <c r="E744" s="200">
        <v>0</v>
      </c>
      <c r="F744" s="199">
        <v>0</v>
      </c>
      <c r="G744" s="201">
        <v>0</v>
      </c>
      <c r="H744" s="201">
        <v>0</v>
      </c>
    </row>
    <row r="745" s="166" customFormat="1" spans="1:8">
      <c r="A745" s="196" t="s">
        <v>1393</v>
      </c>
      <c r="B745" s="207" t="s">
        <v>1394</v>
      </c>
      <c r="C745" s="198">
        <v>0</v>
      </c>
      <c r="D745" s="199">
        <v>0</v>
      </c>
      <c r="E745" s="200">
        <v>54</v>
      </c>
      <c r="F745" s="199">
        <v>0</v>
      </c>
      <c r="G745" s="201">
        <v>0</v>
      </c>
      <c r="H745" s="201">
        <v>0</v>
      </c>
    </row>
    <row r="746" s="166" customFormat="1" spans="1:8">
      <c r="A746" s="196" t="s">
        <v>1395</v>
      </c>
      <c r="B746" s="207" t="s">
        <v>1396</v>
      </c>
      <c r="C746" s="198">
        <v>3420</v>
      </c>
      <c r="D746" s="199">
        <v>3420</v>
      </c>
      <c r="E746" s="200">
        <v>2619</v>
      </c>
      <c r="F746" s="199">
        <v>0</v>
      </c>
      <c r="G746" s="201">
        <v>0</v>
      </c>
      <c r="H746" s="201">
        <v>0</v>
      </c>
    </row>
    <row r="747" s="166" customFormat="1" spans="1:8">
      <c r="A747" s="196" t="s">
        <v>1397</v>
      </c>
      <c r="B747" s="207" t="s">
        <v>1398</v>
      </c>
      <c r="C747" s="198">
        <v>0</v>
      </c>
      <c r="D747" s="199">
        <v>0</v>
      </c>
      <c r="E747" s="200">
        <v>355</v>
      </c>
      <c r="F747" s="199">
        <v>0</v>
      </c>
      <c r="G747" s="201">
        <v>0</v>
      </c>
      <c r="H747" s="201">
        <v>0</v>
      </c>
    </row>
    <row r="748" s="166" customFormat="1" spans="1:8">
      <c r="A748" s="196" t="s">
        <v>1399</v>
      </c>
      <c r="B748" s="207" t="s">
        <v>1400</v>
      </c>
      <c r="C748" s="198">
        <v>500</v>
      </c>
      <c r="D748" s="199">
        <v>500</v>
      </c>
      <c r="E748" s="200">
        <v>1188</v>
      </c>
      <c r="F748" s="199">
        <v>0</v>
      </c>
      <c r="G748" s="201">
        <v>0</v>
      </c>
      <c r="H748" s="201">
        <v>0</v>
      </c>
    </row>
    <row r="749" s="166" customFormat="1" spans="1:8">
      <c r="A749" s="196" t="s">
        <v>1401</v>
      </c>
      <c r="B749" s="207" t="s">
        <v>1402</v>
      </c>
      <c r="C749" s="198">
        <v>0</v>
      </c>
      <c r="D749" s="199">
        <v>0</v>
      </c>
      <c r="E749" s="200">
        <v>208</v>
      </c>
      <c r="F749" s="199">
        <v>0</v>
      </c>
      <c r="G749" s="201">
        <v>0</v>
      </c>
      <c r="H749" s="201">
        <v>0</v>
      </c>
    </row>
    <row r="750" s="166" customFormat="1" spans="1:8">
      <c r="A750" s="196" t="s">
        <v>1403</v>
      </c>
      <c r="B750" s="207" t="s">
        <v>1404</v>
      </c>
      <c r="C750" s="198">
        <v>0</v>
      </c>
      <c r="D750" s="199">
        <v>0</v>
      </c>
      <c r="E750" s="200">
        <v>0</v>
      </c>
      <c r="F750" s="199">
        <v>0</v>
      </c>
      <c r="G750" s="201">
        <v>0</v>
      </c>
      <c r="H750" s="201">
        <v>0</v>
      </c>
    </row>
    <row r="751" s="166" customFormat="1" spans="1:8">
      <c r="A751" s="196" t="s">
        <v>1405</v>
      </c>
      <c r="B751" s="207" t="s">
        <v>1406</v>
      </c>
      <c r="C751" s="198">
        <v>0</v>
      </c>
      <c r="D751" s="199">
        <v>0</v>
      </c>
      <c r="E751" s="200">
        <v>6</v>
      </c>
      <c r="F751" s="199">
        <v>0</v>
      </c>
      <c r="G751" s="201">
        <v>0</v>
      </c>
      <c r="H751" s="201">
        <v>0</v>
      </c>
    </row>
    <row r="752" s="166" customFormat="1" spans="1:8">
      <c r="A752" s="196" t="s">
        <v>1407</v>
      </c>
      <c r="B752" s="207" t="s">
        <v>1408</v>
      </c>
      <c r="C752" s="198">
        <v>0</v>
      </c>
      <c r="D752" s="199">
        <v>0</v>
      </c>
      <c r="E752" s="200">
        <v>49</v>
      </c>
      <c r="F752" s="199">
        <v>0</v>
      </c>
      <c r="G752" s="201">
        <v>0</v>
      </c>
      <c r="H752" s="201">
        <v>0</v>
      </c>
    </row>
    <row r="753" s="166" customFormat="1" spans="1:8">
      <c r="A753" s="196" t="s">
        <v>1409</v>
      </c>
      <c r="B753" s="207" t="s">
        <v>1410</v>
      </c>
      <c r="C753" s="198">
        <v>0</v>
      </c>
      <c r="D753" s="199">
        <v>0</v>
      </c>
      <c r="E753" s="200">
        <v>0</v>
      </c>
      <c r="F753" s="199">
        <v>0</v>
      </c>
      <c r="G753" s="201">
        <v>0</v>
      </c>
      <c r="H753" s="201">
        <v>0</v>
      </c>
    </row>
    <row r="754" s="166" customFormat="1" spans="1:8">
      <c r="A754" s="196" t="s">
        <v>1411</v>
      </c>
      <c r="B754" s="207" t="s">
        <v>1412</v>
      </c>
      <c r="C754" s="198">
        <v>0</v>
      </c>
      <c r="D754" s="199">
        <v>0</v>
      </c>
      <c r="E754" s="200">
        <v>24</v>
      </c>
      <c r="F754" s="199">
        <v>0</v>
      </c>
      <c r="G754" s="201">
        <v>0</v>
      </c>
      <c r="H754" s="201">
        <v>0</v>
      </c>
    </row>
    <row r="755" s="166" customFormat="1" spans="1:8">
      <c r="A755" s="196" t="s">
        <v>1413</v>
      </c>
      <c r="B755" s="207" t="s">
        <v>1414</v>
      </c>
      <c r="C755" s="198">
        <v>0</v>
      </c>
      <c r="D755" s="199">
        <v>0</v>
      </c>
      <c r="E755" s="200">
        <v>0</v>
      </c>
      <c r="F755" s="199">
        <v>0</v>
      </c>
      <c r="G755" s="201">
        <v>0</v>
      </c>
      <c r="H755" s="201">
        <v>0</v>
      </c>
    </row>
    <row r="756" s="166" customFormat="1" spans="1:8">
      <c r="A756" s="196" t="s">
        <v>1415</v>
      </c>
      <c r="B756" s="207" t="s">
        <v>1416</v>
      </c>
      <c r="C756" s="198">
        <v>0</v>
      </c>
      <c r="D756" s="199">
        <v>0</v>
      </c>
      <c r="E756" s="200">
        <v>2221</v>
      </c>
      <c r="F756" s="199">
        <v>3266</v>
      </c>
      <c r="G756" s="201">
        <v>0</v>
      </c>
      <c r="H756" s="201">
        <v>1.47050877982891</v>
      </c>
    </row>
    <row r="757" s="166" customFormat="1" spans="1:8">
      <c r="A757" s="196" t="s">
        <v>1417</v>
      </c>
      <c r="B757" s="207" t="s">
        <v>1418</v>
      </c>
      <c r="C757" s="198">
        <v>36.53</v>
      </c>
      <c r="D757" s="199">
        <v>36.53</v>
      </c>
      <c r="E757" s="200">
        <v>2563</v>
      </c>
      <c r="F757" s="199">
        <v>891</v>
      </c>
      <c r="G757" s="201">
        <v>24.3909115795237</v>
      </c>
      <c r="H757" s="201">
        <v>0.347639484978541</v>
      </c>
    </row>
    <row r="758" s="166" customFormat="1" spans="1:8">
      <c r="A758" s="196" t="s">
        <v>1419</v>
      </c>
      <c r="B758" s="207" t="s">
        <v>166</v>
      </c>
      <c r="C758" s="198">
        <v>1174.16</v>
      </c>
      <c r="D758" s="199">
        <v>1174.16</v>
      </c>
      <c r="E758" s="200">
        <v>1275</v>
      </c>
      <c r="F758" s="199">
        <v>630.27</v>
      </c>
      <c r="G758" s="201">
        <v>0.536783743271786</v>
      </c>
      <c r="H758" s="201">
        <v>0.494329411764706</v>
      </c>
    </row>
    <row r="759" s="166" customFormat="1" spans="1:8">
      <c r="A759" s="196" t="s">
        <v>1420</v>
      </c>
      <c r="B759" s="207" t="s">
        <v>168</v>
      </c>
      <c r="C759" s="198">
        <v>356.28</v>
      </c>
      <c r="D759" s="199">
        <v>356.28</v>
      </c>
      <c r="E759" s="200">
        <v>314</v>
      </c>
      <c r="F759" s="199">
        <v>640.4</v>
      </c>
      <c r="G759" s="201">
        <v>1.79746266981026</v>
      </c>
      <c r="H759" s="201">
        <v>2.03949044585987</v>
      </c>
    </row>
    <row r="760" s="166" customFormat="1" spans="1:8">
      <c r="A760" s="196" t="s">
        <v>1421</v>
      </c>
      <c r="B760" s="207" t="s">
        <v>170</v>
      </c>
      <c r="C760" s="198">
        <v>0</v>
      </c>
      <c r="D760" s="199">
        <v>0</v>
      </c>
      <c r="E760" s="200">
        <v>0</v>
      </c>
      <c r="F760" s="199">
        <v>0</v>
      </c>
      <c r="G760" s="201">
        <v>0</v>
      </c>
      <c r="H760" s="201">
        <v>0</v>
      </c>
    </row>
    <row r="761" s="166" customFormat="1" spans="1:8">
      <c r="A761" s="196" t="s">
        <v>1422</v>
      </c>
      <c r="B761" s="207" t="s">
        <v>1423</v>
      </c>
      <c r="C761" s="198">
        <v>0</v>
      </c>
      <c r="D761" s="199">
        <v>0</v>
      </c>
      <c r="E761" s="200">
        <v>0</v>
      </c>
      <c r="F761" s="199">
        <v>0</v>
      </c>
      <c r="G761" s="201">
        <v>0</v>
      </c>
      <c r="H761" s="201">
        <v>0</v>
      </c>
    </row>
    <row r="762" s="166" customFormat="1" spans="1:8">
      <c r="A762" s="196" t="s">
        <v>1424</v>
      </c>
      <c r="B762" s="207" t="s">
        <v>1425</v>
      </c>
      <c r="C762" s="198">
        <v>0</v>
      </c>
      <c r="D762" s="199">
        <v>0</v>
      </c>
      <c r="E762" s="200">
        <v>0</v>
      </c>
      <c r="F762" s="199">
        <v>0</v>
      </c>
      <c r="G762" s="201">
        <v>0</v>
      </c>
      <c r="H762" s="201">
        <v>0</v>
      </c>
    </row>
    <row r="763" s="166" customFormat="1" spans="1:8">
      <c r="A763" s="196" t="s">
        <v>1426</v>
      </c>
      <c r="B763" s="207" t="s">
        <v>1427</v>
      </c>
      <c r="C763" s="198">
        <v>0</v>
      </c>
      <c r="D763" s="199">
        <v>0</v>
      </c>
      <c r="E763" s="200">
        <v>28</v>
      </c>
      <c r="F763" s="199">
        <v>0</v>
      </c>
      <c r="G763" s="201">
        <v>0</v>
      </c>
      <c r="H763" s="201">
        <v>0</v>
      </c>
    </row>
    <row r="764" s="166" customFormat="1" spans="1:8">
      <c r="A764" s="196" t="s">
        <v>1428</v>
      </c>
      <c r="B764" s="207" t="s">
        <v>1429</v>
      </c>
      <c r="C764" s="198">
        <v>0</v>
      </c>
      <c r="D764" s="199">
        <v>0</v>
      </c>
      <c r="E764" s="200">
        <v>0</v>
      </c>
      <c r="F764" s="199">
        <v>0</v>
      </c>
      <c r="G764" s="201">
        <v>0</v>
      </c>
      <c r="H764" s="201">
        <v>0</v>
      </c>
    </row>
    <row r="765" s="166" customFormat="1" spans="1:8">
      <c r="A765" s="196" t="s">
        <v>1430</v>
      </c>
      <c r="B765" s="207" t="s">
        <v>1431</v>
      </c>
      <c r="C765" s="198">
        <v>1261.18</v>
      </c>
      <c r="D765" s="199">
        <v>1261.18</v>
      </c>
      <c r="E765" s="200">
        <v>365</v>
      </c>
      <c r="F765" s="199">
        <v>1193.98</v>
      </c>
      <c r="G765" s="201">
        <v>0.946716567024533</v>
      </c>
      <c r="H765" s="201">
        <v>3.27117808219178</v>
      </c>
    </row>
    <row r="766" s="166" customFormat="1" spans="1:8">
      <c r="A766" s="196" t="s">
        <v>1432</v>
      </c>
      <c r="B766" s="207" t="s">
        <v>1433</v>
      </c>
      <c r="C766" s="198">
        <v>0</v>
      </c>
      <c r="D766" s="199">
        <v>0</v>
      </c>
      <c r="E766" s="200">
        <v>0</v>
      </c>
      <c r="F766" s="199">
        <v>0</v>
      </c>
      <c r="G766" s="201">
        <v>0</v>
      </c>
      <c r="H766" s="201">
        <v>0</v>
      </c>
    </row>
    <row r="767" s="166" customFormat="1" spans="1:8">
      <c r="A767" s="196" t="s">
        <v>1434</v>
      </c>
      <c r="B767" s="207" t="s">
        <v>1435</v>
      </c>
      <c r="C767" s="198">
        <v>0</v>
      </c>
      <c r="D767" s="199">
        <v>0</v>
      </c>
      <c r="E767" s="200">
        <v>8</v>
      </c>
      <c r="F767" s="199">
        <v>0</v>
      </c>
      <c r="G767" s="201">
        <v>0</v>
      </c>
      <c r="H767" s="201">
        <v>0</v>
      </c>
    </row>
    <row r="768" s="166" customFormat="1" spans="1:8">
      <c r="A768" s="196" t="s">
        <v>1436</v>
      </c>
      <c r="B768" s="207" t="s">
        <v>1437</v>
      </c>
      <c r="C768" s="198">
        <v>0</v>
      </c>
      <c r="D768" s="199">
        <v>0</v>
      </c>
      <c r="E768" s="200">
        <v>0</v>
      </c>
      <c r="F768" s="199">
        <v>0</v>
      </c>
      <c r="G768" s="201">
        <v>0</v>
      </c>
      <c r="H768" s="201">
        <v>0</v>
      </c>
    </row>
    <row r="769" s="166" customFormat="1" spans="1:8">
      <c r="A769" s="196" t="s">
        <v>1438</v>
      </c>
      <c r="B769" s="207" t="s">
        <v>1439</v>
      </c>
      <c r="C769" s="198">
        <v>0</v>
      </c>
      <c r="D769" s="199">
        <v>0</v>
      </c>
      <c r="E769" s="200">
        <v>0</v>
      </c>
      <c r="F769" s="199">
        <v>0</v>
      </c>
      <c r="G769" s="201">
        <v>0</v>
      </c>
      <c r="H769" s="201">
        <v>0</v>
      </c>
    </row>
    <row r="770" s="166" customFormat="1" spans="1:8">
      <c r="A770" s="196" t="s">
        <v>1440</v>
      </c>
      <c r="B770" s="207" t="s">
        <v>1441</v>
      </c>
      <c r="C770" s="198">
        <v>0</v>
      </c>
      <c r="D770" s="199">
        <v>0</v>
      </c>
      <c r="E770" s="200">
        <v>0</v>
      </c>
      <c r="F770" s="199">
        <v>0</v>
      </c>
      <c r="G770" s="201">
        <v>0</v>
      </c>
      <c r="H770" s="201">
        <v>0</v>
      </c>
    </row>
    <row r="771" s="166" customFormat="1" spans="1:8">
      <c r="A771" s="196" t="s">
        <v>1442</v>
      </c>
      <c r="B771" s="207" t="s">
        <v>1443</v>
      </c>
      <c r="C771" s="198">
        <v>0</v>
      </c>
      <c r="D771" s="199">
        <v>0</v>
      </c>
      <c r="E771" s="200">
        <v>0</v>
      </c>
      <c r="F771" s="199">
        <v>0</v>
      </c>
      <c r="G771" s="201">
        <v>0</v>
      </c>
      <c r="H771" s="201">
        <v>0</v>
      </c>
    </row>
    <row r="772" s="166" customFormat="1" spans="1:8">
      <c r="A772" s="196" t="s">
        <v>1444</v>
      </c>
      <c r="B772" s="207" t="s">
        <v>1445</v>
      </c>
      <c r="C772" s="198">
        <v>0</v>
      </c>
      <c r="D772" s="199">
        <v>0</v>
      </c>
      <c r="E772" s="200">
        <v>0</v>
      </c>
      <c r="F772" s="199">
        <v>0</v>
      </c>
      <c r="G772" s="201">
        <v>0</v>
      </c>
      <c r="H772" s="201">
        <v>0</v>
      </c>
    </row>
    <row r="773" s="166" customFormat="1" spans="1:8">
      <c r="A773" s="196" t="s">
        <v>1446</v>
      </c>
      <c r="B773" s="207" t="s">
        <v>1447</v>
      </c>
      <c r="C773" s="198">
        <v>0</v>
      </c>
      <c r="D773" s="199">
        <v>0</v>
      </c>
      <c r="E773" s="200">
        <v>0</v>
      </c>
      <c r="F773" s="199">
        <v>0</v>
      </c>
      <c r="G773" s="201">
        <v>0</v>
      </c>
      <c r="H773" s="201">
        <v>0</v>
      </c>
    </row>
    <row r="774" s="166" customFormat="1" spans="1:8">
      <c r="A774" s="196" t="s">
        <v>1448</v>
      </c>
      <c r="B774" s="207" t="s">
        <v>1449</v>
      </c>
      <c r="C774" s="198">
        <v>0</v>
      </c>
      <c r="D774" s="199">
        <v>0</v>
      </c>
      <c r="E774" s="200">
        <v>0</v>
      </c>
      <c r="F774" s="199">
        <v>0</v>
      </c>
      <c r="G774" s="201">
        <v>0</v>
      </c>
      <c r="H774" s="201">
        <v>0</v>
      </c>
    </row>
    <row r="775" s="166" customFormat="1" spans="1:8">
      <c r="A775" s="196" t="s">
        <v>1450</v>
      </c>
      <c r="B775" s="207" t="s">
        <v>1451</v>
      </c>
      <c r="C775" s="198">
        <v>0</v>
      </c>
      <c r="D775" s="199">
        <v>0</v>
      </c>
      <c r="E775" s="200">
        <v>0</v>
      </c>
      <c r="F775" s="199">
        <v>0</v>
      </c>
      <c r="G775" s="201">
        <v>0</v>
      </c>
      <c r="H775" s="201">
        <v>0</v>
      </c>
    </row>
    <row r="776" s="166" customFormat="1" spans="1:8">
      <c r="A776" s="196" t="s">
        <v>1452</v>
      </c>
      <c r="B776" s="207" t="s">
        <v>1453</v>
      </c>
      <c r="C776" s="198">
        <v>0</v>
      </c>
      <c r="D776" s="199">
        <v>0</v>
      </c>
      <c r="E776" s="200">
        <v>0</v>
      </c>
      <c r="F776" s="199">
        <v>0</v>
      </c>
      <c r="G776" s="201">
        <v>0</v>
      </c>
      <c r="H776" s="201">
        <v>0</v>
      </c>
    </row>
    <row r="777" s="166" customFormat="1" spans="1:8">
      <c r="A777" s="196" t="s">
        <v>1454</v>
      </c>
      <c r="B777" s="207" t="s">
        <v>1390</v>
      </c>
      <c r="C777" s="198">
        <v>0</v>
      </c>
      <c r="D777" s="199">
        <v>0</v>
      </c>
      <c r="E777" s="200">
        <v>0</v>
      </c>
      <c r="F777" s="199">
        <v>0</v>
      </c>
      <c r="G777" s="201">
        <v>0</v>
      </c>
      <c r="H777" s="201">
        <v>0</v>
      </c>
    </row>
    <row r="778" s="166" customFormat="1" spans="1:8">
      <c r="A778" s="196" t="s">
        <v>1455</v>
      </c>
      <c r="B778" s="207" t="s">
        <v>1456</v>
      </c>
      <c r="C778" s="198">
        <v>0</v>
      </c>
      <c r="D778" s="199">
        <v>0</v>
      </c>
      <c r="E778" s="200">
        <v>0</v>
      </c>
      <c r="F778" s="199">
        <v>0</v>
      </c>
      <c r="G778" s="201">
        <v>0</v>
      </c>
      <c r="H778" s="201">
        <v>0</v>
      </c>
    </row>
    <row r="779" s="166" customFormat="1" spans="1:8">
      <c r="A779" s="196" t="s">
        <v>1457</v>
      </c>
      <c r="B779" s="207" t="s">
        <v>1458</v>
      </c>
      <c r="C779" s="198">
        <v>3454.66</v>
      </c>
      <c r="D779" s="199">
        <v>3454.66</v>
      </c>
      <c r="E779" s="200">
        <v>3991</v>
      </c>
      <c r="F779" s="199">
        <v>4136.25</v>
      </c>
      <c r="G779" s="201">
        <v>1.19729582650681</v>
      </c>
      <c r="H779" s="201">
        <v>1.03639438737159</v>
      </c>
    </row>
    <row r="780" s="166" customFormat="1" spans="1:8">
      <c r="A780" s="196" t="s">
        <v>1459</v>
      </c>
      <c r="B780" s="207" t="s">
        <v>166</v>
      </c>
      <c r="C780" s="198">
        <v>353.06</v>
      </c>
      <c r="D780" s="199">
        <v>353.06</v>
      </c>
      <c r="E780" s="200">
        <v>385</v>
      </c>
      <c r="F780" s="199">
        <v>574.49</v>
      </c>
      <c r="G780" s="201">
        <v>1.62717385147001</v>
      </c>
      <c r="H780" s="201">
        <v>1.49218181818182</v>
      </c>
    </row>
    <row r="781" s="166" customFormat="1" spans="1:8">
      <c r="A781" s="196" t="s">
        <v>1460</v>
      </c>
      <c r="B781" s="207" t="s">
        <v>168</v>
      </c>
      <c r="C781" s="198">
        <v>347.34</v>
      </c>
      <c r="D781" s="199">
        <v>347.34</v>
      </c>
      <c r="E781" s="200">
        <v>414</v>
      </c>
      <c r="F781" s="199">
        <v>136</v>
      </c>
      <c r="G781" s="201">
        <v>0.391547187194104</v>
      </c>
      <c r="H781" s="201">
        <v>0.328502415458937</v>
      </c>
    </row>
    <row r="782" s="166" customFormat="1" spans="1:8">
      <c r="A782" s="196" t="s">
        <v>1461</v>
      </c>
      <c r="B782" s="207" t="s">
        <v>170</v>
      </c>
      <c r="C782" s="198">
        <v>0</v>
      </c>
      <c r="D782" s="199">
        <v>0</v>
      </c>
      <c r="E782" s="200">
        <v>0</v>
      </c>
      <c r="F782" s="199">
        <v>0</v>
      </c>
      <c r="G782" s="201">
        <v>0</v>
      </c>
      <c r="H782" s="201">
        <v>0</v>
      </c>
    </row>
    <row r="783" s="166" customFormat="1" spans="1:8">
      <c r="A783" s="196" t="s">
        <v>1462</v>
      </c>
      <c r="B783" s="207" t="s">
        <v>1463</v>
      </c>
      <c r="C783" s="198">
        <v>0</v>
      </c>
      <c r="D783" s="199">
        <v>0</v>
      </c>
      <c r="E783" s="200">
        <v>0</v>
      </c>
      <c r="F783" s="199">
        <v>0</v>
      </c>
      <c r="G783" s="201">
        <v>0</v>
      </c>
      <c r="H783" s="201">
        <v>0</v>
      </c>
    </row>
    <row r="784" s="166" customFormat="1" spans="1:8">
      <c r="A784" s="196" t="s">
        <v>1464</v>
      </c>
      <c r="B784" s="207" t="s">
        <v>1465</v>
      </c>
      <c r="C784" s="198">
        <v>0</v>
      </c>
      <c r="D784" s="199">
        <v>0</v>
      </c>
      <c r="E784" s="200">
        <v>6044</v>
      </c>
      <c r="F784" s="199">
        <v>0</v>
      </c>
      <c r="G784" s="201">
        <v>0</v>
      </c>
      <c r="H784" s="201">
        <v>0</v>
      </c>
    </row>
    <row r="785" s="166" customFormat="1" spans="1:8">
      <c r="A785" s="196" t="s">
        <v>1466</v>
      </c>
      <c r="B785" s="207" t="s">
        <v>1467</v>
      </c>
      <c r="C785" s="198">
        <v>0</v>
      </c>
      <c r="D785" s="199">
        <v>0</v>
      </c>
      <c r="E785" s="200">
        <v>547</v>
      </c>
      <c r="F785" s="199">
        <v>0</v>
      </c>
      <c r="G785" s="201">
        <v>0</v>
      </c>
      <c r="H785" s="201">
        <v>0</v>
      </c>
    </row>
    <row r="786" s="166" customFormat="1" spans="1:8">
      <c r="A786" s="196" t="s">
        <v>1468</v>
      </c>
      <c r="B786" s="207" t="s">
        <v>1469</v>
      </c>
      <c r="C786" s="198">
        <v>0</v>
      </c>
      <c r="D786" s="199">
        <v>0</v>
      </c>
      <c r="E786" s="200">
        <v>0</v>
      </c>
      <c r="F786" s="199">
        <v>0</v>
      </c>
      <c r="G786" s="201">
        <v>0</v>
      </c>
      <c r="H786" s="201">
        <v>0</v>
      </c>
    </row>
    <row r="787" s="166" customFormat="1" spans="1:8">
      <c r="A787" s="196" t="s">
        <v>1470</v>
      </c>
      <c r="B787" s="207" t="s">
        <v>1471</v>
      </c>
      <c r="C787" s="198">
        <v>24</v>
      </c>
      <c r="D787" s="199">
        <v>24</v>
      </c>
      <c r="E787" s="200">
        <v>0</v>
      </c>
      <c r="F787" s="199">
        <v>12</v>
      </c>
      <c r="G787" s="201">
        <v>0.5</v>
      </c>
      <c r="H787" s="201">
        <v>0</v>
      </c>
    </row>
    <row r="788" s="166" customFormat="1" spans="1:8">
      <c r="A788" s="196" t="s">
        <v>1472</v>
      </c>
      <c r="B788" s="207" t="s">
        <v>1473</v>
      </c>
      <c r="C788" s="198">
        <v>0</v>
      </c>
      <c r="D788" s="199">
        <v>0</v>
      </c>
      <c r="E788" s="200">
        <v>0</v>
      </c>
      <c r="F788" s="199">
        <v>0</v>
      </c>
      <c r="G788" s="201">
        <v>0</v>
      </c>
      <c r="H788" s="201">
        <v>0</v>
      </c>
    </row>
    <row r="789" s="166" customFormat="1" spans="1:8">
      <c r="A789" s="196" t="s">
        <v>1474</v>
      </c>
      <c r="B789" s="207" t="s">
        <v>1475</v>
      </c>
      <c r="C789" s="198">
        <v>0</v>
      </c>
      <c r="D789" s="199">
        <v>0</v>
      </c>
      <c r="E789" s="200">
        <v>0</v>
      </c>
      <c r="F789" s="199">
        <v>0</v>
      </c>
      <c r="G789" s="201">
        <v>0</v>
      </c>
      <c r="H789" s="201">
        <v>0</v>
      </c>
    </row>
    <row r="790" s="166" customFormat="1" spans="1:8">
      <c r="A790" s="196" t="s">
        <v>1476</v>
      </c>
      <c r="B790" s="207" t="s">
        <v>1477</v>
      </c>
      <c r="C790" s="198">
        <v>0</v>
      </c>
      <c r="D790" s="199">
        <v>0</v>
      </c>
      <c r="E790" s="200">
        <v>0</v>
      </c>
      <c r="F790" s="199">
        <v>0</v>
      </c>
      <c r="G790" s="201">
        <v>0</v>
      </c>
      <c r="H790" s="201">
        <v>0</v>
      </c>
    </row>
    <row r="791" s="166" customFormat="1" spans="1:8">
      <c r="A791" s="196" t="s">
        <v>1478</v>
      </c>
      <c r="B791" s="207" t="s">
        <v>1479</v>
      </c>
      <c r="C791" s="198">
        <v>0</v>
      </c>
      <c r="D791" s="199">
        <v>0</v>
      </c>
      <c r="E791" s="200">
        <v>0</v>
      </c>
      <c r="F791" s="199">
        <v>0</v>
      </c>
      <c r="G791" s="201">
        <v>0</v>
      </c>
      <c r="H791" s="201">
        <v>0</v>
      </c>
    </row>
    <row r="792" s="166" customFormat="1" spans="1:8">
      <c r="A792" s="196" t="s">
        <v>1480</v>
      </c>
      <c r="B792" s="207" t="s">
        <v>1481</v>
      </c>
      <c r="C792" s="198">
        <v>13</v>
      </c>
      <c r="D792" s="199">
        <v>13</v>
      </c>
      <c r="E792" s="200">
        <v>3</v>
      </c>
      <c r="F792" s="199">
        <v>13</v>
      </c>
      <c r="G792" s="201">
        <v>1</v>
      </c>
      <c r="H792" s="201">
        <v>4.33333333333333</v>
      </c>
    </row>
    <row r="793" s="166" customFormat="1" spans="1:8">
      <c r="A793" s="196" t="s">
        <v>1482</v>
      </c>
      <c r="B793" s="207" t="s">
        <v>1483</v>
      </c>
      <c r="C793" s="198">
        <v>0</v>
      </c>
      <c r="D793" s="199">
        <v>0</v>
      </c>
      <c r="E793" s="200">
        <v>97</v>
      </c>
      <c r="F793" s="199">
        <v>0</v>
      </c>
      <c r="G793" s="201">
        <v>0</v>
      </c>
      <c r="H793" s="201">
        <v>0</v>
      </c>
    </row>
    <row r="794" s="166" customFormat="1" spans="1:8">
      <c r="A794" s="196" t="s">
        <v>1484</v>
      </c>
      <c r="B794" s="207" t="s">
        <v>1485</v>
      </c>
      <c r="C794" s="198">
        <v>0</v>
      </c>
      <c r="D794" s="199">
        <v>0</v>
      </c>
      <c r="E794" s="200">
        <v>17</v>
      </c>
      <c r="F794" s="199">
        <v>0</v>
      </c>
      <c r="G794" s="201">
        <v>0</v>
      </c>
      <c r="H794" s="201">
        <v>0</v>
      </c>
    </row>
    <row r="795" s="166" customFormat="1" spans="1:8">
      <c r="A795" s="196" t="s">
        <v>1486</v>
      </c>
      <c r="B795" s="207" t="s">
        <v>1487</v>
      </c>
      <c r="C795" s="198">
        <v>0</v>
      </c>
      <c r="D795" s="199">
        <v>0</v>
      </c>
      <c r="E795" s="200">
        <v>22</v>
      </c>
      <c r="F795" s="199">
        <v>0</v>
      </c>
      <c r="G795" s="201">
        <v>0</v>
      </c>
      <c r="H795" s="201">
        <v>0</v>
      </c>
    </row>
    <row r="796" s="166" customFormat="1" spans="1:8">
      <c r="A796" s="196" t="s">
        <v>1488</v>
      </c>
      <c r="B796" s="207" t="s">
        <v>1489</v>
      </c>
      <c r="C796" s="198">
        <v>0</v>
      </c>
      <c r="D796" s="199">
        <v>0</v>
      </c>
      <c r="E796" s="200">
        <v>0</v>
      </c>
      <c r="F796" s="199">
        <v>0</v>
      </c>
      <c r="G796" s="201">
        <v>0</v>
      </c>
      <c r="H796" s="201">
        <v>0</v>
      </c>
    </row>
    <row r="797" s="166" customFormat="1" spans="1:8">
      <c r="A797" s="196" t="s">
        <v>1490</v>
      </c>
      <c r="B797" s="207" t="s">
        <v>1491</v>
      </c>
      <c r="C797" s="198">
        <v>0</v>
      </c>
      <c r="D797" s="199">
        <v>0</v>
      </c>
      <c r="E797" s="200">
        <v>0</v>
      </c>
      <c r="F797" s="199">
        <v>0</v>
      </c>
      <c r="G797" s="201">
        <v>0</v>
      </c>
      <c r="H797" s="201">
        <v>0</v>
      </c>
    </row>
    <row r="798" s="166" customFormat="1" spans="1:8">
      <c r="A798" s="196" t="s">
        <v>1492</v>
      </c>
      <c r="B798" s="207" t="s">
        <v>1493</v>
      </c>
      <c r="C798" s="198">
        <v>0</v>
      </c>
      <c r="D798" s="199">
        <v>0</v>
      </c>
      <c r="E798" s="200">
        <v>75</v>
      </c>
      <c r="F798" s="199">
        <v>0</v>
      </c>
      <c r="G798" s="201">
        <v>0</v>
      </c>
      <c r="H798" s="201">
        <v>0</v>
      </c>
    </row>
    <row r="799" s="166" customFormat="1" spans="1:8">
      <c r="A799" s="196" t="s">
        <v>1494</v>
      </c>
      <c r="B799" s="207" t="s">
        <v>1495</v>
      </c>
      <c r="C799" s="198">
        <v>0</v>
      </c>
      <c r="D799" s="199">
        <v>0</v>
      </c>
      <c r="E799" s="200">
        <v>127</v>
      </c>
      <c r="F799" s="199">
        <v>0</v>
      </c>
      <c r="G799" s="201">
        <v>0</v>
      </c>
      <c r="H799" s="201">
        <v>0</v>
      </c>
    </row>
    <row r="800" s="166" customFormat="1" spans="1:8">
      <c r="A800" s="196" t="s">
        <v>1496</v>
      </c>
      <c r="B800" s="207" t="s">
        <v>1497</v>
      </c>
      <c r="C800" s="198">
        <v>0</v>
      </c>
      <c r="D800" s="199">
        <v>0</v>
      </c>
      <c r="E800" s="200">
        <v>0</v>
      </c>
      <c r="F800" s="199">
        <v>0</v>
      </c>
      <c r="G800" s="201">
        <v>0</v>
      </c>
      <c r="H800" s="201">
        <v>0</v>
      </c>
    </row>
    <row r="801" s="166" customFormat="1" spans="1:8">
      <c r="A801" s="196" t="s">
        <v>1498</v>
      </c>
      <c r="B801" s="207" t="s">
        <v>1445</v>
      </c>
      <c r="C801" s="198">
        <v>0</v>
      </c>
      <c r="D801" s="199">
        <v>0</v>
      </c>
      <c r="E801" s="200">
        <v>0</v>
      </c>
      <c r="F801" s="199">
        <v>0</v>
      </c>
      <c r="G801" s="201">
        <v>0</v>
      </c>
      <c r="H801" s="201">
        <v>0</v>
      </c>
    </row>
    <row r="802" s="166" customFormat="1" spans="1:8">
      <c r="A802" s="196" t="s">
        <v>1499</v>
      </c>
      <c r="B802" s="207" t="s">
        <v>1500</v>
      </c>
      <c r="C802" s="198">
        <v>0</v>
      </c>
      <c r="D802" s="199">
        <v>0</v>
      </c>
      <c r="E802" s="200">
        <v>0</v>
      </c>
      <c r="F802" s="199">
        <v>0</v>
      </c>
      <c r="G802" s="201">
        <v>0</v>
      </c>
      <c r="H802" s="201">
        <v>0</v>
      </c>
    </row>
    <row r="803" s="166" customFormat="1" spans="1:8">
      <c r="A803" s="196" t="s">
        <v>1501</v>
      </c>
      <c r="B803" s="207" t="s">
        <v>1502</v>
      </c>
      <c r="C803" s="198">
        <v>0</v>
      </c>
      <c r="D803" s="199">
        <v>0</v>
      </c>
      <c r="E803" s="200">
        <v>21</v>
      </c>
      <c r="F803" s="199">
        <v>0</v>
      </c>
      <c r="G803" s="201">
        <v>0</v>
      </c>
      <c r="H803" s="201">
        <v>0</v>
      </c>
    </row>
    <row r="804" s="166" customFormat="1" spans="1:8">
      <c r="A804" s="196" t="s">
        <v>1503</v>
      </c>
      <c r="B804" s="207" t="s">
        <v>1504</v>
      </c>
      <c r="C804" s="198">
        <v>0</v>
      </c>
      <c r="D804" s="199">
        <v>0</v>
      </c>
      <c r="E804" s="200">
        <v>0</v>
      </c>
      <c r="F804" s="199">
        <v>0</v>
      </c>
      <c r="G804" s="201">
        <v>0</v>
      </c>
      <c r="H804" s="201">
        <v>0</v>
      </c>
    </row>
    <row r="805" s="166" customFormat="1" spans="1:8">
      <c r="A805" s="196" t="s">
        <v>1505</v>
      </c>
      <c r="B805" s="207" t="s">
        <v>1506</v>
      </c>
      <c r="C805" s="198">
        <v>0</v>
      </c>
      <c r="D805" s="199">
        <v>0</v>
      </c>
      <c r="E805" s="200">
        <v>0</v>
      </c>
      <c r="F805" s="199">
        <v>0</v>
      </c>
      <c r="G805" s="201">
        <v>0</v>
      </c>
      <c r="H805" s="201">
        <v>0</v>
      </c>
    </row>
    <row r="806" s="166" customFormat="1" spans="1:8">
      <c r="A806" s="196" t="s">
        <v>1507</v>
      </c>
      <c r="B806" s="207" t="s">
        <v>1508</v>
      </c>
      <c r="C806" s="198">
        <v>281.4</v>
      </c>
      <c r="D806" s="199">
        <v>281.4</v>
      </c>
      <c r="E806" s="200">
        <v>548</v>
      </c>
      <c r="F806" s="199">
        <v>281.4</v>
      </c>
      <c r="G806" s="201">
        <v>1</v>
      </c>
      <c r="H806" s="201">
        <v>0.513503649635036</v>
      </c>
    </row>
    <row r="807" s="166" customFormat="1" spans="1:8">
      <c r="A807" s="196" t="s">
        <v>1509</v>
      </c>
      <c r="B807" s="207" t="s">
        <v>1510</v>
      </c>
      <c r="C807" s="198">
        <v>0</v>
      </c>
      <c r="D807" s="199">
        <v>0</v>
      </c>
      <c r="E807" s="200">
        <v>0</v>
      </c>
      <c r="F807" s="199">
        <v>0</v>
      </c>
      <c r="G807" s="201">
        <v>0</v>
      </c>
      <c r="H807" s="201">
        <v>0</v>
      </c>
    </row>
    <row r="808" s="166" customFormat="1" spans="1:8">
      <c r="A808" s="196" t="s">
        <v>1511</v>
      </c>
      <c r="B808" s="207" t="s">
        <v>1512</v>
      </c>
      <c r="C808" s="198">
        <v>0</v>
      </c>
      <c r="D808" s="199">
        <v>0</v>
      </c>
      <c r="E808" s="200">
        <v>0</v>
      </c>
      <c r="F808" s="199">
        <v>0</v>
      </c>
      <c r="G808" s="201">
        <v>0</v>
      </c>
      <c r="H808" s="201">
        <v>0</v>
      </c>
    </row>
    <row r="809" s="166" customFormat="1" spans="1:8">
      <c r="A809" s="196" t="s">
        <v>1513</v>
      </c>
      <c r="B809" s="207" t="s">
        <v>1514</v>
      </c>
      <c r="C809" s="198">
        <v>0</v>
      </c>
      <c r="D809" s="199">
        <v>0</v>
      </c>
      <c r="E809" s="200">
        <v>0</v>
      </c>
      <c r="F809" s="199">
        <v>0</v>
      </c>
      <c r="G809" s="201">
        <v>0</v>
      </c>
      <c r="H809" s="201">
        <v>0</v>
      </c>
    </row>
    <row r="810" s="166" customFormat="1" spans="1:8">
      <c r="A810" s="196" t="s">
        <v>1515</v>
      </c>
      <c r="B810" s="207" t="s">
        <v>1516</v>
      </c>
      <c r="C810" s="198">
        <v>0</v>
      </c>
      <c r="D810" s="199">
        <v>0</v>
      </c>
      <c r="E810" s="200">
        <v>0</v>
      </c>
      <c r="F810" s="199">
        <v>0</v>
      </c>
      <c r="G810" s="201">
        <v>0</v>
      </c>
      <c r="H810" s="201">
        <v>0</v>
      </c>
    </row>
    <row r="811" s="166" customFormat="1" spans="1:8">
      <c r="A811" s="196" t="s">
        <v>1517</v>
      </c>
      <c r="B811" s="207" t="s">
        <v>1518</v>
      </c>
      <c r="C811" s="198">
        <v>0</v>
      </c>
      <c r="D811" s="199">
        <v>0</v>
      </c>
      <c r="E811" s="200">
        <v>0</v>
      </c>
      <c r="F811" s="199">
        <v>0</v>
      </c>
      <c r="G811" s="201">
        <v>0</v>
      </c>
      <c r="H811" s="201">
        <v>0</v>
      </c>
    </row>
    <row r="812" s="166" customFormat="1" spans="1:8">
      <c r="A812" s="196" t="s">
        <v>1519</v>
      </c>
      <c r="B812" s="207" t="s">
        <v>1520</v>
      </c>
      <c r="C812" s="198">
        <v>10379</v>
      </c>
      <c r="D812" s="199">
        <v>10379</v>
      </c>
      <c r="E812" s="200">
        <v>8275</v>
      </c>
      <c r="F812" s="199">
        <v>7560</v>
      </c>
      <c r="G812" s="201">
        <v>0.728393872242027</v>
      </c>
      <c r="H812" s="201">
        <v>0.913595166163142</v>
      </c>
    </row>
    <row r="813" s="166" customFormat="1" spans="1:8">
      <c r="A813" s="196" t="s">
        <v>1521</v>
      </c>
      <c r="B813" s="207" t="s">
        <v>1522</v>
      </c>
      <c r="C813" s="198">
        <v>0</v>
      </c>
      <c r="D813" s="199">
        <v>0</v>
      </c>
      <c r="E813" s="200">
        <v>749</v>
      </c>
      <c r="F813" s="199">
        <v>0</v>
      </c>
      <c r="G813" s="201">
        <v>0</v>
      </c>
      <c r="H813" s="201">
        <v>0</v>
      </c>
    </row>
    <row r="814" s="166" customFormat="1" spans="1:8">
      <c r="A814" s="196" t="s">
        <v>1523</v>
      </c>
      <c r="B814" s="207" t="s">
        <v>1524</v>
      </c>
      <c r="C814" s="198">
        <v>3613.28</v>
      </c>
      <c r="D814" s="199">
        <v>3613.28</v>
      </c>
      <c r="E814" s="200">
        <v>3496</v>
      </c>
      <c r="F814" s="199">
        <v>3541.51</v>
      </c>
      <c r="G814" s="201">
        <v>0.980137160696099</v>
      </c>
      <c r="H814" s="201">
        <v>1.01301773455378</v>
      </c>
    </row>
    <row r="815" s="166" customFormat="1" spans="1:8">
      <c r="A815" s="196" t="s">
        <v>1525</v>
      </c>
      <c r="B815" s="207" t="s">
        <v>1526</v>
      </c>
      <c r="C815" s="198">
        <v>0</v>
      </c>
      <c r="D815" s="199">
        <v>0</v>
      </c>
      <c r="E815" s="200">
        <v>0</v>
      </c>
      <c r="F815" s="199">
        <v>0</v>
      </c>
      <c r="G815" s="201">
        <v>0</v>
      </c>
      <c r="H815" s="201">
        <v>0</v>
      </c>
    </row>
    <row r="816" s="166" customFormat="1" spans="1:8">
      <c r="A816" s="196" t="s">
        <v>1527</v>
      </c>
      <c r="B816" s="207" t="s">
        <v>1528</v>
      </c>
      <c r="C816" s="198">
        <v>0</v>
      </c>
      <c r="D816" s="199">
        <v>0</v>
      </c>
      <c r="E816" s="200">
        <v>197</v>
      </c>
      <c r="F816" s="199">
        <v>0</v>
      </c>
      <c r="G816" s="201">
        <v>0</v>
      </c>
      <c r="H816" s="201">
        <v>0</v>
      </c>
    </row>
    <row r="817" s="166" customFormat="1" spans="1:8">
      <c r="A817" s="196" t="s">
        <v>1529</v>
      </c>
      <c r="B817" s="207" t="s">
        <v>1530</v>
      </c>
      <c r="C817" s="198">
        <v>0</v>
      </c>
      <c r="D817" s="199">
        <v>0</v>
      </c>
      <c r="E817" s="200">
        <v>0</v>
      </c>
      <c r="F817" s="199">
        <v>0</v>
      </c>
      <c r="G817" s="201">
        <v>0</v>
      </c>
      <c r="H817" s="201">
        <v>0</v>
      </c>
    </row>
    <row r="818" s="166" customFormat="1" spans="1:8">
      <c r="A818" s="196" t="s">
        <v>1531</v>
      </c>
      <c r="B818" s="207" t="s">
        <v>1532</v>
      </c>
      <c r="C818" s="198">
        <v>0</v>
      </c>
      <c r="D818" s="199">
        <v>0</v>
      </c>
      <c r="E818" s="200">
        <v>47</v>
      </c>
      <c r="F818" s="199">
        <v>0</v>
      </c>
      <c r="G818" s="201">
        <v>0</v>
      </c>
      <c r="H818" s="201">
        <v>0</v>
      </c>
    </row>
    <row r="819" s="166" customFormat="1" spans="1:8">
      <c r="A819" s="196" t="s">
        <v>1533</v>
      </c>
      <c r="B819" s="207" t="s">
        <v>1534</v>
      </c>
      <c r="C819" s="198">
        <v>0</v>
      </c>
      <c r="D819" s="199">
        <v>0</v>
      </c>
      <c r="E819" s="200">
        <v>735</v>
      </c>
      <c r="F819" s="199">
        <v>0</v>
      </c>
      <c r="G819" s="201">
        <v>0</v>
      </c>
      <c r="H819" s="201">
        <v>0</v>
      </c>
    </row>
    <row r="820" s="166" customFormat="1" spans="1:8">
      <c r="A820" s="196" t="s">
        <v>1535</v>
      </c>
      <c r="B820" s="207" t="s">
        <v>1536</v>
      </c>
      <c r="C820" s="198">
        <v>0</v>
      </c>
      <c r="D820" s="199">
        <v>0</v>
      </c>
      <c r="E820" s="200">
        <v>165</v>
      </c>
      <c r="F820" s="199">
        <v>0</v>
      </c>
      <c r="G820" s="201">
        <v>0</v>
      </c>
      <c r="H820" s="201">
        <v>0</v>
      </c>
    </row>
    <row r="821" s="166" customFormat="1" spans="1:8">
      <c r="A821" s="196" t="s">
        <v>1537</v>
      </c>
      <c r="B821" s="207" t="s">
        <v>1538</v>
      </c>
      <c r="C821" s="198">
        <v>0</v>
      </c>
      <c r="D821" s="199">
        <v>0</v>
      </c>
      <c r="E821" s="200">
        <v>0</v>
      </c>
      <c r="F821" s="199">
        <v>0</v>
      </c>
      <c r="G821" s="201">
        <v>0</v>
      </c>
      <c r="H821" s="201">
        <v>0</v>
      </c>
    </row>
    <row r="822" s="166" customFormat="1" spans="1:8">
      <c r="A822" s="196" t="s">
        <v>1539</v>
      </c>
      <c r="B822" s="207" t="s">
        <v>1540</v>
      </c>
      <c r="C822" s="198">
        <v>0</v>
      </c>
      <c r="D822" s="199">
        <v>0</v>
      </c>
      <c r="E822" s="200">
        <v>0</v>
      </c>
      <c r="F822" s="199">
        <v>0</v>
      </c>
      <c r="G822" s="201">
        <v>0</v>
      </c>
      <c r="H822" s="201">
        <v>0</v>
      </c>
    </row>
    <row r="823" s="166" customFormat="1" spans="1:8">
      <c r="A823" s="196" t="s">
        <v>1541</v>
      </c>
      <c r="B823" s="207" t="s">
        <v>1542</v>
      </c>
      <c r="C823" s="198">
        <v>0</v>
      </c>
      <c r="D823" s="199">
        <v>0</v>
      </c>
      <c r="E823" s="200">
        <v>0</v>
      </c>
      <c r="F823" s="199">
        <v>0</v>
      </c>
      <c r="G823" s="201">
        <v>0</v>
      </c>
      <c r="H823" s="201">
        <v>0</v>
      </c>
    </row>
    <row r="824" s="166" customFormat="1" spans="1:8">
      <c r="A824" s="196" t="s">
        <v>1543</v>
      </c>
      <c r="B824" s="207" t="s">
        <v>1544</v>
      </c>
      <c r="C824" s="198">
        <v>850</v>
      </c>
      <c r="D824" s="199">
        <v>850</v>
      </c>
      <c r="E824" s="200">
        <v>813</v>
      </c>
      <c r="F824" s="199">
        <v>0</v>
      </c>
      <c r="G824" s="201">
        <v>0</v>
      </c>
      <c r="H824" s="201">
        <v>0</v>
      </c>
    </row>
    <row r="825" s="166" customFormat="1" spans="1:8">
      <c r="A825" s="196" t="s">
        <v>1545</v>
      </c>
      <c r="B825" s="207" t="s">
        <v>1546</v>
      </c>
      <c r="C825" s="198">
        <v>0</v>
      </c>
      <c r="D825" s="199">
        <v>0</v>
      </c>
      <c r="E825" s="200">
        <v>0</v>
      </c>
      <c r="F825" s="199">
        <v>0</v>
      </c>
      <c r="G825" s="201">
        <v>0</v>
      </c>
      <c r="H825" s="201">
        <v>0</v>
      </c>
    </row>
    <row r="826" s="166" customFormat="1" spans="1:8">
      <c r="A826" s="196" t="s">
        <v>1547</v>
      </c>
      <c r="B826" s="207" t="s">
        <v>1548</v>
      </c>
      <c r="C826" s="198">
        <v>600</v>
      </c>
      <c r="D826" s="199">
        <v>10892</v>
      </c>
      <c r="E826" s="200">
        <v>7834</v>
      </c>
      <c r="F826" s="199">
        <v>0</v>
      </c>
      <c r="G826" s="201">
        <v>0</v>
      </c>
      <c r="H826" s="201">
        <v>0</v>
      </c>
    </row>
    <row r="827" s="166" customFormat="1" spans="1:8">
      <c r="A827" s="196" t="s">
        <v>1549</v>
      </c>
      <c r="B827" s="207" t="s">
        <v>166</v>
      </c>
      <c r="C827" s="198">
        <v>948.66</v>
      </c>
      <c r="D827" s="199">
        <v>948.66</v>
      </c>
      <c r="E827" s="200">
        <v>1003</v>
      </c>
      <c r="F827" s="199">
        <v>1068.11</v>
      </c>
      <c r="G827" s="201">
        <v>1.12591444774735</v>
      </c>
      <c r="H827" s="201">
        <v>1.06491525423729</v>
      </c>
    </row>
    <row r="828" s="166" customFormat="1" spans="1:8">
      <c r="A828" s="196" t="s">
        <v>1550</v>
      </c>
      <c r="B828" s="207" t="s">
        <v>168</v>
      </c>
      <c r="C828" s="198">
        <v>205</v>
      </c>
      <c r="D828" s="199">
        <v>205</v>
      </c>
      <c r="E828" s="200">
        <v>78</v>
      </c>
      <c r="F828" s="199">
        <v>231</v>
      </c>
      <c r="G828" s="201">
        <v>1.12682926829268</v>
      </c>
      <c r="H828" s="201">
        <v>2.96153846153846</v>
      </c>
    </row>
    <row r="829" s="166" customFormat="1" spans="1:8">
      <c r="A829" s="196" t="s">
        <v>1551</v>
      </c>
      <c r="B829" s="207" t="s">
        <v>170</v>
      </c>
      <c r="C829" s="198">
        <v>0</v>
      </c>
      <c r="D829" s="199">
        <v>0</v>
      </c>
      <c r="E829" s="200">
        <v>0</v>
      </c>
      <c r="F829" s="199">
        <v>0</v>
      </c>
      <c r="G829" s="201">
        <v>0</v>
      </c>
      <c r="H829" s="201">
        <v>0</v>
      </c>
    </row>
    <row r="830" s="166" customFormat="1" spans="1:8">
      <c r="A830" s="196" t="s">
        <v>1552</v>
      </c>
      <c r="B830" s="207" t="s">
        <v>1553</v>
      </c>
      <c r="C830" s="198">
        <v>0</v>
      </c>
      <c r="D830" s="199">
        <v>0</v>
      </c>
      <c r="E830" s="200">
        <v>1186</v>
      </c>
      <c r="F830" s="199">
        <v>0</v>
      </c>
      <c r="G830" s="201">
        <v>0</v>
      </c>
      <c r="H830" s="201">
        <v>0</v>
      </c>
    </row>
    <row r="831" s="166" customFormat="1" spans="1:8">
      <c r="A831" s="196" t="s">
        <v>1554</v>
      </c>
      <c r="B831" s="207" t="s">
        <v>1555</v>
      </c>
      <c r="C831" s="198">
        <v>796</v>
      </c>
      <c r="D831" s="199">
        <v>796</v>
      </c>
      <c r="E831" s="200">
        <v>963</v>
      </c>
      <c r="F831" s="199">
        <v>772</v>
      </c>
      <c r="G831" s="201">
        <v>0.969849246231156</v>
      </c>
      <c r="H831" s="201">
        <v>0.801661474558671</v>
      </c>
    </row>
    <row r="832" s="166" customFormat="1" spans="1:8">
      <c r="A832" s="196" t="s">
        <v>1556</v>
      </c>
      <c r="B832" s="207" t="s">
        <v>1557</v>
      </c>
      <c r="C832" s="198">
        <v>0</v>
      </c>
      <c r="D832" s="199">
        <v>0</v>
      </c>
      <c r="E832" s="200">
        <v>0</v>
      </c>
      <c r="F832" s="199">
        <v>0</v>
      </c>
      <c r="G832" s="201">
        <v>0</v>
      </c>
      <c r="H832" s="201">
        <v>0</v>
      </c>
    </row>
    <row r="833" s="166" customFormat="1" spans="1:8">
      <c r="A833" s="196" t="s">
        <v>1558</v>
      </c>
      <c r="B833" s="207" t="s">
        <v>1559</v>
      </c>
      <c r="C833" s="198">
        <v>0</v>
      </c>
      <c r="D833" s="199">
        <v>0</v>
      </c>
      <c r="E833" s="200">
        <v>0</v>
      </c>
      <c r="F833" s="199">
        <v>0</v>
      </c>
      <c r="G833" s="201">
        <v>0</v>
      </c>
      <c r="H833" s="201">
        <v>0</v>
      </c>
    </row>
    <row r="834" s="166" customFormat="1" spans="1:8">
      <c r="A834" s="196" t="s">
        <v>1560</v>
      </c>
      <c r="B834" s="207" t="s">
        <v>1561</v>
      </c>
      <c r="C834" s="198">
        <v>0</v>
      </c>
      <c r="D834" s="199">
        <v>0</v>
      </c>
      <c r="E834" s="200">
        <v>3</v>
      </c>
      <c r="F834" s="199">
        <v>0</v>
      </c>
      <c r="G834" s="201">
        <v>0</v>
      </c>
      <c r="H834" s="201">
        <v>0</v>
      </c>
    </row>
    <row r="835" s="166" customFormat="1" spans="1:8">
      <c r="A835" s="196" t="s">
        <v>1562</v>
      </c>
      <c r="B835" s="207" t="s">
        <v>1563</v>
      </c>
      <c r="C835" s="198">
        <v>0</v>
      </c>
      <c r="D835" s="199">
        <v>0</v>
      </c>
      <c r="E835" s="200">
        <v>0</v>
      </c>
      <c r="F835" s="199">
        <v>0</v>
      </c>
      <c r="G835" s="201">
        <v>0</v>
      </c>
      <c r="H835" s="201">
        <v>0</v>
      </c>
    </row>
    <row r="836" s="166" customFormat="1" spans="1:8">
      <c r="A836" s="196" t="s">
        <v>1564</v>
      </c>
      <c r="B836" s="207" t="s">
        <v>1565</v>
      </c>
      <c r="C836" s="198">
        <v>0</v>
      </c>
      <c r="D836" s="199">
        <v>0</v>
      </c>
      <c r="E836" s="200">
        <v>0</v>
      </c>
      <c r="F836" s="199">
        <v>0</v>
      </c>
      <c r="G836" s="201">
        <v>0</v>
      </c>
      <c r="H836" s="201">
        <v>0</v>
      </c>
    </row>
    <row r="837" s="166" customFormat="1" spans="1:8">
      <c r="A837" s="196" t="s">
        <v>1566</v>
      </c>
      <c r="B837" s="207" t="s">
        <v>1567</v>
      </c>
      <c r="C837" s="198">
        <v>0</v>
      </c>
      <c r="D837" s="199">
        <v>0</v>
      </c>
      <c r="E837" s="200">
        <v>0</v>
      </c>
      <c r="F837" s="199">
        <v>0</v>
      </c>
      <c r="G837" s="201">
        <v>0</v>
      </c>
      <c r="H837" s="201">
        <v>0</v>
      </c>
    </row>
    <row r="838" s="166" customFormat="1" spans="1:8">
      <c r="A838" s="196" t="s">
        <v>1568</v>
      </c>
      <c r="B838" s="207" t="s">
        <v>1569</v>
      </c>
      <c r="C838" s="198">
        <v>0</v>
      </c>
      <c r="D838" s="199">
        <v>0</v>
      </c>
      <c r="E838" s="200">
        <v>0</v>
      </c>
      <c r="F838" s="199">
        <v>0</v>
      </c>
      <c r="G838" s="201">
        <v>0</v>
      </c>
      <c r="H838" s="201">
        <v>0</v>
      </c>
    </row>
    <row r="839" s="166" customFormat="1" spans="1:8">
      <c r="A839" s="196" t="s">
        <v>1570</v>
      </c>
      <c r="B839" s="207" t="s">
        <v>1571</v>
      </c>
      <c r="C839" s="198">
        <v>0</v>
      </c>
      <c r="D839" s="199">
        <v>0</v>
      </c>
      <c r="E839" s="200">
        <v>0</v>
      </c>
      <c r="F839" s="199">
        <v>0</v>
      </c>
      <c r="G839" s="201">
        <v>0</v>
      </c>
      <c r="H839" s="201">
        <v>0</v>
      </c>
    </row>
    <row r="840" s="166" customFormat="1" spans="1:8">
      <c r="A840" s="196" t="s">
        <v>1572</v>
      </c>
      <c r="B840" s="207" t="s">
        <v>1573</v>
      </c>
      <c r="C840" s="198">
        <v>0</v>
      </c>
      <c r="D840" s="199">
        <v>0</v>
      </c>
      <c r="E840" s="200">
        <v>0</v>
      </c>
      <c r="F840" s="199">
        <v>0</v>
      </c>
      <c r="G840" s="201">
        <v>0</v>
      </c>
      <c r="H840" s="201">
        <v>0</v>
      </c>
    </row>
    <row r="841" s="166" customFormat="1" spans="1:8">
      <c r="A841" s="196" t="s">
        <v>1574</v>
      </c>
      <c r="B841" s="207" t="s">
        <v>1575</v>
      </c>
      <c r="C841" s="198">
        <v>0</v>
      </c>
      <c r="D841" s="199">
        <v>0</v>
      </c>
      <c r="E841" s="200">
        <v>0</v>
      </c>
      <c r="F841" s="199">
        <v>0</v>
      </c>
      <c r="G841" s="201">
        <v>0</v>
      </c>
      <c r="H841" s="201">
        <v>0</v>
      </c>
    </row>
    <row r="842" s="166" customFormat="1" spans="1:8">
      <c r="A842" s="196" t="s">
        <v>1576</v>
      </c>
      <c r="B842" s="207" t="s">
        <v>1577</v>
      </c>
      <c r="C842" s="198">
        <v>0</v>
      </c>
      <c r="D842" s="199">
        <v>0</v>
      </c>
      <c r="E842" s="200">
        <v>0</v>
      </c>
      <c r="F842" s="199">
        <v>0</v>
      </c>
      <c r="G842" s="201">
        <v>0</v>
      </c>
      <c r="H842" s="201">
        <v>0</v>
      </c>
    </row>
    <row r="843" s="166" customFormat="1" spans="1:8">
      <c r="A843" s="196" t="s">
        <v>1578</v>
      </c>
      <c r="B843" s="207" t="s">
        <v>1579</v>
      </c>
      <c r="C843" s="198">
        <v>0</v>
      </c>
      <c r="D843" s="199">
        <v>0</v>
      </c>
      <c r="E843" s="200">
        <v>0</v>
      </c>
      <c r="F843" s="199">
        <v>0</v>
      </c>
      <c r="G843" s="201">
        <v>0</v>
      </c>
      <c r="H843" s="201">
        <v>0</v>
      </c>
    </row>
    <row r="844" s="166" customFormat="1" spans="1:8">
      <c r="A844" s="196" t="s">
        <v>1580</v>
      </c>
      <c r="B844" s="207" t="s">
        <v>1581</v>
      </c>
      <c r="C844" s="198">
        <v>0</v>
      </c>
      <c r="D844" s="199">
        <v>0</v>
      </c>
      <c r="E844" s="200">
        <v>0</v>
      </c>
      <c r="F844" s="199">
        <v>0</v>
      </c>
      <c r="G844" s="201">
        <v>0</v>
      </c>
      <c r="H844" s="201">
        <v>0</v>
      </c>
    </row>
    <row r="845" s="166" customFormat="1" spans="1:8">
      <c r="A845" s="196" t="s">
        <v>1582</v>
      </c>
      <c r="B845" s="207" t="s">
        <v>1583</v>
      </c>
      <c r="C845" s="198">
        <v>0</v>
      </c>
      <c r="D845" s="199">
        <v>0</v>
      </c>
      <c r="E845" s="200">
        <v>0</v>
      </c>
      <c r="F845" s="199">
        <v>0</v>
      </c>
      <c r="G845" s="201">
        <v>0</v>
      </c>
      <c r="H845" s="201">
        <v>0</v>
      </c>
    </row>
    <row r="846" s="166" customFormat="1" spans="1:8">
      <c r="A846" s="196" t="s">
        <v>1584</v>
      </c>
      <c r="B846" s="207" t="s">
        <v>1585</v>
      </c>
      <c r="C846" s="198">
        <v>907.94</v>
      </c>
      <c r="D846" s="199">
        <v>907.94</v>
      </c>
      <c r="E846" s="200">
        <v>444</v>
      </c>
      <c r="F846" s="199">
        <v>0</v>
      </c>
      <c r="G846" s="201">
        <v>0</v>
      </c>
      <c r="H846" s="201">
        <v>0</v>
      </c>
    </row>
    <row r="847" s="166" customFormat="1" spans="1:8">
      <c r="A847" s="196" t="s">
        <v>1586</v>
      </c>
      <c r="B847" s="207" t="s">
        <v>166</v>
      </c>
      <c r="C847" s="198">
        <v>0</v>
      </c>
      <c r="D847" s="199">
        <v>0</v>
      </c>
      <c r="E847" s="200">
        <v>0</v>
      </c>
      <c r="F847" s="199">
        <v>0</v>
      </c>
      <c r="G847" s="201">
        <v>0</v>
      </c>
      <c r="H847" s="201">
        <v>0</v>
      </c>
    </row>
    <row r="848" s="166" customFormat="1" spans="1:8">
      <c r="A848" s="196" t="s">
        <v>1587</v>
      </c>
      <c r="B848" s="207" t="s">
        <v>168</v>
      </c>
      <c r="C848" s="198">
        <v>0</v>
      </c>
      <c r="D848" s="199">
        <v>0</v>
      </c>
      <c r="E848" s="200">
        <v>0</v>
      </c>
      <c r="F848" s="199">
        <v>0</v>
      </c>
      <c r="G848" s="201">
        <v>0</v>
      </c>
      <c r="H848" s="201">
        <v>0</v>
      </c>
    </row>
    <row r="849" s="166" customFormat="1" spans="1:8">
      <c r="A849" s="196" t="s">
        <v>1588</v>
      </c>
      <c r="B849" s="207" t="s">
        <v>170</v>
      </c>
      <c r="C849" s="198">
        <v>0</v>
      </c>
      <c r="D849" s="199">
        <v>0</v>
      </c>
      <c r="E849" s="200">
        <v>0</v>
      </c>
      <c r="F849" s="199">
        <v>0</v>
      </c>
      <c r="G849" s="201">
        <v>0</v>
      </c>
      <c r="H849" s="201">
        <v>0</v>
      </c>
    </row>
    <row r="850" s="166" customFormat="1" spans="1:8">
      <c r="A850" s="196" t="s">
        <v>1589</v>
      </c>
      <c r="B850" s="207" t="s">
        <v>1590</v>
      </c>
      <c r="C850" s="198">
        <v>0</v>
      </c>
      <c r="D850" s="199">
        <v>0</v>
      </c>
      <c r="E850" s="200">
        <v>0</v>
      </c>
      <c r="F850" s="199">
        <v>0</v>
      </c>
      <c r="G850" s="201">
        <v>0</v>
      </c>
      <c r="H850" s="201">
        <v>0</v>
      </c>
    </row>
    <row r="851" s="166" customFormat="1" spans="1:8">
      <c r="A851" s="196" t="s">
        <v>1591</v>
      </c>
      <c r="B851" s="207" t="s">
        <v>1592</v>
      </c>
      <c r="C851" s="198">
        <v>0</v>
      </c>
      <c r="D851" s="199">
        <v>0</v>
      </c>
      <c r="E851" s="200">
        <v>0</v>
      </c>
      <c r="F851" s="199">
        <v>0</v>
      </c>
      <c r="G851" s="201">
        <v>0</v>
      </c>
      <c r="H851" s="201">
        <v>0</v>
      </c>
    </row>
    <row r="852" s="166" customFormat="1" spans="1:8">
      <c r="A852" s="196" t="s">
        <v>1593</v>
      </c>
      <c r="B852" s="207" t="s">
        <v>1594</v>
      </c>
      <c r="C852" s="198">
        <v>0</v>
      </c>
      <c r="D852" s="199">
        <v>0</v>
      </c>
      <c r="E852" s="200">
        <v>0</v>
      </c>
      <c r="F852" s="199">
        <v>0</v>
      </c>
      <c r="G852" s="201">
        <v>0</v>
      </c>
      <c r="H852" s="201">
        <v>0</v>
      </c>
    </row>
    <row r="853" s="166" customFormat="1" spans="1:8">
      <c r="A853" s="196" t="s">
        <v>1595</v>
      </c>
      <c r="B853" s="207" t="s">
        <v>1596</v>
      </c>
      <c r="C853" s="198">
        <v>0</v>
      </c>
      <c r="D853" s="199">
        <v>0</v>
      </c>
      <c r="E853" s="200">
        <v>0</v>
      </c>
      <c r="F853" s="199">
        <v>0</v>
      </c>
      <c r="G853" s="201">
        <v>0</v>
      </c>
      <c r="H853" s="201">
        <v>0</v>
      </c>
    </row>
    <row r="854" s="166" customFormat="1" spans="1:8">
      <c r="A854" s="196" t="s">
        <v>1597</v>
      </c>
      <c r="B854" s="207" t="s">
        <v>1598</v>
      </c>
      <c r="C854" s="198">
        <v>0</v>
      </c>
      <c r="D854" s="199">
        <v>0</v>
      </c>
      <c r="E854" s="200">
        <v>0</v>
      </c>
      <c r="F854" s="199">
        <v>0</v>
      </c>
      <c r="G854" s="201">
        <v>0</v>
      </c>
      <c r="H854" s="201">
        <v>0</v>
      </c>
    </row>
    <row r="855" s="166" customFormat="1" spans="1:8">
      <c r="A855" s="196" t="s">
        <v>1599</v>
      </c>
      <c r="B855" s="207" t="s">
        <v>1600</v>
      </c>
      <c r="C855" s="198">
        <v>0</v>
      </c>
      <c r="D855" s="199">
        <v>0</v>
      </c>
      <c r="E855" s="200">
        <v>0</v>
      </c>
      <c r="F855" s="199">
        <v>0</v>
      </c>
      <c r="G855" s="201">
        <v>0</v>
      </c>
      <c r="H855" s="201">
        <v>0</v>
      </c>
    </row>
    <row r="856" s="166" customFormat="1" spans="1:8">
      <c r="A856" s="196" t="s">
        <v>1601</v>
      </c>
      <c r="B856" s="207" t="s">
        <v>166</v>
      </c>
      <c r="C856" s="198">
        <v>0</v>
      </c>
      <c r="D856" s="199">
        <v>0</v>
      </c>
      <c r="E856" s="200">
        <v>0</v>
      </c>
      <c r="F856" s="199">
        <v>0</v>
      </c>
      <c r="G856" s="201">
        <v>0</v>
      </c>
      <c r="H856" s="201">
        <v>0</v>
      </c>
    </row>
    <row r="857" s="166" customFormat="1" spans="1:8">
      <c r="A857" s="196" t="s">
        <v>1602</v>
      </c>
      <c r="B857" s="207" t="s">
        <v>168</v>
      </c>
      <c r="C857" s="198">
        <v>0</v>
      </c>
      <c r="D857" s="199">
        <v>0</v>
      </c>
      <c r="E857" s="200">
        <v>0</v>
      </c>
      <c r="F857" s="199">
        <v>0</v>
      </c>
      <c r="G857" s="201">
        <v>0</v>
      </c>
      <c r="H857" s="201">
        <v>0</v>
      </c>
    </row>
    <row r="858" s="166" customFormat="1" spans="1:8">
      <c r="A858" s="196" t="s">
        <v>1603</v>
      </c>
      <c r="B858" s="207" t="s">
        <v>170</v>
      </c>
      <c r="C858" s="198">
        <v>0</v>
      </c>
      <c r="D858" s="199">
        <v>0</v>
      </c>
      <c r="E858" s="200">
        <v>0</v>
      </c>
      <c r="F858" s="199">
        <v>0</v>
      </c>
      <c r="G858" s="201">
        <v>0</v>
      </c>
      <c r="H858" s="201">
        <v>0</v>
      </c>
    </row>
    <row r="859" s="166" customFormat="1" spans="1:8">
      <c r="A859" s="196" t="s">
        <v>1604</v>
      </c>
      <c r="B859" s="207" t="s">
        <v>1605</v>
      </c>
      <c r="C859" s="198">
        <v>0</v>
      </c>
      <c r="D859" s="199">
        <v>0</v>
      </c>
      <c r="E859" s="200">
        <v>0</v>
      </c>
      <c r="F859" s="199">
        <v>0</v>
      </c>
      <c r="G859" s="201">
        <v>0</v>
      </c>
      <c r="H859" s="201">
        <v>0</v>
      </c>
    </row>
    <row r="860" s="166" customFormat="1" spans="1:8">
      <c r="A860" s="196" t="s">
        <v>1606</v>
      </c>
      <c r="B860" s="207" t="s">
        <v>1607</v>
      </c>
      <c r="C860" s="198">
        <v>0</v>
      </c>
      <c r="D860" s="199">
        <v>0</v>
      </c>
      <c r="E860" s="200">
        <v>0</v>
      </c>
      <c r="F860" s="199">
        <v>0</v>
      </c>
      <c r="G860" s="201">
        <v>0</v>
      </c>
      <c r="H860" s="201">
        <v>0</v>
      </c>
    </row>
    <row r="861" s="166" customFormat="1" spans="1:8">
      <c r="A861" s="196" t="s">
        <v>1608</v>
      </c>
      <c r="B861" s="207" t="s">
        <v>1609</v>
      </c>
      <c r="C861" s="198">
        <v>0</v>
      </c>
      <c r="D861" s="199">
        <v>0</v>
      </c>
      <c r="E861" s="200">
        <v>0</v>
      </c>
      <c r="F861" s="199">
        <v>0</v>
      </c>
      <c r="G861" s="201">
        <v>0</v>
      </c>
      <c r="H861" s="201">
        <v>0</v>
      </c>
    </row>
    <row r="862" s="166" customFormat="1" spans="1:8">
      <c r="A862" s="196" t="s">
        <v>1610</v>
      </c>
      <c r="B862" s="207" t="s">
        <v>1611</v>
      </c>
      <c r="C862" s="198">
        <v>0</v>
      </c>
      <c r="D862" s="199">
        <v>0</v>
      </c>
      <c r="E862" s="200">
        <v>0</v>
      </c>
      <c r="F862" s="199">
        <v>0</v>
      </c>
      <c r="G862" s="201">
        <v>0</v>
      </c>
      <c r="H862" s="201">
        <v>0</v>
      </c>
    </row>
    <row r="863" s="166" customFormat="1" spans="1:8">
      <c r="A863" s="196" t="s">
        <v>1612</v>
      </c>
      <c r="B863" s="207" t="s">
        <v>1613</v>
      </c>
      <c r="C863" s="198">
        <v>0</v>
      </c>
      <c r="D863" s="199">
        <v>0</v>
      </c>
      <c r="E863" s="200">
        <v>0</v>
      </c>
      <c r="F863" s="199">
        <v>0</v>
      </c>
      <c r="G863" s="201">
        <v>0</v>
      </c>
      <c r="H863" s="201">
        <v>0</v>
      </c>
    </row>
    <row r="864" s="166" customFormat="1" spans="1:8">
      <c r="A864" s="196" t="s">
        <v>1614</v>
      </c>
      <c r="B864" s="207" t="s">
        <v>1615</v>
      </c>
      <c r="C864" s="198">
        <v>0</v>
      </c>
      <c r="D864" s="199">
        <v>0</v>
      </c>
      <c r="E864" s="200">
        <v>0</v>
      </c>
      <c r="F864" s="199">
        <v>0</v>
      </c>
      <c r="G864" s="201">
        <v>0</v>
      </c>
      <c r="H864" s="201">
        <v>0</v>
      </c>
    </row>
    <row r="865" s="166" customFormat="1" spans="1:8">
      <c r="A865" s="196" t="s">
        <v>1616</v>
      </c>
      <c r="B865" s="207" t="s">
        <v>166</v>
      </c>
      <c r="C865" s="198">
        <v>0</v>
      </c>
      <c r="D865" s="199">
        <v>0</v>
      </c>
      <c r="E865" s="200">
        <v>0</v>
      </c>
      <c r="F865" s="199">
        <v>0</v>
      </c>
      <c r="G865" s="201">
        <v>0</v>
      </c>
      <c r="H865" s="201">
        <v>0</v>
      </c>
    </row>
    <row r="866" s="166" customFormat="1" spans="1:8">
      <c r="A866" s="196" t="s">
        <v>1617</v>
      </c>
      <c r="B866" s="207" t="s">
        <v>168</v>
      </c>
      <c r="C866" s="198">
        <v>0</v>
      </c>
      <c r="D866" s="199">
        <v>0</v>
      </c>
      <c r="E866" s="200">
        <v>0</v>
      </c>
      <c r="F866" s="199">
        <v>0</v>
      </c>
      <c r="G866" s="201">
        <v>0</v>
      </c>
      <c r="H866" s="201">
        <v>0</v>
      </c>
    </row>
    <row r="867" s="166" customFormat="1" spans="1:8">
      <c r="A867" s="196" t="s">
        <v>1618</v>
      </c>
      <c r="B867" s="207" t="s">
        <v>170</v>
      </c>
      <c r="C867" s="198">
        <v>0</v>
      </c>
      <c r="D867" s="199">
        <v>0</v>
      </c>
      <c r="E867" s="200">
        <v>0</v>
      </c>
      <c r="F867" s="199">
        <v>0</v>
      </c>
      <c r="G867" s="201">
        <v>0</v>
      </c>
      <c r="H867" s="201">
        <v>0</v>
      </c>
    </row>
    <row r="868" s="166" customFormat="1" spans="1:8">
      <c r="A868" s="196" t="s">
        <v>1619</v>
      </c>
      <c r="B868" s="207" t="s">
        <v>1598</v>
      </c>
      <c r="C868" s="198">
        <v>0</v>
      </c>
      <c r="D868" s="199">
        <v>0</v>
      </c>
      <c r="E868" s="200">
        <v>0</v>
      </c>
      <c r="F868" s="199">
        <v>0</v>
      </c>
      <c r="G868" s="201">
        <v>0</v>
      </c>
      <c r="H868" s="201">
        <v>0</v>
      </c>
    </row>
    <row r="869" s="166" customFormat="1" spans="1:8">
      <c r="A869" s="196" t="s">
        <v>1620</v>
      </c>
      <c r="B869" s="207" t="s">
        <v>1621</v>
      </c>
      <c r="C869" s="198">
        <v>0</v>
      </c>
      <c r="D869" s="199">
        <v>0</v>
      </c>
      <c r="E869" s="200">
        <v>0</v>
      </c>
      <c r="F869" s="199">
        <v>0</v>
      </c>
      <c r="G869" s="201">
        <v>0</v>
      </c>
      <c r="H869" s="201">
        <v>0</v>
      </c>
    </row>
    <row r="870" s="166" customFormat="1" spans="1:8">
      <c r="A870" s="196" t="s">
        <v>1622</v>
      </c>
      <c r="B870" s="207" t="s">
        <v>1623</v>
      </c>
      <c r="C870" s="198">
        <v>0</v>
      </c>
      <c r="D870" s="199">
        <v>0</v>
      </c>
      <c r="E870" s="200">
        <v>0</v>
      </c>
      <c r="F870" s="199">
        <v>0</v>
      </c>
      <c r="G870" s="201">
        <v>0</v>
      </c>
      <c r="H870" s="201">
        <v>0</v>
      </c>
    </row>
    <row r="871" s="166" customFormat="1" spans="1:8">
      <c r="A871" s="196" t="s">
        <v>1624</v>
      </c>
      <c r="B871" s="207" t="s">
        <v>1625</v>
      </c>
      <c r="C871" s="198">
        <v>0</v>
      </c>
      <c r="D871" s="199">
        <v>0</v>
      </c>
      <c r="E871" s="200">
        <v>20</v>
      </c>
      <c r="F871" s="199">
        <v>810</v>
      </c>
      <c r="G871" s="201">
        <v>0</v>
      </c>
      <c r="H871" s="201">
        <v>40.5</v>
      </c>
    </row>
    <row r="872" s="166" customFormat="1" spans="1:8">
      <c r="A872" s="196" t="s">
        <v>1626</v>
      </c>
      <c r="B872" s="207" t="s">
        <v>1627</v>
      </c>
      <c r="C872" s="198">
        <v>0</v>
      </c>
      <c r="D872" s="199">
        <v>1497</v>
      </c>
      <c r="E872" s="200">
        <v>269</v>
      </c>
      <c r="F872" s="199">
        <v>0</v>
      </c>
      <c r="G872" s="201">
        <v>0</v>
      </c>
      <c r="H872" s="201">
        <v>0</v>
      </c>
    </row>
    <row r="873" s="166" customFormat="1" spans="1:8">
      <c r="A873" s="196" t="s">
        <v>1628</v>
      </c>
      <c r="B873" s="207" t="s">
        <v>166</v>
      </c>
      <c r="C873" s="198">
        <v>0</v>
      </c>
      <c r="D873" s="199">
        <v>0</v>
      </c>
      <c r="E873" s="200">
        <v>0</v>
      </c>
      <c r="F873" s="199">
        <v>0</v>
      </c>
      <c r="G873" s="201">
        <v>0</v>
      </c>
      <c r="H873" s="201">
        <v>0</v>
      </c>
    </row>
    <row r="874" s="166" customFormat="1" spans="1:8">
      <c r="A874" s="196" t="s">
        <v>1629</v>
      </c>
      <c r="B874" s="207" t="s">
        <v>168</v>
      </c>
      <c r="C874" s="198">
        <v>0</v>
      </c>
      <c r="D874" s="199">
        <v>0</v>
      </c>
      <c r="E874" s="200">
        <v>0</v>
      </c>
      <c r="F874" s="199">
        <v>0</v>
      </c>
      <c r="G874" s="201">
        <v>0</v>
      </c>
      <c r="H874" s="201">
        <v>0</v>
      </c>
    </row>
    <row r="875" s="166" customFormat="1" spans="1:8">
      <c r="A875" s="196" t="s">
        <v>1630</v>
      </c>
      <c r="B875" s="207" t="s">
        <v>170</v>
      </c>
      <c r="C875" s="198">
        <v>0</v>
      </c>
      <c r="D875" s="199">
        <v>0</v>
      </c>
      <c r="E875" s="200">
        <v>0</v>
      </c>
      <c r="F875" s="199">
        <v>0</v>
      </c>
      <c r="G875" s="201">
        <v>0</v>
      </c>
      <c r="H875" s="201">
        <v>0</v>
      </c>
    </row>
    <row r="876" s="166" customFormat="1" spans="1:8">
      <c r="A876" s="196" t="s">
        <v>1631</v>
      </c>
      <c r="B876" s="207" t="s">
        <v>1632</v>
      </c>
      <c r="C876" s="198">
        <v>0</v>
      </c>
      <c r="D876" s="199">
        <v>0</v>
      </c>
      <c r="E876" s="200">
        <v>0</v>
      </c>
      <c r="F876" s="199">
        <v>0</v>
      </c>
      <c r="G876" s="201">
        <v>0</v>
      </c>
      <c r="H876" s="201">
        <v>0</v>
      </c>
    </row>
    <row r="877" s="166" customFormat="1" spans="1:8">
      <c r="A877" s="196" t="s">
        <v>1633</v>
      </c>
      <c r="B877" s="207" t="s">
        <v>1634</v>
      </c>
      <c r="C877" s="198">
        <v>0</v>
      </c>
      <c r="D877" s="199">
        <v>0</v>
      </c>
      <c r="E877" s="200">
        <v>0</v>
      </c>
      <c r="F877" s="199">
        <v>0</v>
      </c>
      <c r="G877" s="201">
        <v>0</v>
      </c>
      <c r="H877" s="201">
        <v>0</v>
      </c>
    </row>
    <row r="878" s="166" customFormat="1" spans="1:8">
      <c r="A878" s="196" t="s">
        <v>1635</v>
      </c>
      <c r="B878" s="207" t="s">
        <v>1636</v>
      </c>
      <c r="C878" s="198">
        <v>0</v>
      </c>
      <c r="D878" s="199">
        <v>0</v>
      </c>
      <c r="E878" s="200">
        <v>0</v>
      </c>
      <c r="F878" s="199">
        <v>0</v>
      </c>
      <c r="G878" s="201">
        <v>0</v>
      </c>
      <c r="H878" s="201">
        <v>0</v>
      </c>
    </row>
    <row r="879" s="166" customFormat="1" spans="1:8">
      <c r="A879" s="196" t="s">
        <v>1637</v>
      </c>
      <c r="B879" s="207" t="s">
        <v>1638</v>
      </c>
      <c r="C879" s="198">
        <v>0</v>
      </c>
      <c r="D879" s="199">
        <v>0</v>
      </c>
      <c r="E879" s="200">
        <v>0</v>
      </c>
      <c r="F879" s="199">
        <v>0</v>
      </c>
      <c r="G879" s="201">
        <v>0</v>
      </c>
      <c r="H879" s="201">
        <v>0</v>
      </c>
    </row>
    <row r="880" s="166" customFormat="1" spans="1:8">
      <c r="A880" s="196" t="s">
        <v>1639</v>
      </c>
      <c r="B880" s="207" t="s">
        <v>1640</v>
      </c>
      <c r="C880" s="198">
        <v>0</v>
      </c>
      <c r="D880" s="199">
        <v>0</v>
      </c>
      <c r="E880" s="200">
        <v>0</v>
      </c>
      <c r="F880" s="199">
        <v>0</v>
      </c>
      <c r="G880" s="201">
        <v>0</v>
      </c>
      <c r="H880" s="201">
        <v>0</v>
      </c>
    </row>
    <row r="881" s="166" customFormat="1" spans="1:8">
      <c r="A881" s="196" t="s">
        <v>1641</v>
      </c>
      <c r="B881" s="207" t="s">
        <v>1642</v>
      </c>
      <c r="C881" s="198">
        <v>0</v>
      </c>
      <c r="D881" s="199">
        <v>0</v>
      </c>
      <c r="E881" s="200">
        <v>0</v>
      </c>
      <c r="F881" s="199">
        <v>0</v>
      </c>
      <c r="G881" s="201">
        <v>0</v>
      </c>
      <c r="H881" s="201">
        <v>0</v>
      </c>
    </row>
    <row r="882" s="166" customFormat="1" spans="1:8">
      <c r="A882" s="196" t="s">
        <v>1643</v>
      </c>
      <c r="B882" s="207" t="s">
        <v>166</v>
      </c>
      <c r="C882" s="198">
        <v>0</v>
      </c>
      <c r="D882" s="199">
        <v>0</v>
      </c>
      <c r="E882" s="200">
        <v>0</v>
      </c>
      <c r="F882" s="199">
        <v>0</v>
      </c>
      <c r="G882" s="201">
        <v>0</v>
      </c>
      <c r="H882" s="201">
        <v>0</v>
      </c>
    </row>
    <row r="883" s="166" customFormat="1" spans="1:8">
      <c r="A883" s="196" t="s">
        <v>1644</v>
      </c>
      <c r="B883" s="207" t="s">
        <v>168</v>
      </c>
      <c r="C883" s="198">
        <v>0</v>
      </c>
      <c r="D883" s="199">
        <v>0</v>
      </c>
      <c r="E883" s="200">
        <v>0</v>
      </c>
      <c r="F883" s="199">
        <v>0</v>
      </c>
      <c r="G883" s="201">
        <v>0</v>
      </c>
      <c r="H883" s="201">
        <v>0</v>
      </c>
    </row>
    <row r="884" s="166" customFormat="1" spans="1:8">
      <c r="A884" s="196" t="s">
        <v>1645</v>
      </c>
      <c r="B884" s="207" t="s">
        <v>170</v>
      </c>
      <c r="C884" s="198">
        <v>0</v>
      </c>
      <c r="D884" s="199">
        <v>0</v>
      </c>
      <c r="E884" s="200">
        <v>0</v>
      </c>
      <c r="F884" s="199">
        <v>0</v>
      </c>
      <c r="G884" s="201">
        <v>0</v>
      </c>
      <c r="H884" s="201">
        <v>0</v>
      </c>
    </row>
    <row r="885" s="166" customFormat="1" spans="1:8">
      <c r="A885" s="196" t="s">
        <v>1646</v>
      </c>
      <c r="B885" s="207" t="s">
        <v>1647</v>
      </c>
      <c r="C885" s="198">
        <v>0</v>
      </c>
      <c r="D885" s="199">
        <v>0</v>
      </c>
      <c r="E885" s="200">
        <v>0</v>
      </c>
      <c r="F885" s="199">
        <v>0</v>
      </c>
      <c r="G885" s="201">
        <v>0</v>
      </c>
      <c r="H885" s="201">
        <v>0</v>
      </c>
    </row>
    <row r="886" s="166" customFormat="1" spans="1:8">
      <c r="A886" s="196" t="s">
        <v>1648</v>
      </c>
      <c r="B886" s="207" t="s">
        <v>1649</v>
      </c>
      <c r="C886" s="198">
        <v>0</v>
      </c>
      <c r="D886" s="199">
        <v>0</v>
      </c>
      <c r="E886" s="200">
        <v>0</v>
      </c>
      <c r="F886" s="199">
        <v>0</v>
      </c>
      <c r="G886" s="201">
        <v>0</v>
      </c>
      <c r="H886" s="201">
        <v>0</v>
      </c>
    </row>
    <row r="887" s="166" customFormat="1" spans="1:8">
      <c r="A887" s="196" t="s">
        <v>1650</v>
      </c>
      <c r="B887" s="207" t="s">
        <v>1651</v>
      </c>
      <c r="C887" s="198">
        <v>0</v>
      </c>
      <c r="D887" s="199">
        <v>0</v>
      </c>
      <c r="E887" s="200">
        <v>0</v>
      </c>
      <c r="F887" s="199">
        <v>0</v>
      </c>
      <c r="G887" s="201">
        <v>0</v>
      </c>
      <c r="H887" s="201">
        <v>0</v>
      </c>
    </row>
    <row r="888" s="166" customFormat="1" spans="1:8">
      <c r="A888" s="196" t="s">
        <v>1652</v>
      </c>
      <c r="B888" s="207" t="s">
        <v>1653</v>
      </c>
      <c r="C888" s="198">
        <v>0</v>
      </c>
      <c r="D888" s="199">
        <v>0</v>
      </c>
      <c r="E888" s="200">
        <v>132</v>
      </c>
      <c r="F888" s="199">
        <v>0</v>
      </c>
      <c r="G888" s="201">
        <v>0</v>
      </c>
      <c r="H888" s="201">
        <v>0</v>
      </c>
    </row>
    <row r="889" s="166" customFormat="1" spans="1:8">
      <c r="A889" s="196" t="s">
        <v>1654</v>
      </c>
      <c r="B889" s="207" t="s">
        <v>1655</v>
      </c>
      <c r="C889" s="198">
        <v>0</v>
      </c>
      <c r="D889" s="199">
        <v>0</v>
      </c>
      <c r="E889" s="200">
        <v>0</v>
      </c>
      <c r="F889" s="199">
        <v>0</v>
      </c>
      <c r="G889" s="201">
        <v>0</v>
      </c>
      <c r="H889" s="201">
        <v>0</v>
      </c>
    </row>
    <row r="890" s="166" customFormat="1" spans="1:8">
      <c r="A890" s="196" t="s">
        <v>1656</v>
      </c>
      <c r="B890" s="207" t="s">
        <v>1657</v>
      </c>
      <c r="C890" s="198">
        <v>0</v>
      </c>
      <c r="D890" s="199">
        <v>0</v>
      </c>
      <c r="E890" s="200">
        <v>0</v>
      </c>
      <c r="F890" s="199">
        <v>0</v>
      </c>
      <c r="G890" s="201">
        <v>0</v>
      </c>
      <c r="H890" s="201">
        <v>0</v>
      </c>
    </row>
    <row r="891" s="166" customFormat="1" spans="1:8">
      <c r="A891" s="196" t="s">
        <v>1658</v>
      </c>
      <c r="B891" s="207" t="s">
        <v>1659</v>
      </c>
      <c r="C891" s="198">
        <v>0</v>
      </c>
      <c r="D891" s="199">
        <v>0</v>
      </c>
      <c r="E891" s="200">
        <v>0</v>
      </c>
      <c r="F891" s="199">
        <v>0</v>
      </c>
      <c r="G891" s="201">
        <v>0</v>
      </c>
      <c r="H891" s="201">
        <v>0</v>
      </c>
    </row>
    <row r="892" s="166" customFormat="1" spans="1:8">
      <c r="A892" s="196" t="s">
        <v>1660</v>
      </c>
      <c r="B892" s="207" t="s">
        <v>1661</v>
      </c>
      <c r="C892" s="198">
        <v>0</v>
      </c>
      <c r="D892" s="199">
        <v>0</v>
      </c>
      <c r="E892" s="200">
        <v>0</v>
      </c>
      <c r="F892" s="199">
        <v>0</v>
      </c>
      <c r="G892" s="201">
        <v>0</v>
      </c>
      <c r="H892" s="201">
        <v>0</v>
      </c>
    </row>
    <row r="893" s="166" customFormat="1" spans="1:8">
      <c r="A893" s="196" t="s">
        <v>1662</v>
      </c>
      <c r="B893" s="207" t="s">
        <v>1663</v>
      </c>
      <c r="C893" s="198">
        <v>0</v>
      </c>
      <c r="D893" s="199">
        <v>0</v>
      </c>
      <c r="E893" s="200">
        <v>0</v>
      </c>
      <c r="F893" s="199">
        <v>0</v>
      </c>
      <c r="G893" s="201">
        <v>0</v>
      </c>
      <c r="H893" s="201">
        <v>0</v>
      </c>
    </row>
    <row r="894" s="166" customFormat="1" spans="1:8">
      <c r="A894" s="196" t="s">
        <v>1664</v>
      </c>
      <c r="B894" s="207" t="s">
        <v>1665</v>
      </c>
      <c r="C894" s="198">
        <v>0</v>
      </c>
      <c r="D894" s="199">
        <v>0</v>
      </c>
      <c r="E894" s="200">
        <v>0</v>
      </c>
      <c r="F894" s="199">
        <v>0</v>
      </c>
      <c r="G894" s="201">
        <v>0</v>
      </c>
      <c r="H894" s="201">
        <v>0</v>
      </c>
    </row>
    <row r="895" s="166" customFormat="1" spans="1:8">
      <c r="A895" s="196" t="s">
        <v>1666</v>
      </c>
      <c r="B895" s="207" t="s">
        <v>1667</v>
      </c>
      <c r="C895" s="198">
        <v>0</v>
      </c>
      <c r="D895" s="199">
        <v>0</v>
      </c>
      <c r="E895" s="200">
        <v>0</v>
      </c>
      <c r="F895" s="199">
        <v>0</v>
      </c>
      <c r="G895" s="201">
        <v>0</v>
      </c>
      <c r="H895" s="201">
        <v>0</v>
      </c>
    </row>
    <row r="896" s="166" customFormat="1" spans="1:8">
      <c r="A896" s="196" t="s">
        <v>1668</v>
      </c>
      <c r="B896" s="207" t="s">
        <v>1669</v>
      </c>
      <c r="C896" s="198">
        <v>0</v>
      </c>
      <c r="D896" s="199">
        <v>0</v>
      </c>
      <c r="E896" s="200">
        <v>540</v>
      </c>
      <c r="F896" s="199">
        <v>0</v>
      </c>
      <c r="G896" s="201">
        <v>0</v>
      </c>
      <c r="H896" s="201">
        <v>0</v>
      </c>
    </row>
    <row r="897" s="166" customFormat="1" spans="1:8">
      <c r="A897" s="196" t="s">
        <v>1670</v>
      </c>
      <c r="B897" s="207" t="s">
        <v>166</v>
      </c>
      <c r="C897" s="198">
        <v>0</v>
      </c>
      <c r="D897" s="199">
        <v>0</v>
      </c>
      <c r="E897" s="200">
        <v>0</v>
      </c>
      <c r="F897" s="199">
        <v>0</v>
      </c>
      <c r="G897" s="201">
        <v>0</v>
      </c>
      <c r="H897" s="201">
        <v>0</v>
      </c>
    </row>
    <row r="898" s="166" customFormat="1" spans="1:8">
      <c r="A898" s="196" t="s">
        <v>1671</v>
      </c>
      <c r="B898" s="207" t="s">
        <v>168</v>
      </c>
      <c r="C898" s="198">
        <v>0</v>
      </c>
      <c r="D898" s="199">
        <v>0</v>
      </c>
      <c r="E898" s="200">
        <v>0</v>
      </c>
      <c r="F898" s="199">
        <v>0</v>
      </c>
      <c r="G898" s="201">
        <v>0</v>
      </c>
      <c r="H898" s="201">
        <v>0</v>
      </c>
    </row>
    <row r="899" s="166" customFormat="1" spans="1:8">
      <c r="A899" s="196" t="s">
        <v>1672</v>
      </c>
      <c r="B899" s="207" t="s">
        <v>170</v>
      </c>
      <c r="C899" s="198">
        <v>0</v>
      </c>
      <c r="D899" s="199">
        <v>0</v>
      </c>
      <c r="E899" s="200">
        <v>0</v>
      </c>
      <c r="F899" s="199">
        <v>0</v>
      </c>
      <c r="G899" s="201">
        <v>0</v>
      </c>
      <c r="H899" s="201">
        <v>0</v>
      </c>
    </row>
    <row r="900" s="166" customFormat="1" spans="1:8">
      <c r="A900" s="196" t="s">
        <v>1673</v>
      </c>
      <c r="B900" s="207" t="s">
        <v>1674</v>
      </c>
      <c r="C900" s="198">
        <v>0</v>
      </c>
      <c r="D900" s="199">
        <v>0</v>
      </c>
      <c r="E900" s="200">
        <v>0</v>
      </c>
      <c r="F900" s="199">
        <v>0</v>
      </c>
      <c r="G900" s="201">
        <v>0</v>
      </c>
      <c r="H900" s="201">
        <v>0</v>
      </c>
    </row>
    <row r="901" s="166" customFormat="1" spans="1:8">
      <c r="A901" s="196" t="s">
        <v>1675</v>
      </c>
      <c r="B901" s="207" t="s">
        <v>166</v>
      </c>
      <c r="C901" s="198">
        <v>0</v>
      </c>
      <c r="D901" s="199">
        <v>0</v>
      </c>
      <c r="E901" s="200">
        <v>0</v>
      </c>
      <c r="F901" s="199">
        <v>0</v>
      </c>
      <c r="G901" s="201">
        <v>0</v>
      </c>
      <c r="H901" s="201">
        <v>0</v>
      </c>
    </row>
    <row r="902" s="166" customFormat="1" spans="1:8">
      <c r="A902" s="196" t="s">
        <v>1676</v>
      </c>
      <c r="B902" s="207" t="s">
        <v>168</v>
      </c>
      <c r="C902" s="198">
        <v>0</v>
      </c>
      <c r="D902" s="199">
        <v>0</v>
      </c>
      <c r="E902" s="200">
        <v>0</v>
      </c>
      <c r="F902" s="199">
        <v>0</v>
      </c>
      <c r="G902" s="201">
        <v>0</v>
      </c>
      <c r="H902" s="201">
        <v>0</v>
      </c>
    </row>
    <row r="903" s="166" customFormat="1" spans="1:8">
      <c r="A903" s="196" t="s">
        <v>1677</v>
      </c>
      <c r="B903" s="207" t="s">
        <v>170</v>
      </c>
      <c r="C903" s="198">
        <v>0</v>
      </c>
      <c r="D903" s="199">
        <v>0</v>
      </c>
      <c r="E903" s="200">
        <v>0</v>
      </c>
      <c r="F903" s="199">
        <v>0</v>
      </c>
      <c r="G903" s="201">
        <v>0</v>
      </c>
      <c r="H903" s="201">
        <v>0</v>
      </c>
    </row>
    <row r="904" s="166" customFormat="1" spans="1:8">
      <c r="A904" s="196" t="s">
        <v>1678</v>
      </c>
      <c r="B904" s="207" t="s">
        <v>1679</v>
      </c>
      <c r="C904" s="198">
        <v>0</v>
      </c>
      <c r="D904" s="199">
        <v>0</v>
      </c>
      <c r="E904" s="200">
        <v>0</v>
      </c>
      <c r="F904" s="199">
        <v>0</v>
      </c>
      <c r="G904" s="201">
        <v>0</v>
      </c>
      <c r="H904" s="201">
        <v>0</v>
      </c>
    </row>
    <row r="905" s="166" customFormat="1" spans="1:8">
      <c r="A905" s="196" t="s">
        <v>1680</v>
      </c>
      <c r="B905" s="207" t="s">
        <v>1681</v>
      </c>
      <c r="C905" s="198">
        <v>0</v>
      </c>
      <c r="D905" s="199">
        <v>0</v>
      </c>
      <c r="E905" s="200">
        <v>0</v>
      </c>
      <c r="F905" s="199">
        <v>0</v>
      </c>
      <c r="G905" s="201">
        <v>0</v>
      </c>
      <c r="H905" s="201">
        <v>0</v>
      </c>
    </row>
    <row r="906" s="166" customFormat="1" spans="1:8">
      <c r="A906" s="196" t="s">
        <v>1682</v>
      </c>
      <c r="B906" s="207" t="s">
        <v>1683</v>
      </c>
      <c r="C906" s="198">
        <v>0</v>
      </c>
      <c r="D906" s="199">
        <v>0</v>
      </c>
      <c r="E906" s="200">
        <v>0</v>
      </c>
      <c r="F906" s="199">
        <v>0</v>
      </c>
      <c r="G906" s="201">
        <v>0</v>
      </c>
      <c r="H906" s="201">
        <v>0</v>
      </c>
    </row>
    <row r="907" s="166" customFormat="1" spans="1:8">
      <c r="A907" s="196" t="s">
        <v>1684</v>
      </c>
      <c r="B907" s="207" t="s">
        <v>1685</v>
      </c>
      <c r="C907" s="198">
        <v>0</v>
      </c>
      <c r="D907" s="199">
        <v>0</v>
      </c>
      <c r="E907" s="200">
        <v>0</v>
      </c>
      <c r="F907" s="199">
        <v>0</v>
      </c>
      <c r="G907" s="201">
        <v>0</v>
      </c>
      <c r="H907" s="201">
        <v>0</v>
      </c>
    </row>
    <row r="908" s="166" customFormat="1" spans="1:8">
      <c r="A908" s="196" t="s">
        <v>1686</v>
      </c>
      <c r="B908" s="207" t="s">
        <v>1687</v>
      </c>
      <c r="C908" s="198">
        <v>0</v>
      </c>
      <c r="D908" s="199">
        <v>0</v>
      </c>
      <c r="E908" s="200">
        <v>0</v>
      </c>
      <c r="F908" s="199">
        <v>0</v>
      </c>
      <c r="G908" s="201">
        <v>0</v>
      </c>
      <c r="H908" s="201">
        <v>0</v>
      </c>
    </row>
    <row r="909" s="166" customFormat="1" spans="1:8">
      <c r="A909" s="196" t="s">
        <v>1688</v>
      </c>
      <c r="B909" s="207" t="s">
        <v>172</v>
      </c>
      <c r="C909" s="198">
        <v>0</v>
      </c>
      <c r="D909" s="199">
        <v>0</v>
      </c>
      <c r="E909" s="200">
        <v>0</v>
      </c>
      <c r="F909" s="199">
        <v>0</v>
      </c>
      <c r="G909" s="201">
        <v>0</v>
      </c>
      <c r="H909" s="201">
        <v>0</v>
      </c>
    </row>
    <row r="910" s="166" customFormat="1" spans="1:8">
      <c r="A910" s="196" t="s">
        <v>1689</v>
      </c>
      <c r="B910" s="207" t="s">
        <v>1690</v>
      </c>
      <c r="C910" s="198">
        <v>0</v>
      </c>
      <c r="D910" s="199">
        <v>0</v>
      </c>
      <c r="E910" s="200">
        <v>0</v>
      </c>
      <c r="F910" s="199">
        <v>0</v>
      </c>
      <c r="G910" s="201">
        <v>0</v>
      </c>
      <c r="H910" s="201">
        <v>0</v>
      </c>
    </row>
    <row r="911" s="166" customFormat="1" spans="1:8">
      <c r="A911" s="196" t="s">
        <v>1691</v>
      </c>
      <c r="B911" s="207" t="s">
        <v>166</v>
      </c>
      <c r="C911" s="198">
        <v>0</v>
      </c>
      <c r="D911" s="199">
        <v>0</v>
      </c>
      <c r="E911" s="200">
        <v>0</v>
      </c>
      <c r="F911" s="199">
        <v>0</v>
      </c>
      <c r="G911" s="201">
        <v>0</v>
      </c>
      <c r="H911" s="201">
        <v>0</v>
      </c>
    </row>
    <row r="912" s="166" customFormat="1" spans="1:8">
      <c r="A912" s="196" t="s">
        <v>1692</v>
      </c>
      <c r="B912" s="207" t="s">
        <v>168</v>
      </c>
      <c r="C912" s="198">
        <v>0</v>
      </c>
      <c r="D912" s="199">
        <v>0</v>
      </c>
      <c r="E912" s="200">
        <v>0</v>
      </c>
      <c r="F912" s="199">
        <v>0</v>
      </c>
      <c r="G912" s="201">
        <v>0</v>
      </c>
      <c r="H912" s="201">
        <v>0</v>
      </c>
    </row>
    <row r="913" s="166" customFormat="1" spans="1:8">
      <c r="A913" s="196" t="s">
        <v>1693</v>
      </c>
      <c r="B913" s="207" t="s">
        <v>170</v>
      </c>
      <c r="C913" s="198">
        <v>0</v>
      </c>
      <c r="D913" s="199">
        <v>0</v>
      </c>
      <c r="E913" s="200">
        <v>0</v>
      </c>
      <c r="F913" s="199">
        <v>0</v>
      </c>
      <c r="G913" s="201">
        <v>0</v>
      </c>
      <c r="H913" s="201">
        <v>0</v>
      </c>
    </row>
    <row r="914" s="166" customFormat="1" spans="1:8">
      <c r="A914" s="196" t="s">
        <v>1694</v>
      </c>
      <c r="B914" s="207" t="s">
        <v>1695</v>
      </c>
      <c r="C914" s="198">
        <v>0</v>
      </c>
      <c r="D914" s="199">
        <v>0</v>
      </c>
      <c r="E914" s="200">
        <v>0</v>
      </c>
      <c r="F914" s="199">
        <v>0</v>
      </c>
      <c r="G914" s="201">
        <v>0</v>
      </c>
      <c r="H914" s="201">
        <v>0</v>
      </c>
    </row>
    <row r="915" s="166" customFormat="1" spans="1:8">
      <c r="A915" s="196" t="s">
        <v>1696</v>
      </c>
      <c r="B915" s="207" t="s">
        <v>1697</v>
      </c>
      <c r="C915" s="198">
        <v>0</v>
      </c>
      <c r="D915" s="199">
        <v>0</v>
      </c>
      <c r="E915" s="200">
        <v>0</v>
      </c>
      <c r="F915" s="199">
        <v>0</v>
      </c>
      <c r="G915" s="201">
        <v>0</v>
      </c>
      <c r="H915" s="201">
        <v>0</v>
      </c>
    </row>
    <row r="916" s="166" customFormat="1" spans="1:8">
      <c r="A916" s="196" t="s">
        <v>1698</v>
      </c>
      <c r="B916" s="207" t="s">
        <v>166</v>
      </c>
      <c r="C916" s="198">
        <v>0</v>
      </c>
      <c r="D916" s="199">
        <v>0</v>
      </c>
      <c r="E916" s="200">
        <v>0</v>
      </c>
      <c r="F916" s="199">
        <v>0</v>
      </c>
      <c r="G916" s="201">
        <v>0</v>
      </c>
      <c r="H916" s="201">
        <v>0</v>
      </c>
    </row>
    <row r="917" s="166" customFormat="1" spans="1:8">
      <c r="A917" s="196" t="s">
        <v>1699</v>
      </c>
      <c r="B917" s="207" t="s">
        <v>168</v>
      </c>
      <c r="C917" s="198">
        <v>0</v>
      </c>
      <c r="D917" s="199">
        <v>0</v>
      </c>
      <c r="E917" s="200">
        <v>0</v>
      </c>
      <c r="F917" s="199">
        <v>0</v>
      </c>
      <c r="G917" s="201">
        <v>0</v>
      </c>
      <c r="H917" s="201">
        <v>0</v>
      </c>
    </row>
    <row r="918" s="166" customFormat="1" spans="1:8">
      <c r="A918" s="196" t="s">
        <v>1700</v>
      </c>
      <c r="B918" s="207" t="s">
        <v>170</v>
      </c>
      <c r="C918" s="198">
        <v>0</v>
      </c>
      <c r="D918" s="199">
        <v>0</v>
      </c>
      <c r="E918" s="200">
        <v>0</v>
      </c>
      <c r="F918" s="199">
        <v>0</v>
      </c>
      <c r="G918" s="201">
        <v>0</v>
      </c>
      <c r="H918" s="201">
        <v>0</v>
      </c>
    </row>
    <row r="919" s="166" customFormat="1" spans="1:8">
      <c r="A919" s="196" t="s">
        <v>1701</v>
      </c>
      <c r="B919" s="207" t="s">
        <v>1702</v>
      </c>
      <c r="C919" s="198">
        <v>0</v>
      </c>
      <c r="D919" s="199">
        <v>0</v>
      </c>
      <c r="E919" s="200">
        <v>0</v>
      </c>
      <c r="F919" s="199">
        <v>0</v>
      </c>
      <c r="G919" s="201">
        <v>0</v>
      </c>
      <c r="H919" s="201">
        <v>0</v>
      </c>
    </row>
    <row r="920" s="166" customFormat="1" spans="1:8">
      <c r="A920" s="196" t="s">
        <v>1703</v>
      </c>
      <c r="B920" s="207" t="s">
        <v>1704</v>
      </c>
      <c r="C920" s="198">
        <v>0</v>
      </c>
      <c r="D920" s="199">
        <v>0</v>
      </c>
      <c r="E920" s="200">
        <v>60</v>
      </c>
      <c r="F920" s="199">
        <v>0</v>
      </c>
      <c r="G920" s="201">
        <v>0</v>
      </c>
      <c r="H920" s="201">
        <v>0</v>
      </c>
    </row>
    <row r="921" s="166" customFormat="1" spans="1:8">
      <c r="A921" s="196" t="s">
        <v>1705</v>
      </c>
      <c r="B921" s="207" t="s">
        <v>1706</v>
      </c>
      <c r="C921" s="198">
        <v>0</v>
      </c>
      <c r="D921" s="199">
        <v>0</v>
      </c>
      <c r="E921" s="200">
        <v>0</v>
      </c>
      <c r="F921" s="199">
        <v>0</v>
      </c>
      <c r="G921" s="201">
        <v>0</v>
      </c>
      <c r="H921" s="201">
        <v>0</v>
      </c>
    </row>
    <row r="922" s="166" customFormat="1" spans="1:8">
      <c r="A922" s="196" t="s">
        <v>1707</v>
      </c>
      <c r="B922" s="207" t="s">
        <v>1708</v>
      </c>
      <c r="C922" s="198">
        <v>0</v>
      </c>
      <c r="D922" s="199">
        <v>0</v>
      </c>
      <c r="E922" s="200">
        <v>65</v>
      </c>
      <c r="F922" s="199">
        <v>0</v>
      </c>
      <c r="G922" s="201">
        <v>0</v>
      </c>
      <c r="H922" s="201">
        <v>0</v>
      </c>
    </row>
    <row r="923" s="166" customFormat="1" spans="1:8">
      <c r="A923" s="196" t="s">
        <v>1709</v>
      </c>
      <c r="B923" s="207" t="s">
        <v>1710</v>
      </c>
      <c r="C923" s="198">
        <v>0</v>
      </c>
      <c r="D923" s="199">
        <v>0</v>
      </c>
      <c r="E923" s="200">
        <v>0</v>
      </c>
      <c r="F923" s="199">
        <v>0</v>
      </c>
      <c r="G923" s="201">
        <v>0</v>
      </c>
      <c r="H923" s="201">
        <v>0</v>
      </c>
    </row>
    <row r="924" s="166" customFormat="1" spans="1:8">
      <c r="A924" s="196" t="s">
        <v>1711</v>
      </c>
      <c r="B924" s="207" t="s">
        <v>1712</v>
      </c>
      <c r="C924" s="198">
        <v>0</v>
      </c>
      <c r="D924" s="199">
        <v>0</v>
      </c>
      <c r="E924" s="200">
        <v>0</v>
      </c>
      <c r="F924" s="199">
        <v>0</v>
      </c>
      <c r="G924" s="201">
        <v>0</v>
      </c>
      <c r="H924" s="201">
        <v>0</v>
      </c>
    </row>
    <row r="925" s="166" customFormat="1" spans="1:8">
      <c r="A925" s="196" t="s">
        <v>1713</v>
      </c>
      <c r="B925" s="207" t="s">
        <v>1714</v>
      </c>
      <c r="C925" s="198">
        <v>0</v>
      </c>
      <c r="D925" s="199">
        <v>0</v>
      </c>
      <c r="E925" s="200">
        <v>0</v>
      </c>
      <c r="F925" s="199">
        <v>0</v>
      </c>
      <c r="G925" s="201">
        <v>0</v>
      </c>
      <c r="H925" s="201">
        <v>0</v>
      </c>
    </row>
    <row r="926" s="166" customFormat="1" spans="1:8">
      <c r="A926" s="196" t="s">
        <v>1715</v>
      </c>
      <c r="B926" s="208" t="s">
        <v>1716</v>
      </c>
      <c r="C926" s="198">
        <v>0</v>
      </c>
      <c r="D926" s="199">
        <v>0</v>
      </c>
      <c r="E926" s="200">
        <v>0</v>
      </c>
      <c r="F926" s="199">
        <v>0</v>
      </c>
      <c r="G926" s="201">
        <v>0</v>
      </c>
      <c r="H926" s="201">
        <v>0</v>
      </c>
    </row>
    <row r="927" s="166" customFormat="1" spans="1:8">
      <c r="A927" s="196" t="s">
        <v>1717</v>
      </c>
      <c r="B927" s="207" t="s">
        <v>1718</v>
      </c>
      <c r="C927" s="198">
        <v>0</v>
      </c>
      <c r="D927" s="199">
        <v>702</v>
      </c>
      <c r="E927" s="200">
        <v>0</v>
      </c>
      <c r="F927" s="199">
        <v>0</v>
      </c>
      <c r="G927" s="201">
        <v>0</v>
      </c>
      <c r="H927" s="201">
        <v>0</v>
      </c>
    </row>
    <row r="928" s="166" customFormat="1" spans="1:8">
      <c r="A928" s="196" t="s">
        <v>1719</v>
      </c>
      <c r="B928" s="207" t="s">
        <v>166</v>
      </c>
      <c r="C928" s="198">
        <v>210.95</v>
      </c>
      <c r="D928" s="199">
        <v>210.95</v>
      </c>
      <c r="E928" s="200">
        <v>224</v>
      </c>
      <c r="F928" s="199">
        <v>248.69</v>
      </c>
      <c r="G928" s="201">
        <v>1.17890495378052</v>
      </c>
      <c r="H928" s="201">
        <v>1.11022321428571</v>
      </c>
    </row>
    <row r="929" s="166" customFormat="1" spans="1:8">
      <c r="A929" s="196" t="s">
        <v>1720</v>
      </c>
      <c r="B929" s="207" t="s">
        <v>168</v>
      </c>
      <c r="C929" s="198">
        <v>2.4</v>
      </c>
      <c r="D929" s="199">
        <v>2.4</v>
      </c>
      <c r="E929" s="200">
        <v>1</v>
      </c>
      <c r="F929" s="199">
        <v>0</v>
      </c>
      <c r="G929" s="201">
        <v>0</v>
      </c>
      <c r="H929" s="201">
        <v>0</v>
      </c>
    </row>
    <row r="930" s="166" customFormat="1" spans="1:8">
      <c r="A930" s="196" t="s">
        <v>1721</v>
      </c>
      <c r="B930" s="207" t="s">
        <v>170</v>
      </c>
      <c r="C930" s="198">
        <v>0</v>
      </c>
      <c r="D930" s="199">
        <v>0</v>
      </c>
      <c r="E930" s="200">
        <v>0</v>
      </c>
      <c r="F930" s="199">
        <v>0</v>
      </c>
      <c r="G930" s="201">
        <v>0</v>
      </c>
      <c r="H930" s="201">
        <v>0</v>
      </c>
    </row>
    <row r="931" s="166" customFormat="1" spans="1:8">
      <c r="A931" s="196" t="s">
        <v>1722</v>
      </c>
      <c r="B931" s="207" t="s">
        <v>1723</v>
      </c>
      <c r="C931" s="198">
        <v>0</v>
      </c>
      <c r="D931" s="199">
        <v>0</v>
      </c>
      <c r="E931" s="200">
        <v>0</v>
      </c>
      <c r="F931" s="199">
        <v>0</v>
      </c>
      <c r="G931" s="201">
        <v>0</v>
      </c>
      <c r="H931" s="201">
        <v>0</v>
      </c>
    </row>
    <row r="932" s="166" customFormat="1" spans="1:8">
      <c r="A932" s="196" t="s">
        <v>1724</v>
      </c>
      <c r="B932" s="207" t="s">
        <v>1725</v>
      </c>
      <c r="C932" s="198">
        <v>0</v>
      </c>
      <c r="D932" s="199">
        <v>0</v>
      </c>
      <c r="E932" s="200">
        <v>0</v>
      </c>
      <c r="F932" s="199">
        <v>0</v>
      </c>
      <c r="G932" s="201">
        <v>0</v>
      </c>
      <c r="H932" s="201">
        <v>0</v>
      </c>
    </row>
    <row r="933" s="166" customFormat="1" spans="1:8">
      <c r="A933" s="196" t="s">
        <v>1726</v>
      </c>
      <c r="B933" s="207" t="s">
        <v>1727</v>
      </c>
      <c r="C933" s="198">
        <v>0</v>
      </c>
      <c r="D933" s="199">
        <v>0</v>
      </c>
      <c r="E933" s="200">
        <v>0</v>
      </c>
      <c r="F933" s="199">
        <v>0</v>
      </c>
      <c r="G933" s="201">
        <v>0</v>
      </c>
      <c r="H933" s="201">
        <v>0</v>
      </c>
    </row>
    <row r="934" s="166" customFormat="1" spans="1:8">
      <c r="A934" s="196" t="s">
        <v>1728</v>
      </c>
      <c r="B934" s="207" t="s">
        <v>1729</v>
      </c>
      <c r="C934" s="198">
        <v>0</v>
      </c>
      <c r="D934" s="199">
        <v>0</v>
      </c>
      <c r="E934" s="200">
        <v>0</v>
      </c>
      <c r="F934" s="199">
        <v>0</v>
      </c>
      <c r="G934" s="201">
        <v>0</v>
      </c>
      <c r="H934" s="201">
        <v>0</v>
      </c>
    </row>
    <row r="935" s="166" customFormat="1" spans="1:8">
      <c r="A935" s="196" t="s">
        <v>1730</v>
      </c>
      <c r="B935" s="207" t="s">
        <v>172</v>
      </c>
      <c r="C935" s="198">
        <v>0</v>
      </c>
      <c r="D935" s="199">
        <v>0</v>
      </c>
      <c r="E935" s="200">
        <v>0</v>
      </c>
      <c r="F935" s="199">
        <v>0</v>
      </c>
      <c r="G935" s="201">
        <v>0</v>
      </c>
      <c r="H935" s="201">
        <v>0</v>
      </c>
    </row>
    <row r="936" s="166" customFormat="1" spans="1:8">
      <c r="A936" s="196" t="s">
        <v>1731</v>
      </c>
      <c r="B936" s="207" t="s">
        <v>1732</v>
      </c>
      <c r="C936" s="198">
        <v>0</v>
      </c>
      <c r="D936" s="199">
        <v>0</v>
      </c>
      <c r="E936" s="200">
        <v>650</v>
      </c>
      <c r="F936" s="199">
        <v>0</v>
      </c>
      <c r="G936" s="201">
        <v>0</v>
      </c>
      <c r="H936" s="201">
        <v>0</v>
      </c>
    </row>
    <row r="937" s="166" customFormat="1" spans="1:8">
      <c r="A937" s="196" t="s">
        <v>1733</v>
      </c>
      <c r="B937" s="207" t="s">
        <v>166</v>
      </c>
      <c r="C937" s="198">
        <v>0</v>
      </c>
      <c r="D937" s="199">
        <v>0</v>
      </c>
      <c r="E937" s="200">
        <v>0</v>
      </c>
      <c r="F937" s="199">
        <v>0</v>
      </c>
      <c r="G937" s="201">
        <v>0</v>
      </c>
      <c r="H937" s="201">
        <v>0</v>
      </c>
    </row>
    <row r="938" s="166" customFormat="1" spans="1:8">
      <c r="A938" s="196" t="s">
        <v>1734</v>
      </c>
      <c r="B938" s="207" t="s">
        <v>168</v>
      </c>
      <c r="C938" s="198">
        <v>0</v>
      </c>
      <c r="D938" s="199">
        <v>0</v>
      </c>
      <c r="E938" s="200">
        <v>0</v>
      </c>
      <c r="F938" s="199">
        <v>0</v>
      </c>
      <c r="G938" s="201">
        <v>0</v>
      </c>
      <c r="H938" s="201">
        <v>0</v>
      </c>
    </row>
    <row r="939" s="166" customFormat="1" spans="1:8">
      <c r="A939" s="196" t="s">
        <v>1735</v>
      </c>
      <c r="B939" s="207" t="s">
        <v>170</v>
      </c>
      <c r="C939" s="198">
        <v>0</v>
      </c>
      <c r="D939" s="199">
        <v>0</v>
      </c>
      <c r="E939" s="200">
        <v>0</v>
      </c>
      <c r="F939" s="199">
        <v>0</v>
      </c>
      <c r="G939" s="201">
        <v>0</v>
      </c>
      <c r="H939" s="201">
        <v>0</v>
      </c>
    </row>
    <row r="940" s="166" customFormat="1" spans="1:8">
      <c r="A940" s="196" t="s">
        <v>1736</v>
      </c>
      <c r="B940" s="207" t="s">
        <v>1737</v>
      </c>
      <c r="C940" s="198">
        <v>0</v>
      </c>
      <c r="D940" s="199">
        <v>0</v>
      </c>
      <c r="E940" s="200">
        <v>0</v>
      </c>
      <c r="F940" s="199">
        <v>0</v>
      </c>
      <c r="G940" s="201">
        <v>0</v>
      </c>
      <c r="H940" s="201">
        <v>0</v>
      </c>
    </row>
    <row r="941" s="166" customFormat="1" spans="1:8">
      <c r="A941" s="196" t="s">
        <v>1738</v>
      </c>
      <c r="B941" s="207" t="s">
        <v>1739</v>
      </c>
      <c r="C941" s="198">
        <v>0</v>
      </c>
      <c r="D941" s="199">
        <v>0</v>
      </c>
      <c r="E941" s="200">
        <v>10</v>
      </c>
      <c r="F941" s="199">
        <v>0</v>
      </c>
      <c r="G941" s="201">
        <v>0</v>
      </c>
      <c r="H941" s="201">
        <v>0</v>
      </c>
    </row>
    <row r="942" s="166" customFormat="1" spans="1:8">
      <c r="A942" s="196" t="s">
        <v>1740</v>
      </c>
      <c r="B942" s="207" t="s">
        <v>1741</v>
      </c>
      <c r="C942" s="198">
        <v>0</v>
      </c>
      <c r="D942" s="199">
        <v>0</v>
      </c>
      <c r="E942" s="200">
        <v>0</v>
      </c>
      <c r="F942" s="199">
        <v>0</v>
      </c>
      <c r="G942" s="201">
        <v>0</v>
      </c>
      <c r="H942" s="201">
        <v>0</v>
      </c>
    </row>
    <row r="943" s="166" customFormat="1" spans="1:8">
      <c r="A943" s="196" t="s">
        <v>1742</v>
      </c>
      <c r="B943" s="207" t="s">
        <v>1743</v>
      </c>
      <c r="C943" s="198">
        <v>0</v>
      </c>
      <c r="D943" s="199">
        <v>43</v>
      </c>
      <c r="E943" s="200">
        <v>2</v>
      </c>
      <c r="F943" s="199">
        <v>0</v>
      </c>
      <c r="G943" s="201">
        <v>0</v>
      </c>
      <c r="H943" s="201">
        <v>0</v>
      </c>
    </row>
    <row r="944" s="166" customFormat="1" spans="1:8">
      <c r="A944" s="196" t="s">
        <v>1744</v>
      </c>
      <c r="B944" s="207" t="s">
        <v>166</v>
      </c>
      <c r="C944" s="198">
        <v>0</v>
      </c>
      <c r="D944" s="199">
        <v>0</v>
      </c>
      <c r="E944" s="200">
        <v>0</v>
      </c>
      <c r="F944" s="199">
        <v>0</v>
      </c>
      <c r="G944" s="201">
        <v>0</v>
      </c>
      <c r="H944" s="201">
        <v>0</v>
      </c>
    </row>
    <row r="945" s="166" customFormat="1" spans="1:8">
      <c r="A945" s="196" t="s">
        <v>1745</v>
      </c>
      <c r="B945" s="207" t="s">
        <v>168</v>
      </c>
      <c r="C945" s="198">
        <v>0</v>
      </c>
      <c r="D945" s="199">
        <v>0</v>
      </c>
      <c r="E945" s="200">
        <v>0</v>
      </c>
      <c r="F945" s="199">
        <v>0</v>
      </c>
      <c r="G945" s="201">
        <v>0</v>
      </c>
      <c r="H945" s="201">
        <v>0</v>
      </c>
    </row>
    <row r="946" s="166" customFormat="1" spans="1:8">
      <c r="A946" s="196" t="s">
        <v>1746</v>
      </c>
      <c r="B946" s="207" t="s">
        <v>170</v>
      </c>
      <c r="C946" s="198">
        <v>0</v>
      </c>
      <c r="D946" s="199">
        <v>0</v>
      </c>
      <c r="E946" s="200">
        <v>0</v>
      </c>
      <c r="F946" s="199">
        <v>0</v>
      </c>
      <c r="G946" s="201">
        <v>0</v>
      </c>
      <c r="H946" s="201">
        <v>0</v>
      </c>
    </row>
    <row r="947" s="166" customFormat="1" spans="1:8">
      <c r="A947" s="196" t="s">
        <v>1747</v>
      </c>
      <c r="B947" s="207" t="s">
        <v>1748</v>
      </c>
      <c r="C947" s="198">
        <v>0</v>
      </c>
      <c r="D947" s="199">
        <v>0</v>
      </c>
      <c r="E947" s="200">
        <v>0</v>
      </c>
      <c r="F947" s="199">
        <v>0</v>
      </c>
      <c r="G947" s="201">
        <v>0</v>
      </c>
      <c r="H947" s="201">
        <v>0</v>
      </c>
    </row>
    <row r="948" s="166" customFormat="1" spans="1:8">
      <c r="A948" s="196" t="s">
        <v>1749</v>
      </c>
      <c r="B948" s="207" t="s">
        <v>172</v>
      </c>
      <c r="C948" s="198">
        <v>0</v>
      </c>
      <c r="D948" s="199">
        <v>0</v>
      </c>
      <c r="E948" s="200">
        <v>0</v>
      </c>
      <c r="F948" s="199">
        <v>0</v>
      </c>
      <c r="G948" s="201">
        <v>0</v>
      </c>
      <c r="H948" s="201">
        <v>0</v>
      </c>
    </row>
    <row r="949" s="166" customFormat="1" spans="1:8">
      <c r="A949" s="196" t="s">
        <v>1750</v>
      </c>
      <c r="B949" s="207" t="s">
        <v>1751</v>
      </c>
      <c r="C949" s="198">
        <v>0</v>
      </c>
      <c r="D949" s="199">
        <v>0</v>
      </c>
      <c r="E949" s="200">
        <v>0</v>
      </c>
      <c r="F949" s="199">
        <v>0</v>
      </c>
      <c r="G949" s="201">
        <v>0</v>
      </c>
      <c r="H949" s="201">
        <v>0</v>
      </c>
    </row>
    <row r="950" s="166" customFormat="1" spans="1:8">
      <c r="A950" s="196" t="s">
        <v>1752</v>
      </c>
      <c r="B950" s="207" t="s">
        <v>1753</v>
      </c>
      <c r="C950" s="198">
        <v>0</v>
      </c>
      <c r="D950" s="199">
        <v>0</v>
      </c>
      <c r="E950" s="200">
        <v>0</v>
      </c>
      <c r="F950" s="199">
        <v>0</v>
      </c>
      <c r="G950" s="201">
        <v>0</v>
      </c>
      <c r="H950" s="201">
        <v>0</v>
      </c>
    </row>
    <row r="951" s="166" customFormat="1" spans="1:8">
      <c r="A951" s="196" t="s">
        <v>1754</v>
      </c>
      <c r="B951" s="207" t="s">
        <v>1755</v>
      </c>
      <c r="C951" s="198">
        <v>0</v>
      </c>
      <c r="D951" s="199">
        <v>0</v>
      </c>
      <c r="E951" s="200">
        <v>0</v>
      </c>
      <c r="F951" s="199">
        <v>0</v>
      </c>
      <c r="G951" s="201">
        <v>0</v>
      </c>
      <c r="H951" s="201">
        <v>0</v>
      </c>
    </row>
    <row r="952" s="166" customFormat="1" spans="1:8">
      <c r="A952" s="196" t="s">
        <v>1756</v>
      </c>
      <c r="B952" s="207" t="s">
        <v>1757</v>
      </c>
      <c r="C952" s="198">
        <v>0</v>
      </c>
      <c r="D952" s="199">
        <v>0</v>
      </c>
      <c r="E952" s="200">
        <v>0</v>
      </c>
      <c r="F952" s="199">
        <v>0</v>
      </c>
      <c r="G952" s="201">
        <v>0</v>
      </c>
      <c r="H952" s="201">
        <v>0</v>
      </c>
    </row>
    <row r="953" s="166" customFormat="1" spans="1:8">
      <c r="A953" s="196" t="s">
        <v>1758</v>
      </c>
      <c r="B953" s="207" t="s">
        <v>1759</v>
      </c>
      <c r="C953" s="198">
        <v>0</v>
      </c>
      <c r="D953" s="199">
        <v>0</v>
      </c>
      <c r="E953" s="200">
        <v>0</v>
      </c>
      <c r="F953" s="199">
        <v>0</v>
      </c>
      <c r="G953" s="201">
        <v>0</v>
      </c>
      <c r="H953" s="201">
        <v>0</v>
      </c>
    </row>
    <row r="954" s="166" customFormat="1" spans="1:8">
      <c r="A954" s="196" t="s">
        <v>1760</v>
      </c>
      <c r="B954" s="207" t="s">
        <v>1761</v>
      </c>
      <c r="C954" s="198">
        <v>0</v>
      </c>
      <c r="D954" s="199">
        <v>0</v>
      </c>
      <c r="E954" s="200">
        <v>0</v>
      </c>
      <c r="F954" s="199">
        <v>0</v>
      </c>
      <c r="G954" s="201">
        <v>0</v>
      </c>
      <c r="H954" s="201">
        <v>0</v>
      </c>
    </row>
    <row r="955" s="166" customFormat="1" spans="1:8">
      <c r="A955" s="196" t="s">
        <v>1762</v>
      </c>
      <c r="B955" s="207" t="s">
        <v>1763</v>
      </c>
      <c r="C955" s="198">
        <v>0</v>
      </c>
      <c r="D955" s="199">
        <v>0</v>
      </c>
      <c r="E955" s="200">
        <v>0</v>
      </c>
      <c r="F955" s="199">
        <v>0</v>
      </c>
      <c r="G955" s="201">
        <v>0</v>
      </c>
      <c r="H955" s="201">
        <v>0</v>
      </c>
    </row>
    <row r="956" s="166" customFormat="1" spans="1:8">
      <c r="A956" s="196" t="s">
        <v>1764</v>
      </c>
      <c r="B956" s="207" t="s">
        <v>1765</v>
      </c>
      <c r="C956" s="198">
        <v>0</v>
      </c>
      <c r="D956" s="199">
        <v>0</v>
      </c>
      <c r="E956" s="200">
        <v>0</v>
      </c>
      <c r="F956" s="199">
        <v>0</v>
      </c>
      <c r="G956" s="201">
        <v>0</v>
      </c>
      <c r="H956" s="201">
        <v>0</v>
      </c>
    </row>
    <row r="957" s="166" customFormat="1" spans="1:8">
      <c r="A957" s="196" t="s">
        <v>1766</v>
      </c>
      <c r="B957" s="207" t="s">
        <v>1767</v>
      </c>
      <c r="C957" s="198">
        <v>0</v>
      </c>
      <c r="D957" s="199">
        <v>0</v>
      </c>
      <c r="E957" s="200">
        <v>0</v>
      </c>
      <c r="F957" s="199">
        <v>0</v>
      </c>
      <c r="G957" s="201">
        <v>0</v>
      </c>
      <c r="H957" s="201">
        <v>0</v>
      </c>
    </row>
    <row r="958" s="166" customFormat="1" spans="1:8">
      <c r="A958" s="196" t="s">
        <v>1768</v>
      </c>
      <c r="B958" s="207" t="s">
        <v>1769</v>
      </c>
      <c r="C958" s="198">
        <v>0</v>
      </c>
      <c r="D958" s="199">
        <v>0</v>
      </c>
      <c r="E958" s="200">
        <v>0</v>
      </c>
      <c r="F958" s="199">
        <v>0</v>
      </c>
      <c r="G958" s="201">
        <v>0</v>
      </c>
      <c r="H958" s="201">
        <v>0</v>
      </c>
    </row>
    <row r="959" s="166" customFormat="1" spans="1:8">
      <c r="A959" s="196" t="s">
        <v>1770</v>
      </c>
      <c r="B959" s="207" t="s">
        <v>1771</v>
      </c>
      <c r="C959" s="198">
        <v>0</v>
      </c>
      <c r="D959" s="199">
        <v>0</v>
      </c>
      <c r="E959" s="200">
        <v>0</v>
      </c>
      <c r="F959" s="199">
        <v>0</v>
      </c>
      <c r="G959" s="201">
        <v>0</v>
      </c>
      <c r="H959" s="201">
        <v>0</v>
      </c>
    </row>
    <row r="960" s="166" customFormat="1" spans="1:8">
      <c r="A960" s="196" t="s">
        <v>1772</v>
      </c>
      <c r="B960" s="207" t="s">
        <v>1773</v>
      </c>
      <c r="C960" s="198">
        <v>0</v>
      </c>
      <c r="D960" s="199">
        <v>0</v>
      </c>
      <c r="E960" s="200">
        <v>0</v>
      </c>
      <c r="F960" s="199">
        <v>0</v>
      </c>
      <c r="G960" s="201">
        <v>0</v>
      </c>
      <c r="H960" s="201">
        <v>0</v>
      </c>
    </row>
    <row r="961" s="166" customFormat="1" spans="1:8">
      <c r="A961" s="196" t="s">
        <v>1774</v>
      </c>
      <c r="B961" s="207" t="s">
        <v>1775</v>
      </c>
      <c r="C961" s="198">
        <v>0</v>
      </c>
      <c r="D961" s="199">
        <v>0</v>
      </c>
      <c r="E961" s="200">
        <v>0</v>
      </c>
      <c r="F961" s="199">
        <v>0</v>
      </c>
      <c r="G961" s="201">
        <v>0</v>
      </c>
      <c r="H961" s="201">
        <v>0</v>
      </c>
    </row>
    <row r="962" s="166" customFormat="1" spans="1:8">
      <c r="A962" s="196" t="s">
        <v>1776</v>
      </c>
      <c r="B962" s="207" t="s">
        <v>1777</v>
      </c>
      <c r="C962" s="198">
        <v>0</v>
      </c>
      <c r="D962" s="199">
        <v>0</v>
      </c>
      <c r="E962" s="200">
        <v>0</v>
      </c>
      <c r="F962" s="199">
        <v>0</v>
      </c>
      <c r="G962" s="201">
        <v>0</v>
      </c>
      <c r="H962" s="201">
        <v>0</v>
      </c>
    </row>
    <row r="963" s="166" customFormat="1" spans="1:8">
      <c r="A963" s="196" t="s">
        <v>1778</v>
      </c>
      <c r="B963" s="207" t="s">
        <v>1779</v>
      </c>
      <c r="C963" s="198">
        <v>0</v>
      </c>
      <c r="D963" s="199">
        <v>0</v>
      </c>
      <c r="E963" s="200">
        <v>0</v>
      </c>
      <c r="F963" s="199">
        <v>0</v>
      </c>
      <c r="G963" s="201">
        <v>0</v>
      </c>
      <c r="H963" s="201">
        <v>0</v>
      </c>
    </row>
    <row r="964" s="166" customFormat="1" spans="1:8">
      <c r="A964" s="196" t="s">
        <v>1780</v>
      </c>
      <c r="B964" s="207" t="s">
        <v>1781</v>
      </c>
      <c r="C964" s="198">
        <v>0</v>
      </c>
      <c r="D964" s="199">
        <v>0</v>
      </c>
      <c r="E964" s="200">
        <v>0</v>
      </c>
      <c r="F964" s="199">
        <v>0</v>
      </c>
      <c r="G964" s="201">
        <v>0</v>
      </c>
      <c r="H964" s="201">
        <v>0</v>
      </c>
    </row>
    <row r="965" s="166" customFormat="1" spans="1:8">
      <c r="A965" s="196" t="s">
        <v>1782</v>
      </c>
      <c r="B965" s="207" t="s">
        <v>1783</v>
      </c>
      <c r="C965" s="198">
        <v>0</v>
      </c>
      <c r="D965" s="199">
        <v>0</v>
      </c>
      <c r="E965" s="200">
        <v>0</v>
      </c>
      <c r="F965" s="199">
        <v>0</v>
      </c>
      <c r="G965" s="201">
        <v>0</v>
      </c>
      <c r="H965" s="201">
        <v>0</v>
      </c>
    </row>
    <row r="966" s="166" customFormat="1" spans="1:8">
      <c r="A966" s="196" t="s">
        <v>1784</v>
      </c>
      <c r="B966" s="207" t="s">
        <v>1785</v>
      </c>
      <c r="C966" s="198">
        <v>0</v>
      </c>
      <c r="D966" s="199">
        <v>15</v>
      </c>
      <c r="E966" s="200">
        <v>0</v>
      </c>
      <c r="F966" s="199">
        <v>0</v>
      </c>
      <c r="G966" s="201">
        <v>0</v>
      </c>
      <c r="H966" s="201">
        <v>0</v>
      </c>
    </row>
    <row r="967" s="166" customFormat="1" spans="1:8">
      <c r="A967" s="196" t="s">
        <v>1786</v>
      </c>
      <c r="B967" s="207" t="s">
        <v>1787</v>
      </c>
      <c r="C967" s="198">
        <v>0</v>
      </c>
      <c r="D967" s="199">
        <v>0</v>
      </c>
      <c r="E967" s="200">
        <v>0</v>
      </c>
      <c r="F967" s="199">
        <v>0</v>
      </c>
      <c r="G967" s="201">
        <v>0</v>
      </c>
      <c r="H967" s="201">
        <v>0</v>
      </c>
    </row>
    <row r="968" s="166" customFormat="1" spans="1:8">
      <c r="A968" s="196" t="s">
        <v>1788</v>
      </c>
      <c r="B968" s="207" t="s">
        <v>1789</v>
      </c>
      <c r="C968" s="198">
        <v>0</v>
      </c>
      <c r="D968" s="199">
        <v>0</v>
      </c>
      <c r="E968" s="200">
        <v>0</v>
      </c>
      <c r="F968" s="199">
        <v>0</v>
      </c>
      <c r="G968" s="201">
        <v>0</v>
      </c>
      <c r="H968" s="201">
        <v>0</v>
      </c>
    </row>
    <row r="969" s="166" customFormat="1" spans="1:8">
      <c r="A969" s="196" t="s">
        <v>1790</v>
      </c>
      <c r="B969" s="207" t="s">
        <v>1791</v>
      </c>
      <c r="C969" s="198">
        <v>0</v>
      </c>
      <c r="D969" s="199">
        <v>0</v>
      </c>
      <c r="E969" s="200">
        <v>0</v>
      </c>
      <c r="F969" s="199">
        <v>0</v>
      </c>
      <c r="G969" s="201">
        <v>0</v>
      </c>
      <c r="H969" s="201">
        <v>0</v>
      </c>
    </row>
    <row r="970" s="166" customFormat="1" spans="1:8">
      <c r="A970" s="196" t="s">
        <v>1792</v>
      </c>
      <c r="B970" s="207" t="s">
        <v>1793</v>
      </c>
      <c r="C970" s="198">
        <v>0</v>
      </c>
      <c r="D970" s="199">
        <v>0</v>
      </c>
      <c r="E970" s="200">
        <v>0</v>
      </c>
      <c r="F970" s="199">
        <v>0</v>
      </c>
      <c r="G970" s="201">
        <v>0</v>
      </c>
      <c r="H970" s="201">
        <v>0</v>
      </c>
    </row>
    <row r="971" s="166" customFormat="1" spans="1:8">
      <c r="A971" s="196" t="s">
        <v>1794</v>
      </c>
      <c r="B971" s="207" t="s">
        <v>1795</v>
      </c>
      <c r="C971" s="198">
        <v>0</v>
      </c>
      <c r="D971" s="199">
        <v>0</v>
      </c>
      <c r="E971" s="200">
        <v>0</v>
      </c>
      <c r="F971" s="199">
        <v>0</v>
      </c>
      <c r="G971" s="201">
        <v>0</v>
      </c>
      <c r="H971" s="201">
        <v>0</v>
      </c>
    </row>
    <row r="972" s="166" customFormat="1" spans="1:8">
      <c r="A972" s="196" t="s">
        <v>1796</v>
      </c>
      <c r="B972" s="207" t="s">
        <v>1797</v>
      </c>
      <c r="C972" s="198">
        <v>0</v>
      </c>
      <c r="D972" s="199">
        <v>0</v>
      </c>
      <c r="E972" s="200">
        <v>0</v>
      </c>
      <c r="F972" s="199">
        <v>0</v>
      </c>
      <c r="G972" s="201">
        <v>0</v>
      </c>
      <c r="H972" s="201">
        <v>0</v>
      </c>
    </row>
    <row r="973" s="166" customFormat="1" spans="1:8">
      <c r="A973" s="196" t="s">
        <v>1798</v>
      </c>
      <c r="B973" s="207" t="s">
        <v>1799</v>
      </c>
      <c r="C973" s="198">
        <v>0</v>
      </c>
      <c r="D973" s="199">
        <v>0</v>
      </c>
      <c r="E973" s="200">
        <v>0</v>
      </c>
      <c r="F973" s="199">
        <v>0</v>
      </c>
      <c r="G973" s="201">
        <v>0</v>
      </c>
      <c r="H973" s="201">
        <v>0</v>
      </c>
    </row>
    <row r="974" s="166" customFormat="1" spans="1:8">
      <c r="A974" s="196" t="s">
        <v>1800</v>
      </c>
      <c r="B974" s="207" t="s">
        <v>1801</v>
      </c>
      <c r="C974" s="198">
        <v>0</v>
      </c>
      <c r="D974" s="199">
        <v>0</v>
      </c>
      <c r="E974" s="200">
        <v>0</v>
      </c>
      <c r="F974" s="199">
        <v>0</v>
      </c>
      <c r="G974" s="201">
        <v>0</v>
      </c>
      <c r="H974" s="201">
        <v>0</v>
      </c>
    </row>
    <row r="975" s="166" customFormat="1" spans="1:8">
      <c r="A975" s="196" t="s">
        <v>1802</v>
      </c>
      <c r="B975" s="207" t="s">
        <v>534</v>
      </c>
      <c r="C975" s="198">
        <v>0</v>
      </c>
      <c r="D975" s="199">
        <v>0</v>
      </c>
      <c r="E975" s="200">
        <v>0</v>
      </c>
      <c r="F975" s="199">
        <v>0</v>
      </c>
      <c r="G975" s="201">
        <v>0</v>
      </c>
      <c r="H975" s="201">
        <v>0</v>
      </c>
    </row>
    <row r="976" s="166" customFormat="1" spans="1:8">
      <c r="A976" s="196" t="s">
        <v>1803</v>
      </c>
      <c r="B976" s="207" t="s">
        <v>166</v>
      </c>
      <c r="C976" s="198">
        <v>935.48</v>
      </c>
      <c r="D976" s="199">
        <v>935.48</v>
      </c>
      <c r="E976" s="200">
        <v>1055</v>
      </c>
      <c r="F976" s="199">
        <v>1161.91</v>
      </c>
      <c r="G976" s="201">
        <v>1.24204686364219</v>
      </c>
      <c r="H976" s="201">
        <v>1.101336492891</v>
      </c>
    </row>
    <row r="977" s="166" customFormat="1" spans="1:8">
      <c r="A977" s="196" t="s">
        <v>1804</v>
      </c>
      <c r="B977" s="207" t="s">
        <v>168</v>
      </c>
      <c r="C977" s="198">
        <v>0</v>
      </c>
      <c r="D977" s="199">
        <v>0</v>
      </c>
      <c r="E977" s="200">
        <v>0</v>
      </c>
      <c r="F977" s="199">
        <v>0</v>
      </c>
      <c r="G977" s="201">
        <v>0</v>
      </c>
      <c r="H977" s="201">
        <v>0</v>
      </c>
    </row>
    <row r="978" s="166" customFormat="1" spans="1:8">
      <c r="A978" s="196" t="s">
        <v>1805</v>
      </c>
      <c r="B978" s="207" t="s">
        <v>170</v>
      </c>
      <c r="C978" s="198">
        <v>0</v>
      </c>
      <c r="D978" s="199">
        <v>0</v>
      </c>
      <c r="E978" s="200">
        <v>0</v>
      </c>
      <c r="F978" s="199">
        <v>0</v>
      </c>
      <c r="G978" s="201">
        <v>0</v>
      </c>
      <c r="H978" s="201">
        <v>0</v>
      </c>
    </row>
    <row r="979" s="166" customFormat="1" spans="1:8">
      <c r="A979" s="196" t="s">
        <v>1806</v>
      </c>
      <c r="B979" s="207" t="s">
        <v>1807</v>
      </c>
      <c r="C979" s="198">
        <v>0</v>
      </c>
      <c r="D979" s="199">
        <v>0</v>
      </c>
      <c r="E979" s="200">
        <v>0</v>
      </c>
      <c r="F979" s="199">
        <v>0</v>
      </c>
      <c r="G979" s="201">
        <v>0</v>
      </c>
      <c r="H979" s="201">
        <v>0</v>
      </c>
    </row>
    <row r="980" s="166" customFormat="1" spans="1:8">
      <c r="A980" s="196" t="s">
        <v>1808</v>
      </c>
      <c r="B980" s="207" t="s">
        <v>1809</v>
      </c>
      <c r="C980" s="198">
        <v>0</v>
      </c>
      <c r="D980" s="199">
        <v>0</v>
      </c>
      <c r="E980" s="200">
        <v>114</v>
      </c>
      <c r="F980" s="199">
        <v>0</v>
      </c>
      <c r="G980" s="201">
        <v>0</v>
      </c>
      <c r="H980" s="201">
        <v>0</v>
      </c>
    </row>
    <row r="981" s="166" customFormat="1" spans="1:8">
      <c r="A981" s="196" t="s">
        <v>1810</v>
      </c>
      <c r="B981" s="207" t="s">
        <v>1811</v>
      </c>
      <c r="C981" s="198">
        <v>0</v>
      </c>
      <c r="D981" s="199">
        <v>0</v>
      </c>
      <c r="E981" s="200">
        <v>0</v>
      </c>
      <c r="F981" s="199">
        <v>0</v>
      </c>
      <c r="G981" s="201">
        <v>0</v>
      </c>
      <c r="H981" s="201">
        <v>0</v>
      </c>
    </row>
    <row r="982" s="166" customFormat="1" spans="1:8">
      <c r="A982" s="196" t="s">
        <v>1812</v>
      </c>
      <c r="B982" s="207" t="s">
        <v>1813</v>
      </c>
      <c r="C982" s="198">
        <v>0</v>
      </c>
      <c r="D982" s="199">
        <v>0</v>
      </c>
      <c r="E982" s="200">
        <v>0</v>
      </c>
      <c r="F982" s="199">
        <v>0</v>
      </c>
      <c r="G982" s="201">
        <v>0</v>
      </c>
      <c r="H982" s="201">
        <v>0</v>
      </c>
    </row>
    <row r="983" s="166" customFormat="1" spans="1:8">
      <c r="A983" s="196" t="s">
        <v>1814</v>
      </c>
      <c r="B983" s="207" t="s">
        <v>1815</v>
      </c>
      <c r="C983" s="198">
        <v>0</v>
      </c>
      <c r="D983" s="199">
        <v>0</v>
      </c>
      <c r="E983" s="200">
        <v>0</v>
      </c>
      <c r="F983" s="199">
        <v>0</v>
      </c>
      <c r="G983" s="201">
        <v>0</v>
      </c>
      <c r="H983" s="201">
        <v>0</v>
      </c>
    </row>
    <row r="984" s="166" customFormat="1" spans="1:8">
      <c r="A984" s="196" t="s">
        <v>1816</v>
      </c>
      <c r="B984" s="207" t="s">
        <v>1817</v>
      </c>
      <c r="C984" s="198">
        <v>0</v>
      </c>
      <c r="D984" s="199">
        <v>0</v>
      </c>
      <c r="E984" s="200">
        <v>0</v>
      </c>
      <c r="F984" s="199">
        <v>0</v>
      </c>
      <c r="G984" s="201">
        <v>0</v>
      </c>
      <c r="H984" s="201">
        <v>0</v>
      </c>
    </row>
    <row r="985" s="166" customFormat="1" spans="1:8">
      <c r="A985" s="196" t="s">
        <v>1818</v>
      </c>
      <c r="B985" s="207" t="s">
        <v>1819</v>
      </c>
      <c r="C985" s="198">
        <v>0</v>
      </c>
      <c r="D985" s="199">
        <v>0</v>
      </c>
      <c r="E985" s="200">
        <v>0</v>
      </c>
      <c r="F985" s="199">
        <v>0</v>
      </c>
      <c r="G985" s="201">
        <v>0</v>
      </c>
      <c r="H985" s="201">
        <v>0</v>
      </c>
    </row>
    <row r="986" s="166" customFormat="1" spans="1:8">
      <c r="A986" s="196" t="s">
        <v>1820</v>
      </c>
      <c r="B986" s="207" t="s">
        <v>1821</v>
      </c>
      <c r="C986" s="198">
        <v>0</v>
      </c>
      <c r="D986" s="199">
        <v>0</v>
      </c>
      <c r="E986" s="200">
        <v>0</v>
      </c>
      <c r="F986" s="199">
        <v>0</v>
      </c>
      <c r="G986" s="201">
        <v>0</v>
      </c>
      <c r="H986" s="201">
        <v>0</v>
      </c>
    </row>
    <row r="987" s="166" customFormat="1" spans="1:8">
      <c r="A987" s="196" t="s">
        <v>1822</v>
      </c>
      <c r="B987" s="207" t="s">
        <v>1823</v>
      </c>
      <c r="C987" s="198">
        <v>0</v>
      </c>
      <c r="D987" s="199">
        <v>0</v>
      </c>
      <c r="E987" s="200">
        <v>0</v>
      </c>
      <c r="F987" s="199">
        <v>0</v>
      </c>
      <c r="G987" s="201">
        <v>0</v>
      </c>
      <c r="H987" s="201">
        <v>0</v>
      </c>
    </row>
    <row r="988" s="166" customFormat="1" spans="1:8">
      <c r="A988" s="196" t="s">
        <v>1824</v>
      </c>
      <c r="B988" s="207" t="s">
        <v>1825</v>
      </c>
      <c r="C988" s="198">
        <v>0</v>
      </c>
      <c r="D988" s="199">
        <v>0</v>
      </c>
      <c r="E988" s="200">
        <v>0</v>
      </c>
      <c r="F988" s="199">
        <v>0</v>
      </c>
      <c r="G988" s="201">
        <v>0</v>
      </c>
      <c r="H988" s="201">
        <v>0</v>
      </c>
    </row>
    <row r="989" s="166" customFormat="1" spans="1:8">
      <c r="A989" s="196" t="s">
        <v>1826</v>
      </c>
      <c r="B989" s="207" t="s">
        <v>1827</v>
      </c>
      <c r="C989" s="198">
        <v>0</v>
      </c>
      <c r="D989" s="199">
        <v>0</v>
      </c>
      <c r="E989" s="200">
        <v>0</v>
      </c>
      <c r="F989" s="199">
        <v>0</v>
      </c>
      <c r="G989" s="201">
        <v>0</v>
      </c>
      <c r="H989" s="201">
        <v>0</v>
      </c>
    </row>
    <row r="990" s="166" customFormat="1" spans="1:8">
      <c r="A990" s="196" t="s">
        <v>1828</v>
      </c>
      <c r="B990" s="207" t="s">
        <v>1829</v>
      </c>
      <c r="C990" s="198">
        <v>0</v>
      </c>
      <c r="D990" s="199">
        <v>0</v>
      </c>
      <c r="E990" s="200">
        <v>0</v>
      </c>
      <c r="F990" s="199">
        <v>0</v>
      </c>
      <c r="G990" s="201">
        <v>0</v>
      </c>
      <c r="H990" s="201">
        <v>0</v>
      </c>
    </row>
    <row r="991" s="166" customFormat="1" spans="1:8">
      <c r="A991" s="196" t="s">
        <v>1830</v>
      </c>
      <c r="B991" s="207" t="s">
        <v>1831</v>
      </c>
      <c r="C991" s="198">
        <v>0</v>
      </c>
      <c r="D991" s="199">
        <v>0</v>
      </c>
      <c r="E991" s="200">
        <v>0</v>
      </c>
      <c r="F991" s="199">
        <v>0</v>
      </c>
      <c r="G991" s="201">
        <v>0</v>
      </c>
      <c r="H991" s="201">
        <v>0</v>
      </c>
    </row>
    <row r="992" s="166" customFormat="1" spans="1:8">
      <c r="A992" s="196" t="s">
        <v>1832</v>
      </c>
      <c r="B992" s="207" t="s">
        <v>1833</v>
      </c>
      <c r="C992" s="198">
        <v>0</v>
      </c>
      <c r="D992" s="199">
        <v>0</v>
      </c>
      <c r="E992" s="200">
        <v>0</v>
      </c>
      <c r="F992" s="199">
        <v>0</v>
      </c>
      <c r="G992" s="201">
        <v>0</v>
      </c>
      <c r="H992" s="201">
        <v>0</v>
      </c>
    </row>
    <row r="993" s="166" customFormat="1" spans="1:8">
      <c r="A993" s="196" t="s">
        <v>1834</v>
      </c>
      <c r="B993" s="207" t="s">
        <v>1835</v>
      </c>
      <c r="C993" s="198">
        <v>0</v>
      </c>
      <c r="D993" s="199">
        <v>0</v>
      </c>
      <c r="E993" s="200">
        <v>0</v>
      </c>
      <c r="F993" s="199">
        <v>0</v>
      </c>
      <c r="G993" s="201">
        <v>0</v>
      </c>
      <c r="H993" s="201">
        <v>0</v>
      </c>
    </row>
    <row r="994" s="166" customFormat="1" spans="1:8">
      <c r="A994" s="196" t="s">
        <v>1836</v>
      </c>
      <c r="B994" s="207" t="s">
        <v>1837</v>
      </c>
      <c r="C994" s="198">
        <v>0</v>
      </c>
      <c r="D994" s="199">
        <v>0</v>
      </c>
      <c r="E994" s="200">
        <v>0</v>
      </c>
      <c r="F994" s="199">
        <v>0</v>
      </c>
      <c r="G994" s="201">
        <v>0</v>
      </c>
      <c r="H994" s="201">
        <v>0</v>
      </c>
    </row>
    <row r="995" s="166" customFormat="1" spans="1:8">
      <c r="A995" s="196" t="s">
        <v>1838</v>
      </c>
      <c r="B995" s="207" t="s">
        <v>1839</v>
      </c>
      <c r="C995" s="198">
        <v>0</v>
      </c>
      <c r="D995" s="199">
        <v>0</v>
      </c>
      <c r="E995" s="200">
        <v>0</v>
      </c>
      <c r="F995" s="199">
        <v>0</v>
      </c>
      <c r="G995" s="201">
        <v>0</v>
      </c>
      <c r="H995" s="201">
        <v>0</v>
      </c>
    </row>
    <row r="996" s="166" customFormat="1" spans="1:8">
      <c r="A996" s="196" t="s">
        <v>1840</v>
      </c>
      <c r="B996" s="207" t="s">
        <v>1841</v>
      </c>
      <c r="C996" s="198">
        <v>0</v>
      </c>
      <c r="D996" s="199">
        <v>0</v>
      </c>
      <c r="E996" s="200">
        <v>0</v>
      </c>
      <c r="F996" s="199">
        <v>0</v>
      </c>
      <c r="G996" s="201">
        <v>0</v>
      </c>
      <c r="H996" s="201">
        <v>0</v>
      </c>
    </row>
    <row r="997" s="166" customFormat="1" spans="1:8">
      <c r="A997" s="196" t="s">
        <v>1842</v>
      </c>
      <c r="B997" s="207" t="s">
        <v>1843</v>
      </c>
      <c r="C997" s="198">
        <v>0</v>
      </c>
      <c r="D997" s="199">
        <v>0</v>
      </c>
      <c r="E997" s="200">
        <v>0</v>
      </c>
      <c r="F997" s="199">
        <v>0</v>
      </c>
      <c r="G997" s="201">
        <v>0</v>
      </c>
      <c r="H997" s="201">
        <v>0</v>
      </c>
    </row>
    <row r="998" s="166" customFormat="1" spans="1:8">
      <c r="A998" s="196" t="s">
        <v>1844</v>
      </c>
      <c r="B998" s="207" t="s">
        <v>1845</v>
      </c>
      <c r="C998" s="198">
        <v>0</v>
      </c>
      <c r="D998" s="199">
        <v>0</v>
      </c>
      <c r="E998" s="200">
        <v>0</v>
      </c>
      <c r="F998" s="199">
        <v>0</v>
      </c>
      <c r="G998" s="201">
        <v>0</v>
      </c>
      <c r="H998" s="201">
        <v>0</v>
      </c>
    </row>
    <row r="999" s="166" customFormat="1" spans="1:8">
      <c r="A999" s="196" t="s">
        <v>1846</v>
      </c>
      <c r="B999" s="207" t="s">
        <v>1847</v>
      </c>
      <c r="C999" s="198">
        <v>0</v>
      </c>
      <c r="D999" s="199">
        <v>0</v>
      </c>
      <c r="E999" s="200">
        <v>0</v>
      </c>
      <c r="F999" s="199">
        <v>0</v>
      </c>
      <c r="G999" s="201">
        <v>0</v>
      </c>
      <c r="H999" s="201">
        <v>0</v>
      </c>
    </row>
    <row r="1000" s="166" customFormat="1" spans="1:8">
      <c r="A1000" s="196" t="s">
        <v>1848</v>
      </c>
      <c r="B1000" s="207" t="s">
        <v>172</v>
      </c>
      <c r="C1000" s="198">
        <v>0</v>
      </c>
      <c r="D1000" s="199">
        <v>0</v>
      </c>
      <c r="E1000" s="200">
        <v>0</v>
      </c>
      <c r="F1000" s="199">
        <v>0</v>
      </c>
      <c r="G1000" s="201">
        <v>0</v>
      </c>
      <c r="H1000" s="201">
        <v>0</v>
      </c>
    </row>
    <row r="1001" s="166" customFormat="1" spans="1:8">
      <c r="A1001" s="196" t="s">
        <v>1849</v>
      </c>
      <c r="B1001" s="207" t="s">
        <v>1850</v>
      </c>
      <c r="C1001" s="198">
        <v>363</v>
      </c>
      <c r="D1001" s="199">
        <v>363</v>
      </c>
      <c r="E1001" s="200">
        <v>352</v>
      </c>
      <c r="F1001" s="199">
        <v>150</v>
      </c>
      <c r="G1001" s="201">
        <v>0.413223140495868</v>
      </c>
      <c r="H1001" s="201">
        <v>0.426136363636364</v>
      </c>
    </row>
    <row r="1002" s="166" customFormat="1" spans="1:8">
      <c r="A1002" s="196" t="s">
        <v>1851</v>
      </c>
      <c r="B1002" s="207" t="s">
        <v>166</v>
      </c>
      <c r="C1002" s="198">
        <v>50.06</v>
      </c>
      <c r="D1002" s="199">
        <v>50.06</v>
      </c>
      <c r="E1002" s="200">
        <v>33</v>
      </c>
      <c r="F1002" s="199">
        <v>49.59</v>
      </c>
      <c r="G1002" s="201">
        <v>0.990611266480224</v>
      </c>
      <c r="H1002" s="201">
        <v>1.50272727272727</v>
      </c>
    </row>
    <row r="1003" s="166" customFormat="1" spans="1:8">
      <c r="A1003" s="196" t="s">
        <v>1852</v>
      </c>
      <c r="B1003" s="207" t="s">
        <v>168</v>
      </c>
      <c r="C1003" s="198">
        <v>85</v>
      </c>
      <c r="D1003" s="199">
        <v>85</v>
      </c>
      <c r="E1003" s="200">
        <v>0</v>
      </c>
      <c r="F1003" s="199">
        <v>13</v>
      </c>
      <c r="G1003" s="201">
        <v>0.152941176470588</v>
      </c>
      <c r="H1003" s="201">
        <v>0</v>
      </c>
    </row>
    <row r="1004" s="166" customFormat="1" spans="1:8">
      <c r="A1004" s="196" t="s">
        <v>1853</v>
      </c>
      <c r="B1004" s="207" t="s">
        <v>170</v>
      </c>
      <c r="C1004" s="198">
        <v>0</v>
      </c>
      <c r="D1004" s="199">
        <v>0</v>
      </c>
      <c r="E1004" s="200">
        <v>0</v>
      </c>
      <c r="F1004" s="199">
        <v>0</v>
      </c>
      <c r="G1004" s="201">
        <v>0</v>
      </c>
      <c r="H1004" s="201">
        <v>0</v>
      </c>
    </row>
    <row r="1005" s="166" customFormat="1" spans="1:8">
      <c r="A1005" s="196" t="s">
        <v>1854</v>
      </c>
      <c r="B1005" s="207" t="s">
        <v>1855</v>
      </c>
      <c r="C1005" s="198">
        <v>0</v>
      </c>
      <c r="D1005" s="199">
        <v>0</v>
      </c>
      <c r="E1005" s="200">
        <v>0</v>
      </c>
      <c r="F1005" s="199">
        <v>0</v>
      </c>
      <c r="G1005" s="201">
        <v>0</v>
      </c>
      <c r="H1005" s="201">
        <v>0</v>
      </c>
    </row>
    <row r="1006" s="166" customFormat="1" spans="1:8">
      <c r="A1006" s="196" t="s">
        <v>1856</v>
      </c>
      <c r="B1006" s="207" t="s">
        <v>1857</v>
      </c>
      <c r="C1006" s="198">
        <v>0</v>
      </c>
      <c r="D1006" s="199">
        <v>0</v>
      </c>
      <c r="E1006" s="200">
        <v>0</v>
      </c>
      <c r="F1006" s="199">
        <v>0</v>
      </c>
      <c r="G1006" s="201">
        <v>0</v>
      </c>
      <c r="H1006" s="201">
        <v>0</v>
      </c>
    </row>
    <row r="1007" s="166" customFormat="1" spans="1:8">
      <c r="A1007" s="196" t="s">
        <v>1858</v>
      </c>
      <c r="B1007" s="207" t="s">
        <v>1859</v>
      </c>
      <c r="C1007" s="198">
        <v>0</v>
      </c>
      <c r="D1007" s="199">
        <v>0</v>
      </c>
      <c r="E1007" s="200">
        <v>0</v>
      </c>
      <c r="F1007" s="199">
        <v>0</v>
      </c>
      <c r="G1007" s="201">
        <v>0</v>
      </c>
      <c r="H1007" s="201">
        <v>0</v>
      </c>
    </row>
    <row r="1008" s="166" customFormat="1" spans="1:8">
      <c r="A1008" s="196" t="s">
        <v>1860</v>
      </c>
      <c r="B1008" s="207" t="s">
        <v>1861</v>
      </c>
      <c r="C1008" s="198">
        <v>0</v>
      </c>
      <c r="D1008" s="199">
        <v>0</v>
      </c>
      <c r="E1008" s="200">
        <v>0</v>
      </c>
      <c r="F1008" s="199">
        <v>0</v>
      </c>
      <c r="G1008" s="201">
        <v>0</v>
      </c>
      <c r="H1008" s="201">
        <v>0</v>
      </c>
    </row>
    <row r="1009" s="166" customFormat="1" spans="1:8">
      <c r="A1009" s="196" t="s">
        <v>1862</v>
      </c>
      <c r="B1009" s="207" t="s">
        <v>1863</v>
      </c>
      <c r="C1009" s="198">
        <v>0</v>
      </c>
      <c r="D1009" s="199">
        <v>0</v>
      </c>
      <c r="E1009" s="200">
        <v>0</v>
      </c>
      <c r="F1009" s="199">
        <v>0</v>
      </c>
      <c r="G1009" s="201">
        <v>0</v>
      </c>
      <c r="H1009" s="201">
        <v>0</v>
      </c>
    </row>
    <row r="1010" s="166" customFormat="1" spans="1:8">
      <c r="A1010" s="196" t="s">
        <v>1864</v>
      </c>
      <c r="B1010" s="207" t="s">
        <v>1865</v>
      </c>
      <c r="C1010" s="198">
        <v>0</v>
      </c>
      <c r="D1010" s="199">
        <v>0</v>
      </c>
      <c r="E1010" s="200">
        <v>0</v>
      </c>
      <c r="F1010" s="199">
        <v>0</v>
      </c>
      <c r="G1010" s="201">
        <v>0</v>
      </c>
      <c r="H1010" s="201">
        <v>0</v>
      </c>
    </row>
    <row r="1011" s="166" customFormat="1" spans="1:8">
      <c r="A1011" s="196" t="s">
        <v>1866</v>
      </c>
      <c r="B1011" s="207" t="s">
        <v>1867</v>
      </c>
      <c r="C1011" s="198">
        <v>0</v>
      </c>
      <c r="D1011" s="199">
        <v>0</v>
      </c>
      <c r="E1011" s="200">
        <v>0</v>
      </c>
      <c r="F1011" s="199">
        <v>0</v>
      </c>
      <c r="G1011" s="201">
        <v>0</v>
      </c>
      <c r="H1011" s="201">
        <v>0</v>
      </c>
    </row>
    <row r="1012" s="166" customFormat="1" spans="1:8">
      <c r="A1012" s="196" t="s">
        <v>1868</v>
      </c>
      <c r="B1012" s="207" t="s">
        <v>1869</v>
      </c>
      <c r="C1012" s="198">
        <v>0</v>
      </c>
      <c r="D1012" s="199">
        <v>0</v>
      </c>
      <c r="E1012" s="200">
        <v>0</v>
      </c>
      <c r="F1012" s="199">
        <v>0</v>
      </c>
      <c r="G1012" s="201">
        <v>0</v>
      </c>
      <c r="H1012" s="201">
        <v>0</v>
      </c>
    </row>
    <row r="1013" s="166" customFormat="1" spans="1:8">
      <c r="A1013" s="196" t="s">
        <v>1870</v>
      </c>
      <c r="B1013" s="207" t="s">
        <v>1871</v>
      </c>
      <c r="C1013" s="198">
        <v>0</v>
      </c>
      <c r="D1013" s="199">
        <v>0</v>
      </c>
      <c r="E1013" s="200">
        <v>0</v>
      </c>
      <c r="F1013" s="199">
        <v>0</v>
      </c>
      <c r="G1013" s="201">
        <v>0</v>
      </c>
      <c r="H1013" s="201">
        <v>0</v>
      </c>
    </row>
    <row r="1014" s="166" customFormat="1" spans="1:8">
      <c r="A1014" s="196" t="s">
        <v>1872</v>
      </c>
      <c r="B1014" s="207" t="s">
        <v>1873</v>
      </c>
      <c r="C1014" s="198">
        <v>0</v>
      </c>
      <c r="D1014" s="199">
        <v>0</v>
      </c>
      <c r="E1014" s="200">
        <v>0</v>
      </c>
      <c r="F1014" s="199">
        <v>0</v>
      </c>
      <c r="G1014" s="201">
        <v>0</v>
      </c>
      <c r="H1014" s="201">
        <v>0</v>
      </c>
    </row>
    <row r="1015" s="166" customFormat="1" spans="1:8">
      <c r="A1015" s="196" t="s">
        <v>1874</v>
      </c>
      <c r="B1015" s="207" t="s">
        <v>1875</v>
      </c>
      <c r="C1015" s="198">
        <v>0</v>
      </c>
      <c r="D1015" s="199">
        <v>0</v>
      </c>
      <c r="E1015" s="200">
        <v>48</v>
      </c>
      <c r="F1015" s="199">
        <v>51</v>
      </c>
      <c r="G1015" s="201">
        <v>0</v>
      </c>
      <c r="H1015" s="201">
        <v>1.0625</v>
      </c>
    </row>
    <row r="1016" s="166" customFormat="1" spans="1:8">
      <c r="A1016" s="196" t="s">
        <v>1876</v>
      </c>
      <c r="B1016" s="207" t="s">
        <v>1877</v>
      </c>
      <c r="C1016" s="198">
        <v>0</v>
      </c>
      <c r="D1016" s="199">
        <v>172</v>
      </c>
      <c r="E1016" s="200">
        <v>0</v>
      </c>
      <c r="F1016" s="199">
        <v>0</v>
      </c>
      <c r="G1016" s="201">
        <v>0</v>
      </c>
      <c r="H1016" s="201">
        <v>0</v>
      </c>
    </row>
    <row r="1017" s="166" customFormat="1" spans="1:8">
      <c r="A1017" s="196" t="s">
        <v>1878</v>
      </c>
      <c r="B1017" s="207" t="s">
        <v>1879</v>
      </c>
      <c r="C1017" s="198">
        <v>0</v>
      </c>
      <c r="D1017" s="199">
        <v>0</v>
      </c>
      <c r="E1017" s="200">
        <v>0</v>
      </c>
      <c r="F1017" s="199">
        <v>0</v>
      </c>
      <c r="G1017" s="201">
        <v>0</v>
      </c>
      <c r="H1017" s="201">
        <v>0</v>
      </c>
    </row>
    <row r="1018" s="166" customFormat="1" spans="1:8">
      <c r="A1018" s="196" t="s">
        <v>1880</v>
      </c>
      <c r="B1018" s="207" t="s">
        <v>1881</v>
      </c>
      <c r="C1018" s="198">
        <v>0</v>
      </c>
      <c r="D1018" s="199">
        <v>0</v>
      </c>
      <c r="E1018" s="200">
        <v>901</v>
      </c>
      <c r="F1018" s="199">
        <v>0</v>
      </c>
      <c r="G1018" s="201">
        <v>0</v>
      </c>
      <c r="H1018" s="201">
        <v>0</v>
      </c>
    </row>
    <row r="1019" s="166" customFormat="1" spans="1:8">
      <c r="A1019" s="196" t="s">
        <v>1882</v>
      </c>
      <c r="B1019" s="207" t="s">
        <v>1883</v>
      </c>
      <c r="C1019" s="198">
        <v>0</v>
      </c>
      <c r="D1019" s="199">
        <v>0</v>
      </c>
      <c r="E1019" s="200">
        <v>0</v>
      </c>
      <c r="F1019" s="199">
        <v>0</v>
      </c>
      <c r="G1019" s="201">
        <v>0</v>
      </c>
      <c r="H1019" s="201">
        <v>0</v>
      </c>
    </row>
    <row r="1020" s="166" customFormat="1" spans="1:8">
      <c r="A1020" s="196" t="s">
        <v>1884</v>
      </c>
      <c r="B1020" s="207" t="s">
        <v>1885</v>
      </c>
      <c r="C1020" s="198">
        <v>0</v>
      </c>
      <c r="D1020" s="199">
        <v>0</v>
      </c>
      <c r="E1020" s="200">
        <v>41</v>
      </c>
      <c r="F1020" s="199">
        <v>0</v>
      </c>
      <c r="G1020" s="201">
        <v>0</v>
      </c>
      <c r="H1020" s="201">
        <v>0</v>
      </c>
    </row>
    <row r="1021" s="166" customFormat="1" spans="1:8">
      <c r="A1021" s="196" t="s">
        <v>1886</v>
      </c>
      <c r="B1021" s="207" t="s">
        <v>1887</v>
      </c>
      <c r="C1021" s="198">
        <v>0</v>
      </c>
      <c r="D1021" s="199">
        <v>0</v>
      </c>
      <c r="E1021" s="200">
        <v>519</v>
      </c>
      <c r="F1021" s="199">
        <v>0</v>
      </c>
      <c r="G1021" s="201">
        <v>0</v>
      </c>
      <c r="H1021" s="201">
        <v>0</v>
      </c>
    </row>
    <row r="1022" s="166" customFormat="1" spans="1:8">
      <c r="A1022" s="196" t="s">
        <v>1888</v>
      </c>
      <c r="B1022" s="207" t="s">
        <v>1889</v>
      </c>
      <c r="C1022" s="198">
        <v>0</v>
      </c>
      <c r="D1022" s="199">
        <v>0</v>
      </c>
      <c r="E1022" s="200">
        <v>0</v>
      </c>
      <c r="F1022" s="199">
        <v>0</v>
      </c>
      <c r="G1022" s="201">
        <v>0</v>
      </c>
      <c r="H1022" s="201">
        <v>0</v>
      </c>
    </row>
    <row r="1023" s="166" customFormat="1" spans="1:8">
      <c r="A1023" s="196" t="s">
        <v>1890</v>
      </c>
      <c r="B1023" s="207" t="s">
        <v>1891</v>
      </c>
      <c r="C1023" s="198">
        <v>0</v>
      </c>
      <c r="D1023" s="199">
        <v>0</v>
      </c>
      <c r="E1023" s="200">
        <v>0</v>
      </c>
      <c r="F1023" s="199">
        <v>0</v>
      </c>
      <c r="G1023" s="201">
        <v>0</v>
      </c>
      <c r="H1023" s="201">
        <v>0</v>
      </c>
    </row>
    <row r="1024" s="166" customFormat="1" spans="1:8">
      <c r="A1024" s="196" t="s">
        <v>1892</v>
      </c>
      <c r="B1024" s="207" t="s">
        <v>1893</v>
      </c>
      <c r="C1024" s="198">
        <v>0</v>
      </c>
      <c r="D1024" s="199">
        <v>1798</v>
      </c>
      <c r="E1024" s="200">
        <v>113</v>
      </c>
      <c r="F1024" s="199">
        <v>0</v>
      </c>
      <c r="G1024" s="201">
        <v>0</v>
      </c>
      <c r="H1024" s="201">
        <v>0</v>
      </c>
    </row>
    <row r="1025" s="166" customFormat="1" spans="1:8">
      <c r="A1025" s="196" t="s">
        <v>1894</v>
      </c>
      <c r="B1025" s="207" t="s">
        <v>1895</v>
      </c>
      <c r="C1025" s="198">
        <v>6331.57</v>
      </c>
      <c r="D1025" s="199">
        <v>6331.57</v>
      </c>
      <c r="E1025" s="200">
        <v>6234</v>
      </c>
      <c r="F1025" s="199">
        <v>3785.01</v>
      </c>
      <c r="G1025" s="201">
        <v>0.597799597888044</v>
      </c>
      <c r="H1025" s="201">
        <v>0.607155919153032</v>
      </c>
    </row>
    <row r="1026" s="166" customFormat="1" spans="1:8">
      <c r="A1026" s="196" t="s">
        <v>1896</v>
      </c>
      <c r="B1026" s="207" t="s">
        <v>1897</v>
      </c>
      <c r="C1026" s="198">
        <v>0</v>
      </c>
      <c r="D1026" s="199">
        <v>0</v>
      </c>
      <c r="E1026" s="200">
        <v>0</v>
      </c>
      <c r="F1026" s="199">
        <v>0</v>
      </c>
      <c r="G1026" s="201">
        <v>0</v>
      </c>
      <c r="H1026" s="201">
        <v>0</v>
      </c>
    </row>
    <row r="1027" s="166" customFormat="1" spans="1:8">
      <c r="A1027" s="196" t="s">
        <v>1898</v>
      </c>
      <c r="B1027" s="207" t="s">
        <v>1899</v>
      </c>
      <c r="C1027" s="198">
        <v>0</v>
      </c>
      <c r="D1027" s="199">
        <v>0</v>
      </c>
      <c r="E1027" s="200">
        <v>0</v>
      </c>
      <c r="F1027" s="199">
        <v>0</v>
      </c>
      <c r="G1027" s="201">
        <v>0</v>
      </c>
      <c r="H1027" s="201">
        <v>0</v>
      </c>
    </row>
    <row r="1028" s="166" customFormat="1" spans="1:8">
      <c r="A1028" s="196" t="s">
        <v>1900</v>
      </c>
      <c r="B1028" s="207" t="s">
        <v>1901</v>
      </c>
      <c r="C1028" s="198">
        <v>0</v>
      </c>
      <c r="D1028" s="199">
        <v>0</v>
      </c>
      <c r="E1028" s="200">
        <v>0</v>
      </c>
      <c r="F1028" s="199">
        <v>0</v>
      </c>
      <c r="G1028" s="201">
        <v>0</v>
      </c>
      <c r="H1028" s="201">
        <v>0</v>
      </c>
    </row>
    <row r="1029" s="166" customFormat="1" spans="1:8">
      <c r="A1029" s="196" t="s">
        <v>1902</v>
      </c>
      <c r="B1029" s="207" t="s">
        <v>1903</v>
      </c>
      <c r="C1029" s="198">
        <v>0</v>
      </c>
      <c r="D1029" s="199">
        <v>0</v>
      </c>
      <c r="E1029" s="200">
        <v>0</v>
      </c>
      <c r="F1029" s="199">
        <v>0</v>
      </c>
      <c r="G1029" s="201">
        <v>0</v>
      </c>
      <c r="H1029" s="201">
        <v>0</v>
      </c>
    </row>
    <row r="1030" s="166" customFormat="1" spans="1:8">
      <c r="A1030" s="196" t="s">
        <v>1904</v>
      </c>
      <c r="B1030" s="207" t="s">
        <v>1905</v>
      </c>
      <c r="C1030" s="198">
        <v>0</v>
      </c>
      <c r="D1030" s="199">
        <v>0</v>
      </c>
      <c r="E1030" s="200">
        <v>2</v>
      </c>
      <c r="F1030" s="199">
        <v>0</v>
      </c>
      <c r="G1030" s="201">
        <v>0</v>
      </c>
      <c r="H1030" s="201">
        <v>0</v>
      </c>
    </row>
    <row r="1031" s="166" customFormat="1" spans="1:8">
      <c r="A1031" s="196" t="s">
        <v>1906</v>
      </c>
      <c r="B1031" s="207" t="s">
        <v>166</v>
      </c>
      <c r="C1031" s="198">
        <v>38.45</v>
      </c>
      <c r="D1031" s="199">
        <v>38.45</v>
      </c>
      <c r="E1031" s="200">
        <v>40</v>
      </c>
      <c r="F1031" s="199">
        <v>41.39</v>
      </c>
      <c r="G1031" s="201">
        <v>1.07646293888166</v>
      </c>
      <c r="H1031" s="201">
        <v>1.03475</v>
      </c>
    </row>
    <row r="1032" s="166" customFormat="1" spans="1:8">
      <c r="A1032" s="196" t="s">
        <v>1907</v>
      </c>
      <c r="B1032" s="207" t="s">
        <v>168</v>
      </c>
      <c r="C1032" s="198">
        <v>0</v>
      </c>
      <c r="D1032" s="199">
        <v>0</v>
      </c>
      <c r="E1032" s="200">
        <v>0</v>
      </c>
      <c r="F1032" s="199">
        <v>0</v>
      </c>
      <c r="G1032" s="201">
        <v>0</v>
      </c>
      <c r="H1032" s="201">
        <v>0</v>
      </c>
    </row>
    <row r="1033" s="166" customFormat="1" spans="1:8">
      <c r="A1033" s="196" t="s">
        <v>1908</v>
      </c>
      <c r="B1033" s="207" t="s">
        <v>170</v>
      </c>
      <c r="C1033" s="198">
        <v>0</v>
      </c>
      <c r="D1033" s="199">
        <v>0</v>
      </c>
      <c r="E1033" s="200">
        <v>0</v>
      </c>
      <c r="F1033" s="199">
        <v>0</v>
      </c>
      <c r="G1033" s="201">
        <v>0</v>
      </c>
      <c r="H1033" s="201">
        <v>0</v>
      </c>
    </row>
    <row r="1034" s="166" customFormat="1" spans="1:8">
      <c r="A1034" s="196" t="s">
        <v>1909</v>
      </c>
      <c r="B1034" s="207" t="s">
        <v>1910</v>
      </c>
      <c r="C1034" s="198">
        <v>0</v>
      </c>
      <c r="D1034" s="199">
        <v>0</v>
      </c>
      <c r="E1034" s="200">
        <v>0</v>
      </c>
      <c r="F1034" s="199">
        <v>0</v>
      </c>
      <c r="G1034" s="201">
        <v>0</v>
      </c>
      <c r="H1034" s="201">
        <v>0</v>
      </c>
    </row>
    <row r="1035" s="166" customFormat="1" spans="1:8">
      <c r="A1035" s="196" t="s">
        <v>1911</v>
      </c>
      <c r="B1035" s="207" t="s">
        <v>1912</v>
      </c>
      <c r="C1035" s="198">
        <v>0</v>
      </c>
      <c r="D1035" s="199">
        <v>0</v>
      </c>
      <c r="E1035" s="200">
        <v>0</v>
      </c>
      <c r="F1035" s="199">
        <v>0</v>
      </c>
      <c r="G1035" s="201">
        <v>0</v>
      </c>
      <c r="H1035" s="201">
        <v>0</v>
      </c>
    </row>
    <row r="1036" s="166" customFormat="1" spans="1:8">
      <c r="A1036" s="196" t="s">
        <v>1913</v>
      </c>
      <c r="B1036" s="207" t="s">
        <v>1914</v>
      </c>
      <c r="C1036" s="198">
        <v>0</v>
      </c>
      <c r="D1036" s="199">
        <v>0</v>
      </c>
      <c r="E1036" s="200">
        <v>0</v>
      </c>
      <c r="F1036" s="199">
        <v>0</v>
      </c>
      <c r="G1036" s="201">
        <v>0</v>
      </c>
      <c r="H1036" s="201">
        <v>0</v>
      </c>
    </row>
    <row r="1037" s="166" customFormat="1" spans="1:8">
      <c r="A1037" s="196" t="s">
        <v>1915</v>
      </c>
      <c r="B1037" s="207" t="s">
        <v>1916</v>
      </c>
      <c r="C1037" s="198">
        <v>0</v>
      </c>
      <c r="D1037" s="199">
        <v>0</v>
      </c>
      <c r="E1037" s="200">
        <v>0</v>
      </c>
      <c r="F1037" s="199">
        <v>0</v>
      </c>
      <c r="G1037" s="201">
        <v>0</v>
      </c>
      <c r="H1037" s="201">
        <v>0</v>
      </c>
    </row>
    <row r="1038" s="166" customFormat="1" spans="1:8">
      <c r="A1038" s="196" t="s">
        <v>1917</v>
      </c>
      <c r="B1038" s="207" t="s">
        <v>1918</v>
      </c>
      <c r="C1038" s="198">
        <v>0</v>
      </c>
      <c r="D1038" s="199">
        <v>0</v>
      </c>
      <c r="E1038" s="200">
        <v>0</v>
      </c>
      <c r="F1038" s="199">
        <v>0</v>
      </c>
      <c r="G1038" s="201">
        <v>0</v>
      </c>
      <c r="H1038" s="201">
        <v>0</v>
      </c>
    </row>
    <row r="1039" s="166" customFormat="1" spans="1:8">
      <c r="A1039" s="196" t="s">
        <v>1919</v>
      </c>
      <c r="B1039" s="207" t="s">
        <v>1920</v>
      </c>
      <c r="C1039" s="198">
        <v>0</v>
      </c>
      <c r="D1039" s="199">
        <v>0</v>
      </c>
      <c r="E1039" s="200">
        <v>0</v>
      </c>
      <c r="F1039" s="199">
        <v>0</v>
      </c>
      <c r="G1039" s="201">
        <v>0</v>
      </c>
      <c r="H1039" s="201">
        <v>0</v>
      </c>
    </row>
    <row r="1040" s="166" customFormat="1" spans="1:8">
      <c r="A1040" s="196" t="s">
        <v>1921</v>
      </c>
      <c r="B1040" s="207" t="s">
        <v>1922</v>
      </c>
      <c r="C1040" s="198">
        <v>0</v>
      </c>
      <c r="D1040" s="199">
        <v>0</v>
      </c>
      <c r="E1040" s="200">
        <v>0</v>
      </c>
      <c r="F1040" s="199">
        <v>0</v>
      </c>
      <c r="G1040" s="201">
        <v>0</v>
      </c>
      <c r="H1040" s="201">
        <v>0</v>
      </c>
    </row>
    <row r="1041" s="166" customFormat="1" spans="1:8">
      <c r="A1041" s="196" t="s">
        <v>1923</v>
      </c>
      <c r="B1041" s="207" t="s">
        <v>1924</v>
      </c>
      <c r="C1041" s="198">
        <v>0</v>
      </c>
      <c r="D1041" s="199">
        <v>0</v>
      </c>
      <c r="E1041" s="200">
        <v>114</v>
      </c>
      <c r="F1041" s="199">
        <v>0</v>
      </c>
      <c r="G1041" s="201">
        <v>0</v>
      </c>
      <c r="H1041" s="201">
        <v>0</v>
      </c>
    </row>
    <row r="1042" s="166" customFormat="1" spans="1:8">
      <c r="A1042" s="196" t="s">
        <v>1925</v>
      </c>
      <c r="B1042" s="207" t="s">
        <v>1926</v>
      </c>
      <c r="C1042" s="198">
        <v>0</v>
      </c>
      <c r="D1042" s="199">
        <v>0</v>
      </c>
      <c r="E1042" s="200">
        <v>0</v>
      </c>
      <c r="F1042" s="199">
        <v>0</v>
      </c>
      <c r="G1042" s="201">
        <v>0</v>
      </c>
      <c r="H1042" s="201">
        <v>0</v>
      </c>
    </row>
    <row r="1043" s="166" customFormat="1" spans="1:8">
      <c r="A1043" s="196" t="s">
        <v>1927</v>
      </c>
      <c r="B1043" s="207" t="s">
        <v>1928</v>
      </c>
      <c r="C1043" s="198">
        <v>0</v>
      </c>
      <c r="D1043" s="199">
        <v>0</v>
      </c>
      <c r="E1043" s="200">
        <v>0</v>
      </c>
      <c r="F1043" s="199">
        <v>0</v>
      </c>
      <c r="G1043" s="201">
        <v>0</v>
      </c>
      <c r="H1043" s="201">
        <v>0</v>
      </c>
    </row>
    <row r="1044" s="166" customFormat="1" spans="1:8">
      <c r="A1044" s="196" t="s">
        <v>1929</v>
      </c>
      <c r="B1044" s="207" t="s">
        <v>1930</v>
      </c>
      <c r="C1044" s="198">
        <v>0</v>
      </c>
      <c r="D1044" s="199">
        <v>0</v>
      </c>
      <c r="E1044" s="200">
        <v>0</v>
      </c>
      <c r="F1044" s="199">
        <v>0</v>
      </c>
      <c r="G1044" s="201">
        <v>0</v>
      </c>
      <c r="H1044" s="201">
        <v>0</v>
      </c>
    </row>
    <row r="1045" s="166" customFormat="1" spans="1:8">
      <c r="A1045" s="196" t="s">
        <v>1931</v>
      </c>
      <c r="B1045" s="207" t="s">
        <v>1932</v>
      </c>
      <c r="C1045" s="198">
        <v>0</v>
      </c>
      <c r="D1045" s="199">
        <v>0</v>
      </c>
      <c r="E1045" s="200">
        <v>0</v>
      </c>
      <c r="F1045" s="199">
        <v>0</v>
      </c>
      <c r="G1045" s="201">
        <v>0</v>
      </c>
      <c r="H1045" s="201">
        <v>0</v>
      </c>
    </row>
    <row r="1046" s="166" customFormat="1" spans="1:8">
      <c r="A1046" s="196" t="s">
        <v>1933</v>
      </c>
      <c r="B1046" s="207" t="s">
        <v>172</v>
      </c>
      <c r="C1046" s="198">
        <v>0</v>
      </c>
      <c r="D1046" s="199">
        <v>0</v>
      </c>
      <c r="E1046" s="200">
        <v>0</v>
      </c>
      <c r="F1046" s="199">
        <v>0</v>
      </c>
      <c r="G1046" s="201">
        <v>0</v>
      </c>
      <c r="H1046" s="201">
        <v>0</v>
      </c>
    </row>
    <row r="1047" s="166" customFormat="1" spans="1:8">
      <c r="A1047" s="196" t="s">
        <v>1934</v>
      </c>
      <c r="B1047" s="207" t="s">
        <v>1935</v>
      </c>
      <c r="C1047" s="198">
        <v>0</v>
      </c>
      <c r="D1047" s="199">
        <v>146</v>
      </c>
      <c r="E1047" s="200">
        <v>364</v>
      </c>
      <c r="F1047" s="199">
        <v>0</v>
      </c>
      <c r="G1047" s="201">
        <v>0</v>
      </c>
      <c r="H1047" s="201">
        <v>0</v>
      </c>
    </row>
    <row r="1048" s="166" customFormat="1" spans="1:8">
      <c r="A1048" s="196" t="s">
        <v>1936</v>
      </c>
      <c r="B1048" s="207" t="s">
        <v>1937</v>
      </c>
      <c r="C1048" s="198">
        <v>0</v>
      </c>
      <c r="D1048" s="199">
        <v>0</v>
      </c>
      <c r="E1048" s="200">
        <v>0</v>
      </c>
      <c r="F1048" s="199">
        <v>0</v>
      </c>
      <c r="G1048" s="201">
        <v>0</v>
      </c>
      <c r="H1048" s="201">
        <v>0</v>
      </c>
    </row>
    <row r="1049" s="166" customFormat="1" spans="1:8">
      <c r="A1049" s="196" t="s">
        <v>1938</v>
      </c>
      <c r="B1049" s="207" t="s">
        <v>1939</v>
      </c>
      <c r="C1049" s="198">
        <v>0</v>
      </c>
      <c r="D1049" s="199">
        <v>0</v>
      </c>
      <c r="E1049" s="200">
        <v>0</v>
      </c>
      <c r="F1049" s="199">
        <v>0</v>
      </c>
      <c r="G1049" s="201">
        <v>0</v>
      </c>
      <c r="H1049" s="201">
        <v>0</v>
      </c>
    </row>
    <row r="1050" s="166" customFormat="1" spans="1:8">
      <c r="A1050" s="196" t="s">
        <v>1940</v>
      </c>
      <c r="B1050" s="207" t="s">
        <v>1941</v>
      </c>
      <c r="C1050" s="198">
        <v>0</v>
      </c>
      <c r="D1050" s="199">
        <v>0</v>
      </c>
      <c r="E1050" s="200">
        <v>0</v>
      </c>
      <c r="F1050" s="199">
        <v>0</v>
      </c>
      <c r="G1050" s="201">
        <v>0</v>
      </c>
      <c r="H1050" s="201">
        <v>0</v>
      </c>
    </row>
    <row r="1051" s="166" customFormat="1" spans="1:8">
      <c r="A1051" s="196" t="s">
        <v>1942</v>
      </c>
      <c r="B1051" s="207" t="s">
        <v>1943</v>
      </c>
      <c r="C1051" s="198">
        <v>0</v>
      </c>
      <c r="D1051" s="199">
        <v>0</v>
      </c>
      <c r="E1051" s="200">
        <v>0</v>
      </c>
      <c r="F1051" s="199">
        <v>0</v>
      </c>
      <c r="G1051" s="201">
        <v>0</v>
      </c>
      <c r="H1051" s="201">
        <v>0</v>
      </c>
    </row>
    <row r="1052" s="166" customFormat="1" spans="1:8">
      <c r="A1052" s="196" t="s">
        <v>1944</v>
      </c>
      <c r="B1052" s="207" t="s">
        <v>1945</v>
      </c>
      <c r="C1052" s="198">
        <v>0</v>
      </c>
      <c r="D1052" s="199">
        <v>0</v>
      </c>
      <c r="E1052" s="200">
        <v>0</v>
      </c>
      <c r="F1052" s="199">
        <v>0</v>
      </c>
      <c r="G1052" s="201">
        <v>0</v>
      </c>
      <c r="H1052" s="201">
        <v>0</v>
      </c>
    </row>
    <row r="1053" s="166" customFormat="1" spans="1:8">
      <c r="A1053" s="196" t="s">
        <v>1946</v>
      </c>
      <c r="B1053" s="207" t="s">
        <v>1947</v>
      </c>
      <c r="C1053" s="198">
        <v>0</v>
      </c>
      <c r="D1053" s="199">
        <v>0</v>
      </c>
      <c r="E1053" s="200">
        <v>0</v>
      </c>
      <c r="F1053" s="199">
        <v>0</v>
      </c>
      <c r="G1053" s="201">
        <v>0</v>
      </c>
      <c r="H1053" s="201">
        <v>0</v>
      </c>
    </row>
    <row r="1054" s="166" customFormat="1" spans="1:8">
      <c r="A1054" s="196" t="s">
        <v>1948</v>
      </c>
      <c r="B1054" s="207" t="s">
        <v>1949</v>
      </c>
      <c r="C1054" s="198">
        <v>0</v>
      </c>
      <c r="D1054" s="199">
        <v>0</v>
      </c>
      <c r="E1054" s="200">
        <v>0</v>
      </c>
      <c r="F1054" s="199">
        <v>0</v>
      </c>
      <c r="G1054" s="201">
        <v>0</v>
      </c>
      <c r="H1054" s="201">
        <v>0</v>
      </c>
    </row>
    <row r="1055" s="166" customFormat="1" spans="1:8">
      <c r="A1055" s="196" t="s">
        <v>1950</v>
      </c>
      <c r="B1055" s="207" t="s">
        <v>1951</v>
      </c>
      <c r="C1055" s="198">
        <v>0</v>
      </c>
      <c r="D1055" s="199">
        <v>0</v>
      </c>
      <c r="E1055" s="200">
        <v>0</v>
      </c>
      <c r="F1055" s="199">
        <v>0</v>
      </c>
      <c r="G1055" s="201">
        <v>0</v>
      </c>
      <c r="H1055" s="201">
        <v>0</v>
      </c>
    </row>
    <row r="1056" s="166" customFormat="1" spans="1:8">
      <c r="A1056" s="196" t="s">
        <v>1952</v>
      </c>
      <c r="B1056" s="207" t="s">
        <v>1953</v>
      </c>
      <c r="C1056" s="198">
        <v>0</v>
      </c>
      <c r="D1056" s="199">
        <v>0</v>
      </c>
      <c r="E1056" s="200">
        <v>0</v>
      </c>
      <c r="F1056" s="199">
        <v>0</v>
      </c>
      <c r="G1056" s="201">
        <v>0</v>
      </c>
      <c r="H1056" s="201">
        <v>0</v>
      </c>
    </row>
    <row r="1057" s="166" customFormat="1" spans="1:8">
      <c r="A1057" s="196" t="s">
        <v>1954</v>
      </c>
      <c r="B1057" s="207" t="s">
        <v>1955</v>
      </c>
      <c r="C1057" s="198">
        <v>0</v>
      </c>
      <c r="D1057" s="199">
        <v>0</v>
      </c>
      <c r="E1057" s="200">
        <v>0</v>
      </c>
      <c r="F1057" s="199">
        <v>0</v>
      </c>
      <c r="G1057" s="201">
        <v>0</v>
      </c>
      <c r="H1057" s="201">
        <v>0</v>
      </c>
    </row>
    <row r="1058" s="166" customFormat="1" spans="1:8">
      <c r="A1058" s="196" t="s">
        <v>1956</v>
      </c>
      <c r="B1058" s="207" t="s">
        <v>1957</v>
      </c>
      <c r="C1058" s="198">
        <v>0</v>
      </c>
      <c r="D1058" s="199">
        <v>0</v>
      </c>
      <c r="E1058" s="200">
        <v>0</v>
      </c>
      <c r="F1058" s="199">
        <v>0</v>
      </c>
      <c r="G1058" s="201">
        <v>0</v>
      </c>
      <c r="H1058" s="201">
        <v>0</v>
      </c>
    </row>
    <row r="1059" s="166" customFormat="1" spans="1:8">
      <c r="A1059" s="196" t="s">
        <v>1958</v>
      </c>
      <c r="B1059" s="207" t="s">
        <v>1959</v>
      </c>
      <c r="C1059" s="198">
        <v>0</v>
      </c>
      <c r="D1059" s="199">
        <v>0</v>
      </c>
      <c r="E1059" s="200">
        <v>0</v>
      </c>
      <c r="F1059" s="199">
        <v>0</v>
      </c>
      <c r="G1059" s="201">
        <v>0</v>
      </c>
      <c r="H1059" s="201">
        <v>0</v>
      </c>
    </row>
    <row r="1060" s="166" customFormat="1" spans="1:8">
      <c r="A1060" s="196" t="s">
        <v>1960</v>
      </c>
      <c r="B1060" s="207" t="s">
        <v>1961</v>
      </c>
      <c r="C1060" s="198">
        <v>0</v>
      </c>
      <c r="D1060" s="199">
        <v>0</v>
      </c>
      <c r="E1060" s="200">
        <v>0</v>
      </c>
      <c r="F1060" s="199">
        <v>0</v>
      </c>
      <c r="G1060" s="201">
        <v>0</v>
      </c>
      <c r="H1060" s="201">
        <v>0</v>
      </c>
    </row>
    <row r="1061" s="166" customFormat="1" spans="1:8">
      <c r="A1061" s="196" t="s">
        <v>1962</v>
      </c>
      <c r="B1061" s="207" t="s">
        <v>1963</v>
      </c>
      <c r="C1061" s="198">
        <v>0</v>
      </c>
      <c r="D1061" s="199">
        <v>0</v>
      </c>
      <c r="E1061" s="200">
        <v>0</v>
      </c>
      <c r="F1061" s="199">
        <v>0</v>
      </c>
      <c r="G1061" s="201">
        <v>0</v>
      </c>
      <c r="H1061" s="201">
        <v>0</v>
      </c>
    </row>
    <row r="1062" s="166" customFormat="1" spans="1:8">
      <c r="A1062" s="196" t="s">
        <v>1964</v>
      </c>
      <c r="B1062" s="207" t="s">
        <v>1965</v>
      </c>
      <c r="C1062" s="198">
        <v>0</v>
      </c>
      <c r="D1062" s="199">
        <v>0</v>
      </c>
      <c r="E1062" s="200">
        <v>0</v>
      </c>
      <c r="F1062" s="199">
        <v>0</v>
      </c>
      <c r="G1062" s="201">
        <v>0</v>
      </c>
      <c r="H1062" s="201">
        <v>0</v>
      </c>
    </row>
    <row r="1063" s="166" customFormat="1" spans="1:8">
      <c r="A1063" s="196" t="s">
        <v>1966</v>
      </c>
      <c r="B1063" s="207" t="s">
        <v>1967</v>
      </c>
      <c r="C1063" s="198">
        <v>0</v>
      </c>
      <c r="D1063" s="199">
        <v>0</v>
      </c>
      <c r="E1063" s="200">
        <v>0</v>
      </c>
      <c r="F1063" s="199">
        <v>0</v>
      </c>
      <c r="G1063" s="201">
        <v>0</v>
      </c>
      <c r="H1063" s="201">
        <v>0</v>
      </c>
    </row>
    <row r="1064" s="166" customFormat="1" spans="1:8">
      <c r="A1064" s="196" t="s">
        <v>1968</v>
      </c>
      <c r="B1064" s="207" t="s">
        <v>1969</v>
      </c>
      <c r="C1064" s="198">
        <v>0</v>
      </c>
      <c r="D1064" s="199">
        <v>0</v>
      </c>
      <c r="E1064" s="200">
        <v>0</v>
      </c>
      <c r="F1064" s="199">
        <v>0</v>
      </c>
      <c r="G1064" s="201">
        <v>0</v>
      </c>
      <c r="H1064" s="201">
        <v>0</v>
      </c>
    </row>
    <row r="1065" s="166" customFormat="1" spans="1:8">
      <c r="A1065" s="196" t="s">
        <v>1970</v>
      </c>
      <c r="B1065" s="207" t="s">
        <v>1971</v>
      </c>
      <c r="C1065" s="198">
        <v>0</v>
      </c>
      <c r="D1065" s="199">
        <v>0</v>
      </c>
      <c r="E1065" s="200">
        <v>0</v>
      </c>
      <c r="F1065" s="199">
        <v>0</v>
      </c>
      <c r="G1065" s="201">
        <v>0</v>
      </c>
      <c r="H1065" s="201">
        <v>0</v>
      </c>
    </row>
    <row r="1066" s="166" customFormat="1" spans="1:8">
      <c r="A1066" s="196" t="s">
        <v>1972</v>
      </c>
      <c r="B1066" s="207" t="s">
        <v>1973</v>
      </c>
      <c r="C1066" s="198">
        <v>0</v>
      </c>
      <c r="D1066" s="199">
        <v>0</v>
      </c>
      <c r="E1066" s="200">
        <v>0</v>
      </c>
      <c r="F1066" s="199">
        <v>0</v>
      </c>
      <c r="G1066" s="201">
        <v>0</v>
      </c>
      <c r="H1066" s="201">
        <v>0</v>
      </c>
    </row>
    <row r="1067" s="166" customFormat="1" spans="1:8">
      <c r="A1067" s="196" t="s">
        <v>1974</v>
      </c>
      <c r="B1067" s="207" t="s">
        <v>1975</v>
      </c>
      <c r="C1067" s="198">
        <v>0</v>
      </c>
      <c r="D1067" s="199">
        <v>0</v>
      </c>
      <c r="E1067" s="200">
        <v>0</v>
      </c>
      <c r="F1067" s="199">
        <v>0</v>
      </c>
      <c r="G1067" s="201">
        <v>0</v>
      </c>
      <c r="H1067" s="201">
        <v>0</v>
      </c>
    </row>
    <row r="1068" s="166" customFormat="1" spans="1:8">
      <c r="A1068" s="196" t="s">
        <v>1976</v>
      </c>
      <c r="B1068" s="207" t="s">
        <v>1977</v>
      </c>
      <c r="C1068" s="198">
        <v>0</v>
      </c>
      <c r="D1068" s="199">
        <v>0</v>
      </c>
      <c r="E1068" s="200">
        <v>0</v>
      </c>
      <c r="F1068" s="199">
        <v>0</v>
      </c>
      <c r="G1068" s="201">
        <v>0</v>
      </c>
      <c r="H1068" s="201">
        <v>0</v>
      </c>
    </row>
    <row r="1069" s="166" customFormat="1" spans="1:8">
      <c r="A1069" s="196" t="s">
        <v>1978</v>
      </c>
      <c r="B1069" s="207" t="s">
        <v>1979</v>
      </c>
      <c r="C1069" s="198">
        <v>0</v>
      </c>
      <c r="D1069" s="199">
        <v>0</v>
      </c>
      <c r="E1069" s="200">
        <v>0</v>
      </c>
      <c r="F1069" s="199">
        <v>0</v>
      </c>
      <c r="G1069" s="201">
        <v>0</v>
      </c>
      <c r="H1069" s="201">
        <v>0</v>
      </c>
    </row>
    <row r="1070" s="166" customFormat="1" spans="1:8">
      <c r="A1070" s="196" t="s">
        <v>1980</v>
      </c>
      <c r="B1070" s="207" t="s">
        <v>1981</v>
      </c>
      <c r="C1070" s="198">
        <v>0</v>
      </c>
      <c r="D1070" s="199">
        <v>0</v>
      </c>
      <c r="E1070" s="200">
        <v>0</v>
      </c>
      <c r="F1070" s="199">
        <v>0</v>
      </c>
      <c r="G1070" s="201">
        <v>0</v>
      </c>
      <c r="H1070" s="201">
        <v>0</v>
      </c>
    </row>
    <row r="1071" s="166" customFormat="1" spans="1:8">
      <c r="A1071" s="196" t="s">
        <v>1982</v>
      </c>
      <c r="B1071" s="207" t="s">
        <v>166</v>
      </c>
      <c r="C1071" s="198">
        <v>409.38</v>
      </c>
      <c r="D1071" s="199">
        <v>409.38</v>
      </c>
      <c r="E1071" s="200">
        <v>439</v>
      </c>
      <c r="F1071" s="199">
        <v>482.14</v>
      </c>
      <c r="G1071" s="201">
        <v>1.17773218037032</v>
      </c>
      <c r="H1071" s="201">
        <v>1.09826879271071</v>
      </c>
    </row>
    <row r="1072" s="166" customFormat="1" spans="1:8">
      <c r="A1072" s="196" t="s">
        <v>1983</v>
      </c>
      <c r="B1072" s="207" t="s">
        <v>168</v>
      </c>
      <c r="C1072" s="198">
        <v>0</v>
      </c>
      <c r="D1072" s="199">
        <v>0</v>
      </c>
      <c r="E1072" s="200">
        <v>0</v>
      </c>
      <c r="F1072" s="199">
        <v>6</v>
      </c>
      <c r="G1072" s="201">
        <v>0</v>
      </c>
      <c r="H1072" s="201">
        <v>0</v>
      </c>
    </row>
    <row r="1073" s="166" customFormat="1" spans="1:8">
      <c r="A1073" s="196" t="s">
        <v>1984</v>
      </c>
      <c r="B1073" s="207" t="s">
        <v>170</v>
      </c>
      <c r="C1073" s="198">
        <v>0</v>
      </c>
      <c r="D1073" s="199">
        <v>0</v>
      </c>
      <c r="E1073" s="200">
        <v>0</v>
      </c>
      <c r="F1073" s="199">
        <v>0</v>
      </c>
      <c r="G1073" s="201">
        <v>0</v>
      </c>
      <c r="H1073" s="201">
        <v>0</v>
      </c>
    </row>
    <row r="1074" s="166" customFormat="1" spans="1:8">
      <c r="A1074" s="196" t="s">
        <v>1985</v>
      </c>
      <c r="B1074" s="207" t="s">
        <v>1986</v>
      </c>
      <c r="C1074" s="198">
        <v>0</v>
      </c>
      <c r="D1074" s="199">
        <v>0</v>
      </c>
      <c r="E1074" s="200">
        <v>0</v>
      </c>
      <c r="F1074" s="199">
        <v>0</v>
      </c>
      <c r="G1074" s="201">
        <v>0</v>
      </c>
      <c r="H1074" s="201">
        <v>0</v>
      </c>
    </row>
    <row r="1075" s="166" customFormat="1" spans="1:8">
      <c r="A1075" s="196" t="s">
        <v>1987</v>
      </c>
      <c r="B1075" s="207" t="s">
        <v>1988</v>
      </c>
      <c r="C1075" s="198">
        <v>0</v>
      </c>
      <c r="D1075" s="199">
        <v>0</v>
      </c>
      <c r="E1075" s="200">
        <v>0</v>
      </c>
      <c r="F1075" s="199">
        <v>0</v>
      </c>
      <c r="G1075" s="201">
        <v>0</v>
      </c>
      <c r="H1075" s="201">
        <v>0</v>
      </c>
    </row>
    <row r="1076" s="166" customFormat="1" spans="1:8">
      <c r="A1076" s="196" t="s">
        <v>1989</v>
      </c>
      <c r="B1076" s="207" t="s">
        <v>1990</v>
      </c>
      <c r="C1076" s="198">
        <v>102.27</v>
      </c>
      <c r="D1076" s="199">
        <v>102.27</v>
      </c>
      <c r="E1076" s="200">
        <v>266</v>
      </c>
      <c r="F1076" s="199">
        <v>0</v>
      </c>
      <c r="G1076" s="201">
        <v>0</v>
      </c>
      <c r="H1076" s="201">
        <v>0</v>
      </c>
    </row>
    <row r="1077" s="166" customFormat="1" spans="1:8">
      <c r="A1077" s="196" t="s">
        <v>1991</v>
      </c>
      <c r="B1077" s="207" t="s">
        <v>1992</v>
      </c>
      <c r="C1077" s="198">
        <v>16</v>
      </c>
      <c r="D1077" s="199">
        <v>16</v>
      </c>
      <c r="E1077" s="200">
        <v>5</v>
      </c>
      <c r="F1077" s="199">
        <v>45.38</v>
      </c>
      <c r="G1077" s="201">
        <v>2.83625</v>
      </c>
      <c r="H1077" s="201">
        <v>9.076</v>
      </c>
    </row>
    <row r="1078" s="166" customFormat="1" spans="1:8">
      <c r="A1078" s="196" t="s">
        <v>1993</v>
      </c>
      <c r="B1078" s="207" t="s">
        <v>1994</v>
      </c>
      <c r="C1078" s="198">
        <v>0</v>
      </c>
      <c r="D1078" s="199">
        <v>0</v>
      </c>
      <c r="E1078" s="200">
        <v>0</v>
      </c>
      <c r="F1078" s="199">
        <v>0</v>
      </c>
      <c r="G1078" s="201">
        <v>0</v>
      </c>
      <c r="H1078" s="201">
        <v>0</v>
      </c>
    </row>
    <row r="1079" s="166" customFormat="1" spans="1:8">
      <c r="A1079" s="196" t="s">
        <v>1995</v>
      </c>
      <c r="B1079" s="207" t="s">
        <v>172</v>
      </c>
      <c r="C1079" s="198">
        <v>0</v>
      </c>
      <c r="D1079" s="199">
        <v>0</v>
      </c>
      <c r="E1079" s="200">
        <v>0</v>
      </c>
      <c r="F1079" s="199">
        <v>0</v>
      </c>
      <c r="G1079" s="201">
        <v>0</v>
      </c>
      <c r="H1079" s="201">
        <v>0</v>
      </c>
    </row>
    <row r="1080" s="166" customFormat="1" spans="1:8">
      <c r="A1080" s="196" t="s">
        <v>1996</v>
      </c>
      <c r="B1080" s="207" t="s">
        <v>1997</v>
      </c>
      <c r="C1080" s="198">
        <v>0</v>
      </c>
      <c r="D1080" s="199">
        <v>0</v>
      </c>
      <c r="E1080" s="200">
        <v>586</v>
      </c>
      <c r="F1080" s="199">
        <v>54.46</v>
      </c>
      <c r="G1080" s="201">
        <v>0</v>
      </c>
      <c r="H1080" s="201">
        <v>0.0929351535836177</v>
      </c>
    </row>
    <row r="1081" s="166" customFormat="1" spans="1:8">
      <c r="A1081" s="196" t="s">
        <v>1998</v>
      </c>
      <c r="B1081" s="207" t="s">
        <v>166</v>
      </c>
      <c r="C1081" s="198">
        <v>588.4</v>
      </c>
      <c r="D1081" s="199">
        <v>588.4</v>
      </c>
      <c r="E1081" s="200">
        <v>289</v>
      </c>
      <c r="F1081" s="199">
        <v>0</v>
      </c>
      <c r="G1081" s="201">
        <v>0</v>
      </c>
      <c r="H1081" s="201">
        <v>0</v>
      </c>
    </row>
    <row r="1082" s="166" customFormat="1" spans="1:8">
      <c r="A1082" s="196" t="s">
        <v>1999</v>
      </c>
      <c r="B1082" s="207" t="s">
        <v>168</v>
      </c>
      <c r="C1082" s="198">
        <v>0</v>
      </c>
      <c r="D1082" s="199">
        <v>0</v>
      </c>
      <c r="E1082" s="200">
        <v>144</v>
      </c>
      <c r="F1082" s="199">
        <v>620.41</v>
      </c>
      <c r="G1082" s="201">
        <v>0</v>
      </c>
      <c r="H1082" s="201">
        <v>4.30840277777778</v>
      </c>
    </row>
    <row r="1083" s="166" customFormat="1" spans="1:8">
      <c r="A1083" s="196" t="s">
        <v>2000</v>
      </c>
      <c r="B1083" s="207" t="s">
        <v>170</v>
      </c>
      <c r="C1083" s="198">
        <v>0</v>
      </c>
      <c r="D1083" s="199">
        <v>0</v>
      </c>
      <c r="E1083" s="200">
        <v>0</v>
      </c>
      <c r="F1083" s="199">
        <v>0</v>
      </c>
      <c r="G1083" s="201">
        <v>0</v>
      </c>
      <c r="H1083" s="201">
        <v>0</v>
      </c>
    </row>
    <row r="1084" s="166" customFormat="1" spans="1:8">
      <c r="A1084" s="196" t="s">
        <v>2001</v>
      </c>
      <c r="B1084" s="207" t="s">
        <v>2002</v>
      </c>
      <c r="C1084" s="198">
        <v>168.72</v>
      </c>
      <c r="D1084" s="199">
        <v>168.72</v>
      </c>
      <c r="E1084" s="200">
        <v>344</v>
      </c>
      <c r="F1084" s="199">
        <v>0</v>
      </c>
      <c r="G1084" s="201">
        <v>0</v>
      </c>
      <c r="H1084" s="201">
        <v>0</v>
      </c>
    </row>
    <row r="1085" s="166" customFormat="1" spans="1:8">
      <c r="A1085" s="196" t="s">
        <v>2003</v>
      </c>
      <c r="B1085" s="207" t="s">
        <v>172</v>
      </c>
      <c r="C1085" s="198">
        <v>0</v>
      </c>
      <c r="D1085" s="199">
        <v>0</v>
      </c>
      <c r="E1085" s="200">
        <v>0</v>
      </c>
      <c r="F1085" s="199">
        <v>0</v>
      </c>
      <c r="G1085" s="201">
        <v>0</v>
      </c>
      <c r="H1085" s="201">
        <v>0</v>
      </c>
    </row>
    <row r="1086" s="166" customFormat="1" spans="1:8">
      <c r="A1086" s="196" t="s">
        <v>2004</v>
      </c>
      <c r="B1086" s="207" t="s">
        <v>2005</v>
      </c>
      <c r="C1086" s="198">
        <v>0</v>
      </c>
      <c r="D1086" s="199">
        <v>0</v>
      </c>
      <c r="E1086" s="200">
        <v>82</v>
      </c>
      <c r="F1086" s="199">
        <v>0</v>
      </c>
      <c r="G1086" s="201">
        <v>0</v>
      </c>
      <c r="H1086" s="201">
        <v>0</v>
      </c>
    </row>
    <row r="1087" s="166" customFormat="1" spans="1:8">
      <c r="A1087" s="196" t="s">
        <v>2006</v>
      </c>
      <c r="B1087" s="207" t="s">
        <v>166</v>
      </c>
      <c r="C1087" s="198">
        <v>0</v>
      </c>
      <c r="D1087" s="199">
        <v>0</v>
      </c>
      <c r="E1087" s="200">
        <v>0</v>
      </c>
      <c r="F1087" s="199">
        <v>0</v>
      </c>
      <c r="G1087" s="201">
        <v>0</v>
      </c>
      <c r="H1087" s="201">
        <v>0</v>
      </c>
    </row>
    <row r="1088" s="166" customFormat="1" spans="1:8">
      <c r="A1088" s="196" t="s">
        <v>2007</v>
      </c>
      <c r="B1088" s="207" t="s">
        <v>168</v>
      </c>
      <c r="C1088" s="198">
        <v>0</v>
      </c>
      <c r="D1088" s="199">
        <v>0</v>
      </c>
      <c r="E1088" s="200">
        <v>0</v>
      </c>
      <c r="F1088" s="199">
        <v>0</v>
      </c>
      <c r="G1088" s="201">
        <v>0</v>
      </c>
      <c r="H1088" s="201">
        <v>0</v>
      </c>
    </row>
    <row r="1089" s="166" customFormat="1" spans="1:8">
      <c r="A1089" s="196" t="s">
        <v>2008</v>
      </c>
      <c r="B1089" s="207" t="s">
        <v>170</v>
      </c>
      <c r="C1089" s="198">
        <v>0</v>
      </c>
      <c r="D1089" s="199">
        <v>0</v>
      </c>
      <c r="E1089" s="200">
        <v>0</v>
      </c>
      <c r="F1089" s="199">
        <v>0</v>
      </c>
      <c r="G1089" s="201">
        <v>0</v>
      </c>
      <c r="H1089" s="201">
        <v>0</v>
      </c>
    </row>
    <row r="1090" s="166" customFormat="1" spans="1:8">
      <c r="A1090" s="196" t="s">
        <v>2009</v>
      </c>
      <c r="B1090" s="207" t="s">
        <v>2010</v>
      </c>
      <c r="C1090" s="198">
        <v>0</v>
      </c>
      <c r="D1090" s="199">
        <v>0</v>
      </c>
      <c r="E1090" s="200">
        <v>0</v>
      </c>
      <c r="F1090" s="199">
        <v>0</v>
      </c>
      <c r="G1090" s="201">
        <v>0</v>
      </c>
      <c r="H1090" s="201">
        <v>0</v>
      </c>
    </row>
    <row r="1091" s="166" customFormat="1" spans="1:8">
      <c r="A1091" s="196" t="s">
        <v>2011</v>
      </c>
      <c r="B1091" s="207" t="s">
        <v>2012</v>
      </c>
      <c r="C1091" s="198">
        <v>0</v>
      </c>
      <c r="D1091" s="199">
        <v>0</v>
      </c>
      <c r="E1091" s="200">
        <v>0</v>
      </c>
      <c r="F1091" s="199">
        <v>0</v>
      </c>
      <c r="G1091" s="201">
        <v>0</v>
      </c>
      <c r="H1091" s="201">
        <v>0</v>
      </c>
    </row>
    <row r="1092" s="166" customFormat="1" spans="1:8">
      <c r="A1092" s="196" t="s">
        <v>2013</v>
      </c>
      <c r="B1092" s="207" t="s">
        <v>172</v>
      </c>
      <c r="C1092" s="198">
        <v>0</v>
      </c>
      <c r="D1092" s="199">
        <v>0</v>
      </c>
      <c r="E1092" s="200">
        <v>0</v>
      </c>
      <c r="F1092" s="199">
        <v>0</v>
      </c>
      <c r="G1092" s="201">
        <v>0</v>
      </c>
      <c r="H1092" s="201">
        <v>0</v>
      </c>
    </row>
    <row r="1093" s="166" customFormat="1" spans="1:8">
      <c r="A1093" s="196" t="s">
        <v>2014</v>
      </c>
      <c r="B1093" s="207" t="s">
        <v>2015</v>
      </c>
      <c r="C1093" s="198">
        <v>0</v>
      </c>
      <c r="D1093" s="199">
        <v>0</v>
      </c>
      <c r="E1093" s="200">
        <v>0</v>
      </c>
      <c r="F1093" s="199">
        <v>0</v>
      </c>
      <c r="G1093" s="201">
        <v>0</v>
      </c>
      <c r="H1093" s="201">
        <v>0</v>
      </c>
    </row>
    <row r="1094" s="166" customFormat="1" spans="1:8">
      <c r="A1094" s="196" t="s">
        <v>2016</v>
      </c>
      <c r="B1094" s="207" t="s">
        <v>166</v>
      </c>
      <c r="C1094" s="198">
        <v>0</v>
      </c>
      <c r="D1094" s="199">
        <v>0</v>
      </c>
      <c r="E1094" s="200">
        <v>0</v>
      </c>
      <c r="F1094" s="199">
        <v>0</v>
      </c>
      <c r="G1094" s="201">
        <v>0</v>
      </c>
      <c r="H1094" s="201">
        <v>0</v>
      </c>
    </row>
    <row r="1095" s="166" customFormat="1" spans="1:8">
      <c r="A1095" s="196" t="s">
        <v>2017</v>
      </c>
      <c r="B1095" s="207" t="s">
        <v>168</v>
      </c>
      <c r="C1095" s="198">
        <v>0</v>
      </c>
      <c r="D1095" s="199">
        <v>0</v>
      </c>
      <c r="E1095" s="200">
        <v>0</v>
      </c>
      <c r="F1095" s="199">
        <v>0</v>
      </c>
      <c r="G1095" s="201">
        <v>0</v>
      </c>
      <c r="H1095" s="201">
        <v>0</v>
      </c>
    </row>
    <row r="1096" s="166" customFormat="1" spans="1:8">
      <c r="A1096" s="196" t="s">
        <v>2018</v>
      </c>
      <c r="B1096" s="207" t="s">
        <v>170</v>
      </c>
      <c r="C1096" s="198">
        <v>0</v>
      </c>
      <c r="D1096" s="199">
        <v>0</v>
      </c>
      <c r="E1096" s="200">
        <v>0</v>
      </c>
      <c r="F1096" s="199">
        <v>0</v>
      </c>
      <c r="G1096" s="201">
        <v>0</v>
      </c>
      <c r="H1096" s="201">
        <v>0</v>
      </c>
    </row>
    <row r="1097" s="166" customFormat="1" spans="1:8">
      <c r="A1097" s="196" t="s">
        <v>2019</v>
      </c>
      <c r="B1097" s="207" t="s">
        <v>2020</v>
      </c>
      <c r="C1097" s="198">
        <v>0</v>
      </c>
      <c r="D1097" s="199">
        <v>0</v>
      </c>
      <c r="E1097" s="200">
        <v>0</v>
      </c>
      <c r="F1097" s="199">
        <v>0</v>
      </c>
      <c r="G1097" s="201">
        <v>0</v>
      </c>
      <c r="H1097" s="201">
        <v>0</v>
      </c>
    </row>
    <row r="1098" s="166" customFormat="1" spans="1:8">
      <c r="A1098" s="196" t="s">
        <v>2021</v>
      </c>
      <c r="B1098" s="207" t="s">
        <v>2022</v>
      </c>
      <c r="C1098" s="198">
        <v>0</v>
      </c>
      <c r="D1098" s="199">
        <v>0</v>
      </c>
      <c r="E1098" s="200">
        <v>0</v>
      </c>
      <c r="F1098" s="199">
        <v>0</v>
      </c>
      <c r="G1098" s="201">
        <v>0</v>
      </c>
      <c r="H1098" s="201">
        <v>0</v>
      </c>
    </row>
    <row r="1099" s="166" customFormat="1" spans="1:8">
      <c r="A1099" s="196" t="s">
        <v>2023</v>
      </c>
      <c r="B1099" s="207" t="s">
        <v>2024</v>
      </c>
      <c r="C1099" s="198">
        <v>0</v>
      </c>
      <c r="D1099" s="199">
        <v>0</v>
      </c>
      <c r="E1099" s="200">
        <v>0</v>
      </c>
      <c r="F1099" s="199">
        <v>0</v>
      </c>
      <c r="G1099" s="201">
        <v>0</v>
      </c>
      <c r="H1099" s="201">
        <v>0</v>
      </c>
    </row>
    <row r="1100" s="166" customFormat="1" spans="1:8">
      <c r="A1100" s="196" t="s">
        <v>2025</v>
      </c>
      <c r="B1100" s="207" t="s">
        <v>2026</v>
      </c>
      <c r="C1100" s="198">
        <v>0</v>
      </c>
      <c r="D1100" s="199">
        <v>0</v>
      </c>
      <c r="E1100" s="200">
        <v>0</v>
      </c>
      <c r="F1100" s="199">
        <v>0</v>
      </c>
      <c r="G1100" s="201">
        <v>0</v>
      </c>
      <c r="H1100" s="201">
        <v>0</v>
      </c>
    </row>
    <row r="1101" s="166" customFormat="1" spans="1:8">
      <c r="A1101" s="196" t="s">
        <v>2027</v>
      </c>
      <c r="B1101" s="207" t="s">
        <v>2028</v>
      </c>
      <c r="C1101" s="198">
        <v>0</v>
      </c>
      <c r="D1101" s="199">
        <v>0</v>
      </c>
      <c r="E1101" s="200">
        <v>0</v>
      </c>
      <c r="F1101" s="199">
        <v>0</v>
      </c>
      <c r="G1101" s="201">
        <v>0</v>
      </c>
      <c r="H1101" s="201">
        <v>0</v>
      </c>
    </row>
    <row r="1102" s="166" customFormat="1" spans="1:8">
      <c r="A1102" s="196" t="s">
        <v>2029</v>
      </c>
      <c r="B1102" s="207" t="s">
        <v>2030</v>
      </c>
      <c r="C1102" s="198">
        <v>0</v>
      </c>
      <c r="D1102" s="199">
        <v>0</v>
      </c>
      <c r="E1102" s="200">
        <v>0</v>
      </c>
      <c r="F1102" s="199">
        <v>0</v>
      </c>
      <c r="G1102" s="201">
        <v>0</v>
      </c>
      <c r="H1102" s="201">
        <v>0</v>
      </c>
    </row>
    <row r="1103" s="166" customFormat="1" spans="1:8">
      <c r="A1103" s="196" t="s">
        <v>2031</v>
      </c>
      <c r="B1103" s="207" t="s">
        <v>2032</v>
      </c>
      <c r="C1103" s="198">
        <v>0</v>
      </c>
      <c r="D1103" s="199">
        <v>0</v>
      </c>
      <c r="E1103" s="200">
        <v>0</v>
      </c>
      <c r="F1103" s="199">
        <v>0</v>
      </c>
      <c r="G1103" s="201">
        <v>0</v>
      </c>
      <c r="H1103" s="201">
        <v>0</v>
      </c>
    </row>
    <row r="1104" s="166" customFormat="1" spans="1:8">
      <c r="A1104" s="196" t="s">
        <v>2033</v>
      </c>
      <c r="B1104" s="207" t="s">
        <v>2034</v>
      </c>
      <c r="C1104" s="198">
        <v>0</v>
      </c>
      <c r="D1104" s="199">
        <v>0</v>
      </c>
      <c r="E1104" s="200">
        <v>0</v>
      </c>
      <c r="F1104" s="199">
        <v>0</v>
      </c>
      <c r="G1104" s="201">
        <v>0</v>
      </c>
      <c r="H1104" s="201">
        <v>0</v>
      </c>
    </row>
    <row r="1105" s="166" customFormat="1" spans="1:8">
      <c r="A1105" s="196" t="s">
        <v>2035</v>
      </c>
      <c r="B1105" s="207" t="s">
        <v>2036</v>
      </c>
      <c r="C1105" s="198">
        <v>0</v>
      </c>
      <c r="D1105" s="199">
        <v>0</v>
      </c>
      <c r="E1105" s="200">
        <v>0</v>
      </c>
      <c r="F1105" s="199">
        <v>0</v>
      </c>
      <c r="G1105" s="201">
        <v>0</v>
      </c>
      <c r="H1105" s="201">
        <v>0</v>
      </c>
    </row>
    <row r="1106" s="166" customFormat="1" spans="1:8">
      <c r="A1106" s="196" t="s">
        <v>2037</v>
      </c>
      <c r="B1106" s="207" t="s">
        <v>2038</v>
      </c>
      <c r="C1106" s="198">
        <v>0</v>
      </c>
      <c r="D1106" s="199">
        <v>0</v>
      </c>
      <c r="E1106" s="200">
        <v>169</v>
      </c>
      <c r="F1106" s="199">
        <v>0</v>
      </c>
      <c r="G1106" s="201">
        <v>0</v>
      </c>
      <c r="H1106" s="201">
        <v>0</v>
      </c>
    </row>
    <row r="1107" s="166" customFormat="1" spans="1:8">
      <c r="A1107" s="196" t="s">
        <v>2039</v>
      </c>
      <c r="B1107" s="207" t="s">
        <v>2040</v>
      </c>
      <c r="C1107" s="198">
        <v>71.46</v>
      </c>
      <c r="D1107" s="199">
        <v>71.46</v>
      </c>
      <c r="E1107" s="200">
        <v>56</v>
      </c>
      <c r="F1107" s="199">
        <v>0</v>
      </c>
      <c r="G1107" s="201">
        <v>0</v>
      </c>
      <c r="H1107" s="201">
        <v>0</v>
      </c>
    </row>
    <row r="1108" s="166" customFormat="1" spans="1:8">
      <c r="A1108" s="196" t="s">
        <v>2041</v>
      </c>
      <c r="B1108" s="207" t="s">
        <v>2042</v>
      </c>
      <c r="C1108" s="198">
        <v>0</v>
      </c>
      <c r="D1108" s="199">
        <v>0</v>
      </c>
      <c r="E1108" s="200">
        <v>32</v>
      </c>
      <c r="F1108" s="199">
        <v>0</v>
      </c>
      <c r="G1108" s="201">
        <v>0</v>
      </c>
      <c r="H1108" s="201">
        <v>0</v>
      </c>
    </row>
    <row r="1109" s="166" customFormat="1" spans="1:8">
      <c r="A1109" s="196" t="s">
        <v>2043</v>
      </c>
      <c r="B1109" s="207" t="s">
        <v>2044</v>
      </c>
      <c r="C1109" s="198">
        <v>0</v>
      </c>
      <c r="D1109" s="199">
        <v>0</v>
      </c>
      <c r="E1109" s="200">
        <v>215</v>
      </c>
      <c r="F1109" s="199">
        <v>0</v>
      </c>
      <c r="G1109" s="201">
        <v>0</v>
      </c>
      <c r="H1109" s="201">
        <v>0</v>
      </c>
    </row>
    <row r="1110" s="166" customFormat="1" spans="1:8">
      <c r="A1110" s="196" t="s">
        <v>2045</v>
      </c>
      <c r="B1110" s="207" t="s">
        <v>2046</v>
      </c>
      <c r="C1110" s="198">
        <v>0</v>
      </c>
      <c r="D1110" s="199">
        <v>0</v>
      </c>
      <c r="E1110" s="200">
        <v>50</v>
      </c>
      <c r="F1110" s="199">
        <v>0</v>
      </c>
      <c r="G1110" s="201">
        <v>0</v>
      </c>
      <c r="H1110" s="201">
        <v>0</v>
      </c>
    </row>
    <row r="1111" s="166" customFormat="1" spans="1:8">
      <c r="A1111" s="196" t="s">
        <v>2047</v>
      </c>
      <c r="B1111" s="207" t="s">
        <v>2048</v>
      </c>
      <c r="C1111" s="198">
        <v>0</v>
      </c>
      <c r="D1111" s="199">
        <v>0</v>
      </c>
      <c r="E1111" s="200">
        <v>15</v>
      </c>
      <c r="F1111" s="199">
        <v>0</v>
      </c>
      <c r="G1111" s="201">
        <v>0</v>
      </c>
      <c r="H1111" s="201">
        <v>0</v>
      </c>
    </row>
    <row r="1112" s="166" customFormat="1" spans="1:8">
      <c r="A1112" s="196" t="s">
        <v>2049</v>
      </c>
      <c r="B1112" s="207" t="s">
        <v>2050</v>
      </c>
      <c r="C1112" s="198">
        <v>0</v>
      </c>
      <c r="D1112" s="199">
        <v>777</v>
      </c>
      <c r="E1112" s="200">
        <v>117</v>
      </c>
      <c r="F1112" s="199">
        <v>0</v>
      </c>
      <c r="G1112" s="201">
        <v>0</v>
      </c>
      <c r="H1112" s="201">
        <v>0</v>
      </c>
    </row>
    <row r="1113" s="166" customFormat="1" spans="1:8">
      <c r="A1113" s="196" t="s">
        <v>2051</v>
      </c>
      <c r="B1113" s="207" t="s">
        <v>2052</v>
      </c>
      <c r="C1113" s="198">
        <v>4800</v>
      </c>
      <c r="D1113" s="199">
        <v>4800</v>
      </c>
      <c r="E1113" s="193">
        <v>0</v>
      </c>
      <c r="F1113" s="199">
        <v>5000</v>
      </c>
      <c r="G1113" s="201">
        <v>1.04166666666667</v>
      </c>
      <c r="H1113" s="194"/>
    </row>
    <row r="1114" s="166" customFormat="1" spans="1:8">
      <c r="A1114" s="196" t="s">
        <v>2053</v>
      </c>
      <c r="B1114" s="207" t="s">
        <v>2054</v>
      </c>
      <c r="C1114" s="198">
        <v>4953</v>
      </c>
      <c r="D1114" s="199">
        <v>4953</v>
      </c>
      <c r="E1114" s="193">
        <v>0</v>
      </c>
      <c r="F1114" s="199">
        <v>0</v>
      </c>
      <c r="G1114" s="201">
        <v>0</v>
      </c>
      <c r="H1114" s="194"/>
    </row>
    <row r="1115" s="166" customFormat="1" spans="1:8">
      <c r="A1115" s="196" t="s">
        <v>2055</v>
      </c>
      <c r="B1115" s="207" t="s">
        <v>534</v>
      </c>
      <c r="C1115" s="198">
        <v>8860.77</v>
      </c>
      <c r="D1115" s="199">
        <v>580.28</v>
      </c>
      <c r="E1115" s="200">
        <v>647</v>
      </c>
      <c r="F1115" s="199">
        <v>8268.14</v>
      </c>
      <c r="G1115" s="201">
        <v>0.933117550732047</v>
      </c>
      <c r="H1115" s="201">
        <v>12.7791962905719</v>
      </c>
    </row>
    <row r="1116" s="166" customFormat="1" spans="1:8">
      <c r="A1116" s="196" t="s">
        <v>2056</v>
      </c>
      <c r="B1116" s="207" t="s">
        <v>2057</v>
      </c>
      <c r="C1116" s="198">
        <v>5113</v>
      </c>
      <c r="D1116" s="199">
        <v>5113</v>
      </c>
      <c r="E1116" s="200">
        <v>5193</v>
      </c>
      <c r="F1116" s="199">
        <v>4736</v>
      </c>
      <c r="G1116" s="201">
        <v>0.926266379816155</v>
      </c>
      <c r="H1116" s="201">
        <v>0.911996918929328</v>
      </c>
    </row>
    <row r="1117" s="166" customFormat="1" spans="1:8">
      <c r="A1117" s="196" t="s">
        <v>2058</v>
      </c>
      <c r="B1117" s="207" t="s">
        <v>2059</v>
      </c>
      <c r="C1117" s="198">
        <f>_xlfn.XLOOKUP(A1117,'[3]表二（录入表）'!$A$11:$A$1120,'[3]表二（录入表）'!$E$11:$E$1120)</f>
        <v>0</v>
      </c>
      <c r="D1117" s="199">
        <v>0</v>
      </c>
      <c r="E1117" s="200">
        <v>0</v>
      </c>
      <c r="F1117" s="199">
        <v>0</v>
      </c>
      <c r="G1117" s="201">
        <v>0</v>
      </c>
      <c r="H1117" s="201">
        <v>0</v>
      </c>
    </row>
    <row r="1118" s="166" customFormat="1" spans="1:8">
      <c r="A1118" s="196" t="s">
        <v>2060</v>
      </c>
      <c r="B1118" s="207" t="s">
        <v>2061</v>
      </c>
      <c r="C1118" s="198">
        <f>_xlfn.XLOOKUP(A1118,'[3]表二（录入表）'!$A$11:$A$1120,'[3]表二（录入表）'!$E$11:$E$1120)</f>
        <v>0</v>
      </c>
      <c r="D1118" s="199">
        <v>0</v>
      </c>
      <c r="E1118" s="200">
        <v>23</v>
      </c>
      <c r="F1118" s="199">
        <v>0</v>
      </c>
      <c r="G1118" s="201">
        <v>0</v>
      </c>
      <c r="H1118" s="201">
        <v>0</v>
      </c>
    </row>
    <row r="1119" s="166" customFormat="1" spans="1:8">
      <c r="A1119" s="196" t="s">
        <v>2062</v>
      </c>
      <c r="B1119" s="207" t="s">
        <v>2063</v>
      </c>
      <c r="C1119" s="198">
        <f>_xlfn.XLOOKUP(A1119,'[3]表二（录入表）'!$A$11:$A$1120,'[3]表二（录入表）'!$E$11:$E$1120)</f>
        <v>0</v>
      </c>
      <c r="D1119" s="199">
        <v>0</v>
      </c>
      <c r="E1119" s="200">
        <v>0</v>
      </c>
      <c r="F1119" s="199">
        <v>0</v>
      </c>
      <c r="G1119" s="201">
        <v>0</v>
      </c>
      <c r="H1119" s="201">
        <v>0</v>
      </c>
    </row>
    <row r="1120" s="166" customFormat="1" spans="1:8">
      <c r="A1120" s="264" t="s">
        <v>2064</v>
      </c>
      <c r="B1120" s="207" t="s">
        <v>2065</v>
      </c>
      <c r="C1120" s="198">
        <f>_xlfn.XLOOKUP(A1120,'[3]表二（录入表）'!$A$11:$A$1120,'[3]表二（录入表）'!$E$11:$E$1120)</f>
        <v>0</v>
      </c>
      <c r="D1120" s="199">
        <v>0</v>
      </c>
      <c r="E1120" s="200">
        <v>0</v>
      </c>
      <c r="F1120" s="199">
        <v>0</v>
      </c>
      <c r="G1120" s="201">
        <v>0</v>
      </c>
      <c r="H1120" s="201">
        <v>0</v>
      </c>
    </row>
    <row r="1121" s="166" customFormat="1" hidden="1" spans="1:5">
      <c r="A1121" s="196"/>
      <c r="B1121" s="209"/>
      <c r="C1121" s="200">
        <f>_xlfn.XLOOKUP(A1121,'[3]表二（录入表）'!$A$11:$A$1116,'[3]表二（录入表）'!$E$11:$E$1116,0)</f>
        <v>0</v>
      </c>
      <c r="D1121" s="210" t="str">
        <f>IFERROR($C1121/#REF!,"")</f>
        <v/>
      </c>
      <c r="E1121" s="210" t="str">
        <f>IFERROR($C1121/#REF!,"")</f>
        <v/>
      </c>
    </row>
    <row r="1122" s="166" customFormat="1" hidden="1" spans="1:5">
      <c r="A1122" s="196"/>
      <c r="B1122" s="209"/>
      <c r="C1122" s="200">
        <f>_xlfn.XLOOKUP(A1122,'[3]表二（录入表）'!$A$11:$A$1116,'[3]表二（录入表）'!$E$11:$E$1116,0)</f>
        <v>0</v>
      </c>
      <c r="D1122" s="210" t="str">
        <f>IFERROR($C1122/#REF!,"")</f>
        <v/>
      </c>
      <c r="E1122" s="210" t="str">
        <f>IFERROR($C1122/#REF!,"")</f>
        <v/>
      </c>
    </row>
    <row r="1123" s="166" customFormat="1" hidden="1" spans="1:5">
      <c r="A1123" s="196"/>
      <c r="B1123" s="209"/>
      <c r="C1123" s="200">
        <f>_xlfn.XLOOKUP(A1123,'[3]表二（录入表）'!$A$11:$A$1116,'[3]表二（录入表）'!$E$11:$E$1116,0)</f>
        <v>0</v>
      </c>
      <c r="D1123" s="210" t="str">
        <f>IFERROR($C1123/#REF!,"")</f>
        <v/>
      </c>
      <c r="E1123" s="210" t="str">
        <f>IFERROR($C1123/#REF!,"")</f>
        <v/>
      </c>
    </row>
    <row r="1124" s="166" customFormat="1" hidden="1" spans="1:5">
      <c r="A1124" s="196"/>
      <c r="B1124" s="209"/>
      <c r="C1124" s="200">
        <f>_xlfn.XLOOKUP(A1124,'[3]表二（录入表）'!$A$11:$A$1116,'[3]表二（录入表）'!$E$11:$E$1116,0)</f>
        <v>0</v>
      </c>
      <c r="D1124" s="210" t="str">
        <f>IFERROR($C1124/#REF!,"")</f>
        <v/>
      </c>
      <c r="E1124" s="210" t="str">
        <f>IFERROR($C1124/#REF!,"")</f>
        <v/>
      </c>
    </row>
    <row r="1125" s="166" customFormat="1" hidden="1" spans="1:5">
      <c r="A1125" s="196"/>
      <c r="B1125" s="209"/>
      <c r="C1125" s="200">
        <f>_xlfn.XLOOKUP(A1125,'[3]表二（录入表）'!$A$11:$A$1116,'[3]表二（录入表）'!$E$11:$E$1116,0)</f>
        <v>0</v>
      </c>
      <c r="D1125" s="210" t="str">
        <f>IFERROR($C1125/#REF!,"")</f>
        <v/>
      </c>
      <c r="E1125" s="210" t="str">
        <f>IFERROR($C1125/#REF!,"")</f>
        <v/>
      </c>
    </row>
    <row r="1126" s="166" customFormat="1" hidden="1" spans="1:5">
      <c r="A1126" s="196"/>
      <c r="B1126" s="209"/>
      <c r="C1126" s="200">
        <f>_xlfn.XLOOKUP(A1126,'[3]表二（录入表）'!$A$11:$A$1116,'[3]表二（录入表）'!$E$11:$E$1116,0)</f>
        <v>0</v>
      </c>
      <c r="D1126" s="210" t="str">
        <f>IFERROR($C1126/#REF!,"")</f>
        <v/>
      </c>
      <c r="E1126" s="210" t="str">
        <f>IFERROR($C1126/#REF!,"")</f>
        <v/>
      </c>
    </row>
    <row r="1127" s="166" customFormat="1" hidden="1" spans="1:5">
      <c r="A1127" s="196"/>
      <c r="B1127" s="209"/>
      <c r="C1127" s="200">
        <f>_xlfn.XLOOKUP(A1127,'[3]表二（录入表）'!$A$11:$A$1116,'[3]表二（录入表）'!$E$11:$E$1116,0)</f>
        <v>0</v>
      </c>
      <c r="D1127" s="210" t="str">
        <f>IFERROR($C1127/#REF!,"")</f>
        <v/>
      </c>
      <c r="E1127" s="210" t="str">
        <f>IFERROR($C1127/#REF!,"")</f>
        <v/>
      </c>
    </row>
    <row r="1128" s="166" customFormat="1" hidden="1" spans="1:5">
      <c r="A1128" s="196"/>
      <c r="B1128" s="209"/>
      <c r="C1128" s="200">
        <f>_xlfn.XLOOKUP(A1128,'[3]表二（录入表）'!$A$11:$A$1116,'[3]表二（录入表）'!$E$11:$E$1116,0)</f>
        <v>0</v>
      </c>
      <c r="D1128" s="210" t="str">
        <f>IFERROR($C1128/#REF!,"")</f>
        <v/>
      </c>
      <c r="E1128" s="210" t="str">
        <f>IFERROR($C1128/#REF!,"")</f>
        <v/>
      </c>
    </row>
    <row r="1129" s="166" customFormat="1" hidden="1" spans="1:5">
      <c r="A1129" s="196"/>
      <c r="B1129" s="209"/>
      <c r="C1129" s="200">
        <f>_xlfn.XLOOKUP(A1129,'[3]表二（录入表）'!$A$11:$A$1116,'[3]表二（录入表）'!$E$11:$E$1116,0)</f>
        <v>0</v>
      </c>
      <c r="D1129" s="210" t="str">
        <f>IFERROR($C1129/#REF!,"")</f>
        <v/>
      </c>
      <c r="E1129" s="210" t="str">
        <f>IFERROR($C1129/#REF!,"")</f>
        <v/>
      </c>
    </row>
    <row r="1130" s="166" customFormat="1" hidden="1" spans="1:5">
      <c r="A1130" s="196"/>
      <c r="B1130" s="209"/>
      <c r="C1130" s="200">
        <f>_xlfn.XLOOKUP(A1130,'[3]表二（录入表）'!$A$11:$A$1116,'[3]表二（录入表）'!$E$11:$E$1116,0)</f>
        <v>0</v>
      </c>
      <c r="D1130" s="210" t="str">
        <f>IFERROR($C1130/#REF!,"")</f>
        <v/>
      </c>
      <c r="E1130" s="210" t="str">
        <f>IFERROR($C1130/#REF!,"")</f>
        <v/>
      </c>
    </row>
    <row r="1131" s="166" customFormat="1" hidden="1" spans="1:5">
      <c r="A1131" s="169"/>
      <c r="D1131" s="211"/>
    </row>
  </sheetData>
  <mergeCells count="7">
    <mergeCell ref="A2:H2"/>
    <mergeCell ref="G3:H3"/>
    <mergeCell ref="A4:B4"/>
    <mergeCell ref="F4:H4"/>
    <mergeCell ref="C4:C5"/>
    <mergeCell ref="D4:D5"/>
    <mergeCell ref="E4:E5"/>
  </mergeCells>
  <conditionalFormatting sqref="F10:F1120">
    <cfRule type="expression" dxfId="0" priority="2">
      <formula>SSWR=2</formula>
    </cfRule>
    <cfRule type="expression" dxfId="1" priority="1">
      <formula>SSWR=4</formula>
    </cfRule>
  </conditionalFormatting>
  <dataValidations count="1">
    <dataValidation allowBlank="1" showInputMessage="1" showErrorMessage="1" promptTitle="注意：新增科目必须以政府收支分类科目书或中央修订通知为准。" prompt="新增支出科目在此录入。&#10;根据科目编码汇总。" sqref="A1121:B1130"/>
  </dataValidations>
  <printOptions horizontalCentered="1"/>
  <pageMargins left="0.707638888888889" right="0.707638888888889" top="0.354166666666667" bottom="0.313888888888889" header="0.313888888888889" footer="0.313888888888889"/>
  <pageSetup paperSize="9" orientation="portrait" horizontalDpi="600"/>
  <headerFooter alignWithMargins="0">
    <oddFooter>&amp;C第 &amp;P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C110"/>
  <sheetViews>
    <sheetView showGridLines="0" showZeros="0" zoomScaleSheetLayoutView="160" workbookViewId="0">
      <selection activeCell="F17" sqref="F17"/>
    </sheetView>
  </sheetViews>
  <sheetFormatPr defaultColWidth="9" defaultRowHeight="12" outlineLevelCol="2"/>
  <cols>
    <col min="1" max="1" width="14.5555555555556" customWidth="1"/>
    <col min="2" max="2" width="37.6888888888889" customWidth="1"/>
    <col min="3" max="3" width="25.6666666666667" customWidth="1"/>
  </cols>
  <sheetData>
    <row r="1" customFormat="1" ht="35" customHeight="1" spans="1:3">
      <c r="A1" s="157" t="s">
        <v>2066</v>
      </c>
      <c r="B1" s="157"/>
      <c r="C1" s="157"/>
    </row>
    <row r="2" customFormat="1" ht="25" customHeight="1" spans="1:3">
      <c r="A2" s="158"/>
      <c r="B2" s="159"/>
      <c r="C2" s="160" t="s">
        <v>72</v>
      </c>
    </row>
    <row r="3" spans="1:3">
      <c r="A3" s="161" t="s">
        <v>2067</v>
      </c>
      <c r="B3" s="161"/>
      <c r="C3" s="162">
        <v>85548.26</v>
      </c>
    </row>
    <row r="4" spans="1:3">
      <c r="A4" s="163" t="s">
        <v>2068</v>
      </c>
      <c r="B4" s="163" t="s">
        <v>2069</v>
      </c>
      <c r="C4" s="162">
        <v>80122.26</v>
      </c>
    </row>
    <row r="5" spans="1:3">
      <c r="A5" s="164" t="s">
        <v>2070</v>
      </c>
      <c r="B5" s="164" t="s">
        <v>2071</v>
      </c>
      <c r="C5" s="165">
        <v>48870.13</v>
      </c>
    </row>
    <row r="6" spans="1:3">
      <c r="A6" s="164" t="s">
        <v>2072</v>
      </c>
      <c r="B6" s="164" t="s">
        <v>2073</v>
      </c>
      <c r="C6" s="165">
        <v>1416.52</v>
      </c>
    </row>
    <row r="7" spans="1:3">
      <c r="A7" s="164" t="s">
        <v>2074</v>
      </c>
      <c r="B7" s="164" t="s">
        <v>2075</v>
      </c>
      <c r="C7" s="165">
        <v>9111.73</v>
      </c>
    </row>
    <row r="8" spans="1:3">
      <c r="A8" s="164" t="s">
        <v>2076</v>
      </c>
      <c r="B8" s="164" t="s">
        <v>2077</v>
      </c>
      <c r="C8" s="165"/>
    </row>
    <row r="9" spans="1:3">
      <c r="A9" s="164" t="s">
        <v>2078</v>
      </c>
      <c r="B9" s="164" t="s">
        <v>2079</v>
      </c>
      <c r="C9" s="165"/>
    </row>
    <row r="10" spans="1:3">
      <c r="A10" s="164" t="s">
        <v>2080</v>
      </c>
      <c r="B10" s="164" t="s">
        <v>2081</v>
      </c>
      <c r="C10" s="165">
        <v>9242.28</v>
      </c>
    </row>
    <row r="11" spans="1:3">
      <c r="A11" s="164" t="s">
        <v>2082</v>
      </c>
      <c r="B11" s="164" t="s">
        <v>2083</v>
      </c>
      <c r="C11" s="165"/>
    </row>
    <row r="12" spans="1:3">
      <c r="A12" s="164" t="s">
        <v>2084</v>
      </c>
      <c r="B12" s="164" t="s">
        <v>2085</v>
      </c>
      <c r="C12" s="165">
        <v>4249.62</v>
      </c>
    </row>
    <row r="13" spans="1:3">
      <c r="A13" s="164" t="s">
        <v>2086</v>
      </c>
      <c r="B13" s="164" t="s">
        <v>2087</v>
      </c>
      <c r="C13" s="165"/>
    </row>
    <row r="14" spans="1:3">
      <c r="A14" s="164" t="s">
        <v>2088</v>
      </c>
      <c r="B14" s="164" t="s">
        <v>2089</v>
      </c>
      <c r="C14" s="165">
        <v>367.38</v>
      </c>
    </row>
    <row r="15" spans="1:3">
      <c r="A15" s="164" t="s">
        <v>2090</v>
      </c>
      <c r="B15" s="164" t="s">
        <v>2091</v>
      </c>
      <c r="C15" s="165">
        <v>6850.6</v>
      </c>
    </row>
    <row r="16" spans="1:3">
      <c r="A16" s="164" t="s">
        <v>2092</v>
      </c>
      <c r="B16" s="164" t="s">
        <v>2093</v>
      </c>
      <c r="C16" s="165"/>
    </row>
    <row r="17" spans="1:3">
      <c r="A17" s="164" t="s">
        <v>2094</v>
      </c>
      <c r="B17" s="164" t="s">
        <v>2095</v>
      </c>
      <c r="C17" s="165">
        <v>14</v>
      </c>
    </row>
    <row r="18" spans="1:3">
      <c r="A18" s="163" t="s">
        <v>2096</v>
      </c>
      <c r="B18" s="163" t="s">
        <v>2097</v>
      </c>
      <c r="C18" s="162">
        <v>5247.45</v>
      </c>
    </row>
    <row r="19" spans="1:3">
      <c r="A19" s="164" t="s">
        <v>2098</v>
      </c>
      <c r="B19" s="164" t="s">
        <v>2099</v>
      </c>
      <c r="C19" s="165">
        <v>1410.859</v>
      </c>
    </row>
    <row r="20" spans="1:3">
      <c r="A20" s="164" t="s">
        <v>2100</v>
      </c>
      <c r="B20" s="164" t="s">
        <v>2101</v>
      </c>
      <c r="C20" s="165">
        <v>129.61</v>
      </c>
    </row>
    <row r="21" spans="1:3">
      <c r="A21" s="164" t="s">
        <v>2102</v>
      </c>
      <c r="B21" s="164" t="s">
        <v>2103</v>
      </c>
      <c r="C21" s="165"/>
    </row>
    <row r="22" spans="1:3">
      <c r="A22" s="164" t="s">
        <v>2104</v>
      </c>
      <c r="B22" s="164" t="s">
        <v>2105</v>
      </c>
      <c r="C22" s="165">
        <v>0.02</v>
      </c>
    </row>
    <row r="23" spans="1:3">
      <c r="A23" s="164" t="s">
        <v>2106</v>
      </c>
      <c r="B23" s="164" t="s">
        <v>2107</v>
      </c>
      <c r="C23" s="165">
        <v>47.95</v>
      </c>
    </row>
    <row r="24" spans="1:3">
      <c r="A24" s="164" t="s">
        <v>2108</v>
      </c>
      <c r="B24" s="164" t="s">
        <v>2109</v>
      </c>
      <c r="C24" s="165">
        <v>261.11</v>
      </c>
    </row>
    <row r="25" spans="1:3">
      <c r="A25" s="164" t="s">
        <v>2110</v>
      </c>
      <c r="B25" s="164" t="s">
        <v>2111</v>
      </c>
      <c r="C25" s="165">
        <v>111.35</v>
      </c>
    </row>
    <row r="26" spans="1:3">
      <c r="A26" s="164" t="s">
        <v>2112</v>
      </c>
      <c r="B26" s="164" t="s">
        <v>2113</v>
      </c>
      <c r="C26" s="165"/>
    </row>
    <row r="27" spans="1:3">
      <c r="A27" s="164" t="s">
        <v>2114</v>
      </c>
      <c r="B27" s="164" t="s">
        <v>2115</v>
      </c>
      <c r="C27" s="165">
        <v>17.612</v>
      </c>
    </row>
    <row r="28" spans="1:3">
      <c r="A28" s="164" t="s">
        <v>2116</v>
      </c>
      <c r="B28" s="164" t="s">
        <v>2117</v>
      </c>
      <c r="C28" s="165">
        <v>446.26</v>
      </c>
    </row>
    <row r="29" spans="1:3">
      <c r="A29" s="164" t="s">
        <v>2118</v>
      </c>
      <c r="B29" s="164" t="s">
        <v>2119</v>
      </c>
      <c r="C29" s="165"/>
    </row>
    <row r="30" spans="1:3">
      <c r="A30" s="164" t="s">
        <v>2120</v>
      </c>
      <c r="B30" s="164" t="s">
        <v>2121</v>
      </c>
      <c r="C30" s="165">
        <v>108.8</v>
      </c>
    </row>
    <row r="31" spans="1:3">
      <c r="A31" s="164" t="s">
        <v>2122</v>
      </c>
      <c r="B31" s="164" t="s">
        <v>2123</v>
      </c>
      <c r="C31" s="165">
        <v>8.36</v>
      </c>
    </row>
    <row r="32" spans="1:3">
      <c r="A32" s="164" t="s">
        <v>2124</v>
      </c>
      <c r="B32" s="164" t="s">
        <v>2125</v>
      </c>
      <c r="C32" s="165">
        <v>54</v>
      </c>
    </row>
    <row r="33" spans="1:3">
      <c r="A33" s="164" t="s">
        <v>2126</v>
      </c>
      <c r="B33" s="164" t="s">
        <v>2127</v>
      </c>
      <c r="C33" s="165">
        <v>100.64</v>
      </c>
    </row>
    <row r="34" spans="1:3">
      <c r="A34" s="164" t="s">
        <v>2128</v>
      </c>
      <c r="B34" s="164" t="s">
        <v>2129</v>
      </c>
      <c r="C34" s="165">
        <v>121.33</v>
      </c>
    </row>
    <row r="35" spans="1:3">
      <c r="A35" s="164" t="s">
        <v>2130</v>
      </c>
      <c r="B35" s="164" t="s">
        <v>2131</v>
      </c>
      <c r="C35" s="165"/>
    </row>
    <row r="36" spans="1:3">
      <c r="A36" s="164" t="s">
        <v>2132</v>
      </c>
      <c r="B36" s="164" t="s">
        <v>2133</v>
      </c>
      <c r="C36" s="165">
        <v>6</v>
      </c>
    </row>
    <row r="37" spans="1:3">
      <c r="A37" s="164" t="s">
        <v>2134</v>
      </c>
      <c r="B37" s="164" t="s">
        <v>2135</v>
      </c>
      <c r="C37" s="165"/>
    </row>
    <row r="38" spans="1:3">
      <c r="A38" s="164" t="s">
        <v>2136</v>
      </c>
      <c r="B38" s="164" t="s">
        <v>2137</v>
      </c>
      <c r="C38" s="165">
        <v>116.58</v>
      </c>
    </row>
    <row r="39" spans="1:3">
      <c r="A39" s="164" t="s">
        <v>2138</v>
      </c>
      <c r="B39" s="164" t="s">
        <v>2139</v>
      </c>
      <c r="C39" s="165">
        <v>15</v>
      </c>
    </row>
    <row r="40" spans="1:3">
      <c r="A40" s="164" t="s">
        <v>2140</v>
      </c>
      <c r="B40" s="164" t="s">
        <v>2141</v>
      </c>
      <c r="C40" s="165">
        <v>794.571</v>
      </c>
    </row>
    <row r="41" spans="1:3">
      <c r="A41" s="164" t="s">
        <v>2142</v>
      </c>
      <c r="B41" s="164" t="s">
        <v>2143</v>
      </c>
      <c r="C41" s="165"/>
    </row>
    <row r="42" spans="1:3">
      <c r="A42" s="164" t="s">
        <v>2144</v>
      </c>
      <c r="B42" s="164" t="s">
        <v>2145</v>
      </c>
      <c r="C42" s="165">
        <v>633.726</v>
      </c>
    </row>
    <row r="43" spans="1:3">
      <c r="A43" s="164" t="s">
        <v>2146</v>
      </c>
      <c r="B43" s="164" t="s">
        <v>2147</v>
      </c>
      <c r="C43" s="165">
        <v>24.2</v>
      </c>
    </row>
    <row r="44" spans="1:3">
      <c r="A44" s="164" t="s">
        <v>2148</v>
      </c>
      <c r="B44" s="164" t="s">
        <v>2149</v>
      </c>
      <c r="C44" s="165"/>
    </row>
    <row r="45" spans="1:3">
      <c r="A45" s="164" t="s">
        <v>2150</v>
      </c>
      <c r="B45" s="164" t="s">
        <v>2151</v>
      </c>
      <c r="C45" s="165">
        <v>839.472</v>
      </c>
    </row>
    <row r="46" spans="1:3">
      <c r="A46" s="163" t="s">
        <v>2152</v>
      </c>
      <c r="B46" s="163" t="s">
        <v>2153</v>
      </c>
      <c r="C46" s="162">
        <v>10.75</v>
      </c>
    </row>
    <row r="47" spans="1:3">
      <c r="A47" s="164" t="s">
        <v>2154</v>
      </c>
      <c r="B47" s="164" t="s">
        <v>2155</v>
      </c>
      <c r="C47" s="165"/>
    </row>
    <row r="48" spans="1:3">
      <c r="A48" s="164" t="s">
        <v>2156</v>
      </c>
      <c r="B48" s="164" t="s">
        <v>2157</v>
      </c>
      <c r="C48" s="165"/>
    </row>
    <row r="49" spans="1:3">
      <c r="A49" s="164" t="s">
        <v>2158</v>
      </c>
      <c r="B49" s="164" t="s">
        <v>2159</v>
      </c>
      <c r="C49" s="165"/>
    </row>
    <row r="50" spans="1:3">
      <c r="A50" s="164" t="s">
        <v>2160</v>
      </c>
      <c r="B50" s="164" t="s">
        <v>2161</v>
      </c>
      <c r="C50" s="165"/>
    </row>
    <row r="51" spans="1:3">
      <c r="A51" s="164" t="s">
        <v>2162</v>
      </c>
      <c r="B51" s="164" t="s">
        <v>2163</v>
      </c>
      <c r="C51" s="165"/>
    </row>
    <row r="52" spans="1:3">
      <c r="A52" s="164" t="s">
        <v>2164</v>
      </c>
      <c r="B52" s="164" t="s">
        <v>2165</v>
      </c>
      <c r="C52" s="165"/>
    </row>
    <row r="53" spans="1:3">
      <c r="A53" s="164" t="s">
        <v>2166</v>
      </c>
      <c r="B53" s="164" t="s">
        <v>2167</v>
      </c>
      <c r="C53" s="165"/>
    </row>
    <row r="54" spans="1:3">
      <c r="A54" s="164" t="s">
        <v>2168</v>
      </c>
      <c r="B54" s="164" t="s">
        <v>2169</v>
      </c>
      <c r="C54" s="165"/>
    </row>
    <row r="55" spans="1:3">
      <c r="A55" s="164" t="s">
        <v>2170</v>
      </c>
      <c r="B55" s="164" t="s">
        <v>2171</v>
      </c>
      <c r="C55" s="165"/>
    </row>
    <row r="56" spans="1:3">
      <c r="A56" s="164" t="s">
        <v>2172</v>
      </c>
      <c r="B56" s="164" t="s">
        <v>2173</v>
      </c>
      <c r="C56" s="165"/>
    </row>
    <row r="57" spans="1:3">
      <c r="A57" s="164" t="s">
        <v>2174</v>
      </c>
      <c r="B57" s="164" t="s">
        <v>2175</v>
      </c>
      <c r="C57" s="165"/>
    </row>
    <row r="58" spans="1:3">
      <c r="A58" s="164" t="s">
        <v>2176</v>
      </c>
      <c r="B58" s="164" t="s">
        <v>2177</v>
      </c>
      <c r="C58" s="165">
        <v>10.75</v>
      </c>
    </row>
    <row r="59" spans="1:3">
      <c r="A59" s="163" t="s">
        <v>2178</v>
      </c>
      <c r="B59" s="163" t="s">
        <v>2179</v>
      </c>
      <c r="C59" s="162"/>
    </row>
    <row r="60" spans="1:3">
      <c r="A60" s="164" t="s">
        <v>2180</v>
      </c>
      <c r="B60" s="164" t="s">
        <v>2181</v>
      </c>
      <c r="C60" s="165"/>
    </row>
    <row r="61" spans="1:3">
      <c r="A61" s="164" t="s">
        <v>2182</v>
      </c>
      <c r="B61" s="164" t="s">
        <v>2183</v>
      </c>
      <c r="C61" s="165"/>
    </row>
    <row r="62" spans="1:3">
      <c r="A62" s="164" t="s">
        <v>2184</v>
      </c>
      <c r="B62" s="164" t="s">
        <v>2185</v>
      </c>
      <c r="C62" s="165"/>
    </row>
    <row r="63" spans="1:3">
      <c r="A63" s="164" t="s">
        <v>2186</v>
      </c>
      <c r="B63" s="164" t="s">
        <v>2187</v>
      </c>
      <c r="C63" s="165"/>
    </row>
    <row r="64" spans="1:3">
      <c r="A64" s="163" t="s">
        <v>2188</v>
      </c>
      <c r="B64" s="163" t="s">
        <v>2189</v>
      </c>
      <c r="C64" s="162"/>
    </row>
    <row r="65" spans="1:3">
      <c r="A65" s="164" t="s">
        <v>2190</v>
      </c>
      <c r="B65" s="164" t="s">
        <v>2191</v>
      </c>
      <c r="C65" s="165"/>
    </row>
    <row r="66" spans="1:3">
      <c r="A66" s="164" t="s">
        <v>2192</v>
      </c>
      <c r="B66" s="164" t="s">
        <v>2193</v>
      </c>
      <c r="C66" s="165"/>
    </row>
    <row r="67" spans="1:3">
      <c r="A67" s="164" t="s">
        <v>2194</v>
      </c>
      <c r="B67" s="164" t="s">
        <v>2195</v>
      </c>
      <c r="C67" s="165"/>
    </row>
    <row r="68" spans="1:3">
      <c r="A68" s="164" t="s">
        <v>2196</v>
      </c>
      <c r="B68" s="164" t="s">
        <v>2197</v>
      </c>
      <c r="C68" s="165"/>
    </row>
    <row r="69" spans="1:3">
      <c r="A69" s="164" t="s">
        <v>2198</v>
      </c>
      <c r="B69" s="164" t="s">
        <v>2199</v>
      </c>
      <c r="C69" s="165"/>
    </row>
    <row r="70" spans="1:3">
      <c r="A70" s="164" t="s">
        <v>2200</v>
      </c>
      <c r="B70" s="164" t="s">
        <v>2201</v>
      </c>
      <c r="C70" s="165"/>
    </row>
    <row r="71" spans="1:3">
      <c r="A71" s="164" t="s">
        <v>2202</v>
      </c>
      <c r="B71" s="164" t="s">
        <v>2203</v>
      </c>
      <c r="C71" s="165"/>
    </row>
    <row r="72" spans="1:3">
      <c r="A72" s="164" t="s">
        <v>2204</v>
      </c>
      <c r="B72" s="164" t="s">
        <v>2205</v>
      </c>
      <c r="C72" s="165"/>
    </row>
    <row r="73" spans="1:3">
      <c r="A73" s="164" t="s">
        <v>2206</v>
      </c>
      <c r="B73" s="164" t="s">
        <v>2207</v>
      </c>
      <c r="C73" s="165"/>
    </row>
    <row r="74" spans="1:3">
      <c r="A74" s="164" t="s">
        <v>2208</v>
      </c>
      <c r="B74" s="164" t="s">
        <v>2209</v>
      </c>
      <c r="C74" s="165"/>
    </row>
    <row r="75" spans="1:3">
      <c r="A75" s="164" t="s">
        <v>2210</v>
      </c>
      <c r="B75" s="164" t="s">
        <v>2211</v>
      </c>
      <c r="C75" s="165"/>
    </row>
    <row r="76" spans="1:3">
      <c r="A76" s="164" t="s">
        <v>2212</v>
      </c>
      <c r="B76" s="164" t="s">
        <v>2213</v>
      </c>
      <c r="C76" s="165"/>
    </row>
    <row r="77" spans="1:3">
      <c r="A77" s="163" t="s">
        <v>2214</v>
      </c>
      <c r="B77" s="163" t="s">
        <v>2215</v>
      </c>
      <c r="C77" s="162">
        <v>167.8</v>
      </c>
    </row>
    <row r="78" spans="1:3">
      <c r="A78" s="164" t="s">
        <v>2216</v>
      </c>
      <c r="B78" s="164" t="s">
        <v>2191</v>
      </c>
      <c r="C78" s="165"/>
    </row>
    <row r="79" spans="1:3">
      <c r="A79" s="164" t="s">
        <v>2217</v>
      </c>
      <c r="B79" s="164" t="s">
        <v>2193</v>
      </c>
      <c r="C79" s="165"/>
    </row>
    <row r="80" spans="1:3">
      <c r="A80" s="164" t="s">
        <v>2218</v>
      </c>
      <c r="B80" s="164" t="s">
        <v>2195</v>
      </c>
      <c r="C80" s="165"/>
    </row>
    <row r="81" spans="1:3">
      <c r="A81" s="164" t="s">
        <v>2219</v>
      </c>
      <c r="B81" s="164" t="s">
        <v>2197</v>
      </c>
      <c r="C81" s="165"/>
    </row>
    <row r="82" spans="1:3">
      <c r="A82" s="164" t="s">
        <v>2220</v>
      </c>
      <c r="B82" s="164" t="s">
        <v>2199</v>
      </c>
      <c r="C82" s="165"/>
    </row>
    <row r="83" spans="1:3">
      <c r="A83" s="164" t="s">
        <v>2221</v>
      </c>
      <c r="B83" s="164" t="s">
        <v>2201</v>
      </c>
      <c r="C83" s="165"/>
    </row>
    <row r="84" spans="1:3">
      <c r="A84" s="164" t="s">
        <v>2222</v>
      </c>
      <c r="B84" s="164" t="s">
        <v>2203</v>
      </c>
      <c r="C84" s="165"/>
    </row>
    <row r="85" spans="1:3">
      <c r="A85" s="164" t="s">
        <v>2223</v>
      </c>
      <c r="B85" s="164" t="s">
        <v>2224</v>
      </c>
      <c r="C85" s="165"/>
    </row>
    <row r="86" spans="1:3">
      <c r="A86" s="164" t="s">
        <v>2225</v>
      </c>
      <c r="B86" s="164" t="s">
        <v>2226</v>
      </c>
      <c r="C86" s="165"/>
    </row>
    <row r="87" spans="1:3">
      <c r="A87" s="164" t="s">
        <v>2227</v>
      </c>
      <c r="B87" s="164" t="s">
        <v>2228</v>
      </c>
      <c r="C87" s="165"/>
    </row>
    <row r="88" spans="1:3">
      <c r="A88" s="164" t="s">
        <v>2229</v>
      </c>
      <c r="B88" s="164" t="s">
        <v>2230</v>
      </c>
      <c r="C88" s="165"/>
    </row>
    <row r="89" spans="1:3">
      <c r="A89" s="164" t="s">
        <v>2231</v>
      </c>
      <c r="B89" s="164" t="s">
        <v>2205</v>
      </c>
      <c r="C89" s="165">
        <v>167.8</v>
      </c>
    </row>
    <row r="90" spans="1:3">
      <c r="A90" s="164" t="s">
        <v>2232</v>
      </c>
      <c r="B90" s="164" t="s">
        <v>2207</v>
      </c>
      <c r="C90" s="165"/>
    </row>
    <row r="91" spans="1:3">
      <c r="A91" s="164" t="s">
        <v>2233</v>
      </c>
      <c r="B91" s="164" t="s">
        <v>2209</v>
      </c>
      <c r="C91" s="165"/>
    </row>
    <row r="92" spans="1:3">
      <c r="A92" s="164" t="s">
        <v>2234</v>
      </c>
      <c r="B92" s="164" t="s">
        <v>2211</v>
      </c>
      <c r="C92" s="165"/>
    </row>
    <row r="93" spans="1:3">
      <c r="A93" s="164" t="s">
        <v>2235</v>
      </c>
      <c r="B93" s="164" t="s">
        <v>2236</v>
      </c>
      <c r="C93" s="165"/>
    </row>
    <row r="94" spans="1:3">
      <c r="A94" s="163" t="s">
        <v>2237</v>
      </c>
      <c r="B94" s="163" t="s">
        <v>2238</v>
      </c>
      <c r="C94" s="162"/>
    </row>
    <row r="95" spans="1:3">
      <c r="A95" s="164" t="s">
        <v>2239</v>
      </c>
      <c r="B95" s="164" t="s">
        <v>2240</v>
      </c>
      <c r="C95" s="165"/>
    </row>
    <row r="96" spans="1:3">
      <c r="A96" s="164" t="s">
        <v>2241</v>
      </c>
      <c r="B96" s="164" t="s">
        <v>2242</v>
      </c>
      <c r="C96" s="165"/>
    </row>
    <row r="97" spans="1:3">
      <c r="A97" s="163" t="s">
        <v>2243</v>
      </c>
      <c r="B97" s="163" t="s">
        <v>2244</v>
      </c>
      <c r="C97" s="162"/>
    </row>
    <row r="98" spans="1:3">
      <c r="A98" s="164" t="s">
        <v>2245</v>
      </c>
      <c r="B98" s="164" t="s">
        <v>2240</v>
      </c>
      <c r="C98" s="165"/>
    </row>
    <row r="99" spans="1:3">
      <c r="A99" s="164" t="s">
        <v>2246</v>
      </c>
      <c r="B99" s="164" t="s">
        <v>2247</v>
      </c>
      <c r="C99" s="165"/>
    </row>
    <row r="100" spans="1:3">
      <c r="A100" s="164" t="s">
        <v>2248</v>
      </c>
      <c r="B100" s="164" t="s">
        <v>2249</v>
      </c>
      <c r="C100" s="165"/>
    </row>
    <row r="101" spans="1:3">
      <c r="A101" s="164" t="s">
        <v>2250</v>
      </c>
      <c r="B101" s="164" t="s">
        <v>2251</v>
      </c>
      <c r="C101" s="165"/>
    </row>
    <row r="102" spans="1:3">
      <c r="A102" s="164" t="s">
        <v>2252</v>
      </c>
      <c r="B102" s="164" t="s">
        <v>2242</v>
      </c>
      <c r="C102" s="165"/>
    </row>
    <row r="103" spans="1:3">
      <c r="A103" s="163" t="s">
        <v>2253</v>
      </c>
      <c r="B103" s="163" t="s">
        <v>2254</v>
      </c>
      <c r="C103" s="162"/>
    </row>
    <row r="104" spans="1:3">
      <c r="A104" s="164" t="s">
        <v>2255</v>
      </c>
      <c r="B104" s="164" t="s">
        <v>2256</v>
      </c>
      <c r="C104" s="165"/>
    </row>
    <row r="105" spans="1:3">
      <c r="A105" s="164" t="s">
        <v>2257</v>
      </c>
      <c r="B105" s="164" t="s">
        <v>2258</v>
      </c>
      <c r="C105" s="165"/>
    </row>
    <row r="106" spans="1:3">
      <c r="A106" s="164" t="s">
        <v>2259</v>
      </c>
      <c r="B106" s="164" t="s">
        <v>2260</v>
      </c>
      <c r="C106" s="165"/>
    </row>
    <row r="107" spans="1:3">
      <c r="A107" s="163" t="s">
        <v>2261</v>
      </c>
      <c r="B107" s="163" t="s">
        <v>534</v>
      </c>
      <c r="C107" s="162"/>
    </row>
    <row r="108" spans="1:3">
      <c r="A108" s="164" t="s">
        <v>2262</v>
      </c>
      <c r="B108" s="164" t="s">
        <v>2263</v>
      </c>
      <c r="C108" s="165"/>
    </row>
    <row r="109" ht="24" spans="1:3">
      <c r="A109" s="164" t="s">
        <v>2264</v>
      </c>
      <c r="B109" s="164" t="s">
        <v>2265</v>
      </c>
      <c r="C109" s="165"/>
    </row>
    <row r="110" spans="1:3">
      <c r="A110" s="164" t="s">
        <v>2266</v>
      </c>
      <c r="B110" s="164" t="s">
        <v>2267</v>
      </c>
      <c r="C110" s="165"/>
    </row>
  </sheetData>
  <mergeCells count="2">
    <mergeCell ref="A1:C1"/>
    <mergeCell ref="A3:B3"/>
  </mergeCells>
  <printOptions horizontalCentered="1"/>
  <pageMargins left="0.707638888888889" right="0.707638888888889" top="0.354166666666667" bottom="0.313888888888889" header="0.313888888888889" footer="0.313888888888889"/>
  <pageSetup paperSize="9" scale="41" orientation="portrait" horizontalDpi="600"/>
  <headerFooter alignWithMargins="0">
    <oddFooter>&amp;C第 &amp;P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pageSetUpPr fitToPage="1"/>
  </sheetPr>
  <dimension ref="A1:F101"/>
  <sheetViews>
    <sheetView showGridLines="0" showZeros="0" view="pageBreakPreview" zoomScaleNormal="100" topLeftCell="A31" workbookViewId="0">
      <selection activeCell="I101" sqref="I101"/>
    </sheetView>
  </sheetViews>
  <sheetFormatPr defaultColWidth="9" defaultRowHeight="12" outlineLevelCol="5"/>
  <cols>
    <col min="1" max="1" width="58.1222222222222" customWidth="1"/>
    <col min="2" max="3" width="9" hidden="1" customWidth="1"/>
    <col min="4" max="4" width="17" customWidth="1"/>
    <col min="5" max="5" width="9" hidden="1" customWidth="1"/>
    <col min="6" max="6" width="35.7555555555556" customWidth="1"/>
  </cols>
  <sheetData>
    <row r="1" ht="15" spans="1:6">
      <c r="A1" s="126"/>
      <c r="B1" s="127"/>
      <c r="C1" s="127"/>
      <c r="D1" s="127"/>
      <c r="E1" s="128"/>
      <c r="F1" s="128"/>
    </row>
    <row r="2" ht="23" spans="1:6">
      <c r="A2" s="129" t="s">
        <v>2268</v>
      </c>
      <c r="B2" s="129"/>
      <c r="C2" s="129"/>
      <c r="D2" s="129"/>
      <c r="E2" s="129"/>
      <c r="F2" s="129"/>
    </row>
    <row r="3" customHeight="1" spans="1:6">
      <c r="A3" s="129"/>
      <c r="B3" s="129"/>
      <c r="C3" s="129"/>
      <c r="D3" s="129"/>
      <c r="E3" s="129"/>
      <c r="F3" s="129"/>
    </row>
    <row r="4" ht="25" customHeight="1" spans="1:6">
      <c r="A4" s="128"/>
      <c r="B4" s="130"/>
      <c r="C4" s="130"/>
      <c r="D4" s="130"/>
      <c r="E4" s="128"/>
      <c r="F4" s="131" t="s">
        <v>72</v>
      </c>
    </row>
    <row r="5" ht="34" customHeight="1" spans="1:6">
      <c r="A5" s="132" t="s">
        <v>2269</v>
      </c>
      <c r="B5" s="133"/>
      <c r="C5" s="133"/>
      <c r="D5" s="133"/>
      <c r="E5" s="133"/>
      <c r="F5" s="134"/>
    </row>
    <row r="6" ht="14" spans="1:6">
      <c r="A6" s="135" t="s">
        <v>2270</v>
      </c>
      <c r="B6" s="136" t="s">
        <v>2271</v>
      </c>
      <c r="C6" s="136" t="s">
        <v>2272</v>
      </c>
      <c r="D6" s="108" t="s">
        <v>2273</v>
      </c>
      <c r="E6" s="108"/>
      <c r="F6" s="108"/>
    </row>
    <row r="7" ht="42" spans="1:6">
      <c r="A7" s="137"/>
      <c r="B7" s="138"/>
      <c r="C7" s="138"/>
      <c r="D7" s="108" t="s">
        <v>2274</v>
      </c>
      <c r="E7" s="109" t="s">
        <v>2275</v>
      </c>
      <c r="F7" s="109" t="s">
        <v>2276</v>
      </c>
    </row>
    <row r="8" ht="14" spans="1:6">
      <c r="A8" s="139" t="s">
        <v>2277</v>
      </c>
      <c r="B8" s="140">
        <f>[1]表一!C33</f>
        <v>46780</v>
      </c>
      <c r="C8" s="140">
        <f>[1]表一!D33</f>
        <v>51297</v>
      </c>
      <c r="D8" s="140"/>
      <c r="E8" s="139"/>
      <c r="F8" s="141"/>
    </row>
    <row r="9" ht="14" spans="1:6">
      <c r="A9" s="142" t="s">
        <v>2278</v>
      </c>
      <c r="B9" s="143">
        <f>B10+B80+B83+B84+B85+B90+B91+B92+B93+B94+B95</f>
        <v>188636</v>
      </c>
      <c r="C9" s="143">
        <f>C10+C80+C83+C84+C85+C90+C91+C92+C93+C94+C95</f>
        <v>248367</v>
      </c>
      <c r="D9" s="143">
        <f>D10+D80+D83+D84+D85+D90+D91+D92+D93+D94+D95</f>
        <v>141770</v>
      </c>
      <c r="E9" s="142"/>
      <c r="F9" s="141"/>
    </row>
    <row r="10" ht="14" spans="1:6">
      <c r="A10" s="144" t="s">
        <v>2279</v>
      </c>
      <c r="B10" s="122">
        <f>B11+B18+B55</f>
        <v>138636</v>
      </c>
      <c r="C10" s="122">
        <f>C11+C18+C55</f>
        <v>167757</v>
      </c>
      <c r="D10" s="122">
        <f>D11+D18+D55</f>
        <v>141770</v>
      </c>
      <c r="E10" s="144"/>
      <c r="F10" s="141"/>
    </row>
    <row r="11" ht="14" spans="1:6">
      <c r="A11" s="144" t="s">
        <v>2280</v>
      </c>
      <c r="B11" s="122">
        <f>SUM(B12:B17)</f>
        <v>3783</v>
      </c>
      <c r="C11" s="122">
        <f>SUM(C12:C17)</f>
        <v>3783</v>
      </c>
      <c r="D11" s="122">
        <f>SUM(D12:D17)</f>
        <v>3531</v>
      </c>
      <c r="E11" s="144"/>
      <c r="F11" s="141"/>
    </row>
    <row r="12" ht="14" spans="1:6">
      <c r="A12" s="121" t="s">
        <v>2281</v>
      </c>
      <c r="B12" s="122">
        <v>282</v>
      </c>
      <c r="C12" s="122">
        <v>282</v>
      </c>
      <c r="D12" s="122">
        <v>282</v>
      </c>
      <c r="E12" s="121"/>
      <c r="F12" s="141"/>
    </row>
    <row r="13" ht="14" spans="1:6">
      <c r="A13" s="121" t="s">
        <v>2282</v>
      </c>
      <c r="B13" s="122">
        <v>852</v>
      </c>
      <c r="C13" s="122">
        <v>852</v>
      </c>
      <c r="D13" s="122">
        <v>600</v>
      </c>
      <c r="E13" s="121"/>
      <c r="F13" s="141"/>
    </row>
    <row r="14" ht="14" spans="1:6">
      <c r="A14" s="121" t="s">
        <v>2283</v>
      </c>
      <c r="B14" s="122">
        <v>2233</v>
      </c>
      <c r="C14" s="122">
        <v>1245</v>
      </c>
      <c r="D14" s="122">
        <v>1245</v>
      </c>
      <c r="E14" s="121"/>
      <c r="F14" s="141"/>
    </row>
    <row r="15" ht="14" spans="1:6">
      <c r="A15" s="121" t="s">
        <v>2284</v>
      </c>
      <c r="B15" s="122">
        <v>4</v>
      </c>
      <c r="C15" s="122">
        <v>4</v>
      </c>
      <c r="D15" s="122">
        <v>4</v>
      </c>
      <c r="E15" s="121"/>
      <c r="F15" s="141"/>
    </row>
    <row r="16" ht="14" spans="1:6">
      <c r="A16" s="121" t="s">
        <v>2285</v>
      </c>
      <c r="B16" s="122"/>
      <c r="C16" s="122">
        <v>988</v>
      </c>
      <c r="D16" s="122">
        <v>988</v>
      </c>
      <c r="E16" s="121"/>
      <c r="F16" s="141"/>
    </row>
    <row r="17" ht="14" spans="1:6">
      <c r="A17" s="121" t="s">
        <v>2286</v>
      </c>
      <c r="B17" s="122">
        <v>412</v>
      </c>
      <c r="C17" s="122">
        <v>412</v>
      </c>
      <c r="D17" s="122">
        <v>412</v>
      </c>
      <c r="E17" s="121"/>
      <c r="F17" s="141"/>
    </row>
    <row r="18" ht="14" spans="1:6">
      <c r="A18" s="121" t="s">
        <v>2287</v>
      </c>
      <c r="B18" s="122">
        <f>SUM(B19:B54)</f>
        <v>128896</v>
      </c>
      <c r="C18" s="122">
        <f>SUM(C19:C54)</f>
        <v>152795</v>
      </c>
      <c r="D18" s="122">
        <f>SUM(D19:D54)</f>
        <v>138239</v>
      </c>
      <c r="E18" s="121"/>
      <c r="F18" s="141"/>
    </row>
    <row r="19" ht="14" spans="1:6">
      <c r="A19" s="121" t="s">
        <v>2288</v>
      </c>
      <c r="B19" s="122">
        <v>66</v>
      </c>
      <c r="C19" s="122">
        <v>66</v>
      </c>
      <c r="D19" s="122">
        <v>66</v>
      </c>
      <c r="E19" s="121"/>
      <c r="F19" s="141"/>
    </row>
    <row r="20" ht="14" spans="1:6">
      <c r="A20" s="145" t="s">
        <v>2289</v>
      </c>
      <c r="B20" s="146">
        <v>30652</v>
      </c>
      <c r="C20" s="146">
        <v>35558</v>
      </c>
      <c r="D20" s="146">
        <v>54922</v>
      </c>
      <c r="E20" s="145"/>
      <c r="F20" s="141"/>
    </row>
    <row r="21" ht="14" spans="1:6">
      <c r="A21" s="147" t="s">
        <v>2290</v>
      </c>
      <c r="B21" s="148">
        <v>8382</v>
      </c>
      <c r="C21" s="148">
        <v>13514</v>
      </c>
      <c r="D21" s="148">
        <v>17788</v>
      </c>
      <c r="E21" s="147"/>
      <c r="F21" s="141"/>
    </row>
    <row r="22" ht="14" spans="1:6">
      <c r="A22" s="147" t="s">
        <v>2291</v>
      </c>
      <c r="B22" s="148">
        <v>1680</v>
      </c>
      <c r="C22" s="148">
        <v>1803</v>
      </c>
      <c r="D22" s="148">
        <v>1765</v>
      </c>
      <c r="E22" s="147"/>
      <c r="F22" s="141"/>
    </row>
    <row r="23" ht="14" spans="1:6">
      <c r="A23" s="147" t="s">
        <v>2292</v>
      </c>
      <c r="B23" s="148"/>
      <c r="C23" s="148"/>
      <c r="D23" s="148"/>
      <c r="E23" s="147"/>
      <c r="F23" s="141"/>
    </row>
    <row r="24" ht="14" spans="1:6">
      <c r="A24" s="147" t="s">
        <v>2293</v>
      </c>
      <c r="B24" s="148">
        <v>47</v>
      </c>
      <c r="C24" s="148">
        <v>47</v>
      </c>
      <c r="D24" s="148">
        <v>47</v>
      </c>
      <c r="E24" s="147"/>
      <c r="F24" s="141"/>
    </row>
    <row r="25" ht="14" spans="1:6">
      <c r="A25" s="147" t="s">
        <v>2294</v>
      </c>
      <c r="B25" s="148"/>
      <c r="C25" s="148">
        <v>270</v>
      </c>
      <c r="D25" s="148">
        <v>503</v>
      </c>
      <c r="E25" s="147"/>
      <c r="F25" s="141"/>
    </row>
    <row r="26" ht="14" spans="1:6">
      <c r="A26" s="147" t="s">
        <v>2295</v>
      </c>
      <c r="B26" s="148">
        <v>3035</v>
      </c>
      <c r="C26" s="148">
        <v>3846</v>
      </c>
      <c r="D26" s="148">
        <v>7341</v>
      </c>
      <c r="E26" s="147"/>
      <c r="F26" s="141"/>
    </row>
    <row r="27" ht="14" spans="1:6">
      <c r="A27" s="147" t="s">
        <v>2296</v>
      </c>
      <c r="B27" s="148">
        <v>7618</v>
      </c>
      <c r="C27" s="148">
        <v>7744</v>
      </c>
      <c r="D27" s="148">
        <v>7640</v>
      </c>
      <c r="E27" s="147"/>
      <c r="F27" s="141"/>
    </row>
    <row r="28" ht="14" spans="1:6">
      <c r="A28" s="147" t="s">
        <v>2297</v>
      </c>
      <c r="B28" s="148">
        <v>140</v>
      </c>
      <c r="C28" s="148">
        <v>140</v>
      </c>
      <c r="D28" s="148">
        <v>140</v>
      </c>
      <c r="E28" s="147"/>
      <c r="F28" s="141"/>
    </row>
    <row r="29" ht="14" spans="1:6">
      <c r="A29" s="147" t="s">
        <v>2298</v>
      </c>
      <c r="B29" s="148">
        <v>3445</v>
      </c>
      <c r="C29" s="148">
        <v>4275</v>
      </c>
      <c r="D29" s="148">
        <v>5051</v>
      </c>
      <c r="E29" s="147"/>
      <c r="F29" s="141"/>
    </row>
    <row r="30" ht="14" spans="1:6">
      <c r="A30" s="147" t="s">
        <v>2299</v>
      </c>
      <c r="B30" s="148"/>
      <c r="C30" s="148"/>
      <c r="D30" s="148"/>
      <c r="E30" s="147"/>
      <c r="F30" s="141"/>
    </row>
    <row r="31" ht="14" spans="1:6">
      <c r="A31" s="147" t="s">
        <v>2300</v>
      </c>
      <c r="B31" s="148">
        <v>8222</v>
      </c>
      <c r="C31" s="148">
        <v>10361</v>
      </c>
      <c r="D31" s="148">
        <v>7530</v>
      </c>
      <c r="E31" s="147"/>
      <c r="F31" s="141"/>
    </row>
    <row r="32" ht="14" spans="1:6">
      <c r="A32" s="149" t="s">
        <v>2301</v>
      </c>
      <c r="B32" s="150"/>
      <c r="C32" s="150"/>
      <c r="D32" s="150"/>
      <c r="E32" s="110"/>
      <c r="F32" s="141"/>
    </row>
    <row r="33" ht="14" spans="1:6">
      <c r="A33" s="149" t="s">
        <v>2302</v>
      </c>
      <c r="B33" s="150"/>
      <c r="C33" s="150"/>
      <c r="D33" s="150"/>
      <c r="E33" s="110"/>
      <c r="F33" s="141"/>
    </row>
    <row r="34" ht="14" spans="1:6">
      <c r="A34" s="149" t="s">
        <v>2303</v>
      </c>
      <c r="B34" s="150"/>
      <c r="C34" s="150"/>
      <c r="D34" s="150"/>
      <c r="E34" s="110"/>
      <c r="F34" s="141"/>
    </row>
    <row r="35" ht="14" spans="1:6">
      <c r="A35" s="149" t="s">
        <v>2304</v>
      </c>
      <c r="B35" s="150">
        <v>786</v>
      </c>
      <c r="C35" s="150">
        <v>846</v>
      </c>
      <c r="D35" s="150"/>
      <c r="E35" s="110"/>
      <c r="F35" s="141"/>
    </row>
    <row r="36" ht="14" spans="1:6">
      <c r="A36" s="149" t="s">
        <v>2305</v>
      </c>
      <c r="B36" s="150">
        <v>6637</v>
      </c>
      <c r="C36" s="150">
        <v>15815</v>
      </c>
      <c r="D36" s="150">
        <v>9187</v>
      </c>
      <c r="E36" s="110"/>
      <c r="F36" s="141"/>
    </row>
    <row r="37" ht="14" spans="1:6">
      <c r="A37" s="149" t="s">
        <v>2306</v>
      </c>
      <c r="B37" s="150">
        <v>16</v>
      </c>
      <c r="C37" s="150">
        <v>24</v>
      </c>
      <c r="D37" s="150"/>
      <c r="E37" s="110"/>
      <c r="F37" s="141"/>
    </row>
    <row r="38" ht="28" spans="1:6">
      <c r="A38" s="149" t="s">
        <v>2307</v>
      </c>
      <c r="B38" s="150">
        <v>674</v>
      </c>
      <c r="C38" s="150">
        <v>2246</v>
      </c>
      <c r="D38" s="150">
        <v>125</v>
      </c>
      <c r="E38" s="110"/>
      <c r="F38" s="141"/>
    </row>
    <row r="39" ht="14" spans="1:6">
      <c r="A39" s="149" t="s">
        <v>2308</v>
      </c>
      <c r="B39" s="150">
        <v>13278</v>
      </c>
      <c r="C39" s="150">
        <v>14180</v>
      </c>
      <c r="D39" s="150">
        <v>15834</v>
      </c>
      <c r="E39" s="110"/>
      <c r="F39" s="141"/>
    </row>
    <row r="40" ht="14" spans="1:6">
      <c r="A40" s="149" t="s">
        <v>2309</v>
      </c>
      <c r="B40" s="150">
        <v>16950</v>
      </c>
      <c r="C40" s="150">
        <v>17086</v>
      </c>
      <c r="D40" s="150">
        <v>3291</v>
      </c>
      <c r="E40" s="110"/>
      <c r="F40" s="141"/>
    </row>
    <row r="41" ht="14" spans="1:6">
      <c r="A41" s="149" t="s">
        <v>2310</v>
      </c>
      <c r="B41" s="150">
        <v>1084</v>
      </c>
      <c r="C41" s="150">
        <v>997</v>
      </c>
      <c r="D41" s="150"/>
      <c r="E41" s="110"/>
      <c r="F41" s="141"/>
    </row>
    <row r="42" ht="14" spans="1:6">
      <c r="A42" s="149" t="s">
        <v>2311</v>
      </c>
      <c r="B42" s="150"/>
      <c r="C42" s="150"/>
      <c r="D42" s="150"/>
      <c r="E42" s="110"/>
      <c r="F42" s="141"/>
    </row>
    <row r="43" ht="14" spans="1:6">
      <c r="A43" s="149" t="s">
        <v>2312</v>
      </c>
      <c r="B43" s="150">
        <v>19156</v>
      </c>
      <c r="C43" s="150">
        <v>17737</v>
      </c>
      <c r="D43" s="150">
        <v>6972</v>
      </c>
      <c r="E43" s="110"/>
      <c r="F43" s="141"/>
    </row>
    <row r="44" ht="14" spans="1:6">
      <c r="A44" s="149" t="s">
        <v>2313</v>
      </c>
      <c r="B44" s="150">
        <v>4813</v>
      </c>
      <c r="C44" s="150">
        <v>1860</v>
      </c>
      <c r="D44" s="150"/>
      <c r="E44" s="110"/>
      <c r="F44" s="141"/>
    </row>
    <row r="45" ht="28" spans="1:6">
      <c r="A45" s="149" t="s">
        <v>2314</v>
      </c>
      <c r="B45" s="150"/>
      <c r="C45" s="150"/>
      <c r="D45" s="150"/>
      <c r="E45" s="110"/>
      <c r="F45" s="141"/>
    </row>
    <row r="46" ht="14" spans="1:6">
      <c r="A46" s="149" t="s">
        <v>2315</v>
      </c>
      <c r="B46" s="150"/>
      <c r="C46" s="150"/>
      <c r="D46" s="150"/>
      <c r="E46" s="110"/>
      <c r="F46" s="141"/>
    </row>
    <row r="47" ht="14" spans="1:6">
      <c r="A47" s="149" t="s">
        <v>2316</v>
      </c>
      <c r="B47" s="150"/>
      <c r="C47" s="150"/>
      <c r="D47" s="150"/>
      <c r="E47" s="110"/>
      <c r="F47" s="141"/>
    </row>
    <row r="48" ht="28" spans="1:6">
      <c r="A48" s="149" t="s">
        <v>2317</v>
      </c>
      <c r="B48" s="150"/>
      <c r="C48" s="150"/>
      <c r="D48" s="150"/>
      <c r="E48" s="110"/>
      <c r="F48" s="141"/>
    </row>
    <row r="49" ht="14" spans="1:6">
      <c r="A49" s="149" t="s">
        <v>2318</v>
      </c>
      <c r="B49" s="150">
        <v>2151</v>
      </c>
      <c r="C49" s="150">
        <v>1338</v>
      </c>
      <c r="D49" s="150"/>
      <c r="E49" s="110"/>
      <c r="F49" s="141"/>
    </row>
    <row r="50" ht="14" spans="1:6">
      <c r="A50" s="149" t="s">
        <v>2319</v>
      </c>
      <c r="B50" s="150">
        <v>64</v>
      </c>
      <c r="C50" s="150">
        <v>105</v>
      </c>
      <c r="D50" s="150"/>
      <c r="E50" s="110"/>
      <c r="F50" s="141"/>
    </row>
    <row r="51" ht="28" spans="1:6">
      <c r="A51" s="149" t="s">
        <v>2320</v>
      </c>
      <c r="B51" s="150"/>
      <c r="C51" s="150">
        <v>80</v>
      </c>
      <c r="D51" s="150"/>
      <c r="E51" s="110"/>
      <c r="F51" s="141"/>
    </row>
    <row r="52" ht="14" spans="1:6">
      <c r="A52" s="149" t="s">
        <v>2321</v>
      </c>
      <c r="B52" s="150"/>
      <c r="C52" s="150"/>
      <c r="D52" s="150"/>
      <c r="E52" s="110"/>
      <c r="F52" s="141"/>
    </row>
    <row r="53" ht="14" spans="1:6">
      <c r="A53" s="149" t="s">
        <v>2322</v>
      </c>
      <c r="B53" s="150"/>
      <c r="C53" s="150"/>
      <c r="D53" s="150"/>
      <c r="E53" s="110"/>
      <c r="F53" s="141"/>
    </row>
    <row r="54" ht="14" spans="1:6">
      <c r="A54" s="147" t="s">
        <v>2323</v>
      </c>
      <c r="B54" s="148"/>
      <c r="C54" s="148">
        <v>2857</v>
      </c>
      <c r="D54" s="148">
        <v>37</v>
      </c>
      <c r="E54" s="147"/>
      <c r="F54" s="141"/>
    </row>
    <row r="55" ht="14" spans="1:6">
      <c r="A55" s="147" t="s">
        <v>2324</v>
      </c>
      <c r="B55" s="148">
        <f>SUM(B56:B76)</f>
        <v>5957</v>
      </c>
      <c r="C55" s="148">
        <f>SUM(C56:C76)</f>
        <v>11179</v>
      </c>
      <c r="D55" s="148"/>
      <c r="E55" s="141"/>
      <c r="F55" s="141"/>
    </row>
    <row r="56" ht="14" hidden="1" spans="1:6">
      <c r="A56" s="147" t="s">
        <v>2325</v>
      </c>
      <c r="B56" s="148">
        <v>30</v>
      </c>
      <c r="C56" s="148">
        <v>1234</v>
      </c>
      <c r="D56" s="148"/>
      <c r="E56" s="141"/>
      <c r="F56" s="141"/>
    </row>
    <row r="57" ht="14" hidden="1" spans="1:6">
      <c r="A57" s="147" t="s">
        <v>2326</v>
      </c>
      <c r="B57" s="148"/>
      <c r="C57" s="148">
        <v>0</v>
      </c>
      <c r="D57" s="148"/>
      <c r="E57" s="141"/>
      <c r="F57" s="141"/>
    </row>
    <row r="58" ht="14" hidden="1" spans="1:6">
      <c r="A58" s="147" t="s">
        <v>2327</v>
      </c>
      <c r="B58" s="148"/>
      <c r="C58" s="148">
        <v>100</v>
      </c>
      <c r="D58" s="148"/>
      <c r="E58" s="121"/>
      <c r="F58" s="141"/>
    </row>
    <row r="59" ht="14" hidden="1" spans="1:6">
      <c r="A59" s="147" t="s">
        <v>2328</v>
      </c>
      <c r="B59" s="148"/>
      <c r="C59" s="148">
        <v>45</v>
      </c>
      <c r="D59" s="148"/>
      <c r="E59" s="121"/>
      <c r="F59" s="141"/>
    </row>
    <row r="60" ht="14" hidden="1" spans="1:6">
      <c r="A60" s="147" t="s">
        <v>2329</v>
      </c>
      <c r="B60" s="148">
        <v>10</v>
      </c>
      <c r="C60" s="148">
        <v>219</v>
      </c>
      <c r="D60" s="148"/>
      <c r="E60" s="141"/>
      <c r="F60" s="141"/>
    </row>
    <row r="61" ht="14" hidden="1" spans="1:6">
      <c r="A61" s="147" t="s">
        <v>2330</v>
      </c>
      <c r="B61" s="148">
        <v>151</v>
      </c>
      <c r="C61" s="148">
        <v>83</v>
      </c>
      <c r="D61" s="148"/>
      <c r="E61" s="121"/>
      <c r="F61" s="141"/>
    </row>
    <row r="62" ht="14" hidden="1" spans="1:6">
      <c r="A62" s="147" t="s">
        <v>2331</v>
      </c>
      <c r="B62" s="148">
        <v>46</v>
      </c>
      <c r="C62" s="148">
        <v>1199</v>
      </c>
      <c r="D62" s="148"/>
      <c r="E62" s="121"/>
      <c r="F62" s="141"/>
    </row>
    <row r="63" ht="14" hidden="1" spans="1:6">
      <c r="A63" s="147" t="s">
        <v>2332</v>
      </c>
      <c r="B63" s="148">
        <v>30</v>
      </c>
      <c r="C63" s="148">
        <v>812</v>
      </c>
      <c r="D63" s="148"/>
      <c r="E63" s="121"/>
      <c r="F63" s="141"/>
    </row>
    <row r="64" ht="14" hidden="1" spans="1:6">
      <c r="A64" s="147" t="s">
        <v>2333</v>
      </c>
      <c r="B64" s="148">
        <v>59</v>
      </c>
      <c r="C64" s="148">
        <v>215</v>
      </c>
      <c r="D64" s="148"/>
      <c r="E64" s="151"/>
      <c r="F64" s="152"/>
    </row>
    <row r="65" ht="14" hidden="1" spans="1:6">
      <c r="A65" s="147" t="s">
        <v>2334</v>
      </c>
      <c r="B65" s="148">
        <v>324</v>
      </c>
      <c r="C65" s="148">
        <v>1463</v>
      </c>
      <c r="D65" s="148"/>
      <c r="E65" s="121"/>
      <c r="F65" s="141"/>
    </row>
    <row r="66" ht="14" hidden="1" spans="1:6">
      <c r="A66" s="147" t="s">
        <v>2335</v>
      </c>
      <c r="B66" s="148"/>
      <c r="C66" s="148">
        <v>50</v>
      </c>
      <c r="D66" s="148"/>
      <c r="E66" s="121"/>
      <c r="F66" s="141"/>
    </row>
    <row r="67" ht="14" hidden="1" spans="1:6">
      <c r="A67" s="147" t="s">
        <v>2336</v>
      </c>
      <c r="B67" s="148">
        <v>1661</v>
      </c>
      <c r="C67" s="148">
        <v>2371</v>
      </c>
      <c r="D67" s="148"/>
      <c r="E67" s="121"/>
      <c r="F67" s="141"/>
    </row>
    <row r="68" ht="14" hidden="1" spans="1:6">
      <c r="A68" s="147" t="s">
        <v>2337</v>
      </c>
      <c r="B68" s="148"/>
      <c r="C68" s="148">
        <v>353</v>
      </c>
      <c r="D68" s="148"/>
      <c r="E68" s="121"/>
      <c r="F68" s="141"/>
    </row>
    <row r="69" ht="14" hidden="1" spans="1:6">
      <c r="A69" s="147" t="s">
        <v>2338</v>
      </c>
      <c r="B69" s="148"/>
      <c r="C69" s="148">
        <v>622</v>
      </c>
      <c r="D69" s="148"/>
      <c r="E69" s="121"/>
      <c r="F69" s="141"/>
    </row>
    <row r="70" ht="14" hidden="1" spans="1:6">
      <c r="A70" s="147" t="s">
        <v>2339</v>
      </c>
      <c r="B70" s="148"/>
      <c r="C70" s="148">
        <v>142</v>
      </c>
      <c r="D70" s="148"/>
      <c r="E70" s="121"/>
      <c r="F70" s="141"/>
    </row>
    <row r="71" ht="14" hidden="1" spans="1:6">
      <c r="A71" s="147" t="s">
        <v>2340</v>
      </c>
      <c r="B71" s="148"/>
      <c r="C71" s="148">
        <v>120</v>
      </c>
      <c r="D71" s="148"/>
      <c r="E71" s="121"/>
      <c r="F71" s="141"/>
    </row>
    <row r="72" ht="14" hidden="1" spans="1:6">
      <c r="A72" s="147" t="s">
        <v>2341</v>
      </c>
      <c r="B72" s="148"/>
      <c r="C72" s="148">
        <v>0</v>
      </c>
      <c r="D72" s="148"/>
      <c r="E72" s="121"/>
      <c r="F72" s="141"/>
    </row>
    <row r="73" ht="14" hidden="1" spans="1:6">
      <c r="A73" s="147" t="s">
        <v>2342</v>
      </c>
      <c r="B73" s="148">
        <v>3646</v>
      </c>
      <c r="C73" s="148">
        <v>1588</v>
      </c>
      <c r="D73" s="148"/>
      <c r="E73" s="121"/>
      <c r="F73" s="141"/>
    </row>
    <row r="74" ht="14" hidden="1" spans="1:6">
      <c r="A74" s="147" t="s">
        <v>2343</v>
      </c>
      <c r="B74" s="148"/>
      <c r="C74" s="148">
        <v>112</v>
      </c>
      <c r="D74" s="148"/>
      <c r="E74" s="121"/>
      <c r="F74" s="141"/>
    </row>
    <row r="75" ht="14" hidden="1" spans="1:6">
      <c r="A75" s="147" t="s">
        <v>2344</v>
      </c>
      <c r="B75" s="148"/>
      <c r="C75" s="148">
        <v>411</v>
      </c>
      <c r="D75" s="148"/>
      <c r="E75" s="121"/>
      <c r="F75" s="141"/>
    </row>
    <row r="76" ht="14" hidden="1" spans="1:6">
      <c r="A76" s="141" t="s">
        <v>2345</v>
      </c>
      <c r="B76" s="153"/>
      <c r="C76" s="153">
        <v>40</v>
      </c>
      <c r="D76" s="153"/>
      <c r="E76" s="121"/>
      <c r="F76" s="141"/>
    </row>
    <row r="77" ht="14" hidden="1" spans="1:6">
      <c r="A77" s="141"/>
      <c r="B77" s="153"/>
      <c r="C77" s="153"/>
      <c r="D77" s="153"/>
      <c r="E77" s="121"/>
      <c r="F77" s="154"/>
    </row>
    <row r="78" ht="14" hidden="1" spans="1:6">
      <c r="A78" s="141"/>
      <c r="B78" s="153"/>
      <c r="C78" s="153"/>
      <c r="D78" s="153"/>
      <c r="E78" s="121"/>
      <c r="F78" s="154"/>
    </row>
    <row r="79" ht="14" hidden="1" spans="1:6">
      <c r="A79" s="141"/>
      <c r="B79" s="153"/>
      <c r="C79" s="153"/>
      <c r="D79" s="153"/>
      <c r="E79" s="121"/>
      <c r="F79" s="154"/>
    </row>
    <row r="80" ht="14" hidden="1" spans="1:6">
      <c r="A80" s="141" t="s">
        <v>2346</v>
      </c>
      <c r="B80" s="153">
        <f>SUM(B81:B82)</f>
        <v>0</v>
      </c>
      <c r="C80" s="153">
        <f>SUM(C81:C82)</f>
        <v>0</v>
      </c>
      <c r="D80" s="153">
        <f>SUM(D81:D82)</f>
        <v>0</v>
      </c>
      <c r="E80" s="121"/>
      <c r="F80" s="154"/>
    </row>
    <row r="81" ht="14" hidden="1" spans="1:6">
      <c r="A81" s="141" t="s">
        <v>2347</v>
      </c>
      <c r="B81" s="153"/>
      <c r="C81" s="153"/>
      <c r="D81" s="153"/>
      <c r="E81" s="121"/>
      <c r="F81" s="154"/>
    </row>
    <row r="82" ht="14" hidden="1" spans="1:6">
      <c r="A82" s="141" t="s">
        <v>2348</v>
      </c>
      <c r="B82" s="153"/>
      <c r="C82" s="153"/>
      <c r="D82" s="153"/>
      <c r="E82" s="121"/>
      <c r="F82" s="154"/>
    </row>
    <row r="83" ht="14" hidden="1" spans="1:6">
      <c r="A83" s="141" t="s">
        <v>2349</v>
      </c>
      <c r="B83" s="153"/>
      <c r="C83" s="153"/>
      <c r="D83" s="153"/>
      <c r="E83" s="121"/>
      <c r="F83" s="154"/>
    </row>
    <row r="84" ht="14" hidden="1" spans="1:6">
      <c r="A84" s="121" t="s">
        <v>2350</v>
      </c>
      <c r="B84" s="153"/>
      <c r="C84" s="153">
        <v>4591</v>
      </c>
      <c r="D84" s="153"/>
      <c r="E84" s="121"/>
      <c r="F84" s="154"/>
    </row>
    <row r="85" ht="14" hidden="1" spans="1:6">
      <c r="A85" s="121" t="s">
        <v>2351</v>
      </c>
      <c r="B85" s="153">
        <v>50000</v>
      </c>
      <c r="C85" s="153">
        <v>6300</v>
      </c>
      <c r="D85" s="153"/>
      <c r="E85" s="121"/>
      <c r="F85" s="154"/>
    </row>
    <row r="86" ht="14" hidden="1" spans="1:6">
      <c r="A86" s="121" t="s">
        <v>2352</v>
      </c>
      <c r="B86" s="153">
        <v>50000</v>
      </c>
      <c r="C86" s="153">
        <v>6300</v>
      </c>
      <c r="D86" s="153"/>
      <c r="E86" s="155"/>
      <c r="F86" s="141"/>
    </row>
    <row r="87" ht="14" hidden="1" spans="1:6">
      <c r="A87" s="141" t="s">
        <v>2353</v>
      </c>
      <c r="B87" s="122"/>
      <c r="C87" s="122"/>
      <c r="D87" s="122"/>
      <c r="E87" s="141"/>
      <c r="F87" s="141"/>
    </row>
    <row r="88" ht="14" hidden="1" spans="1:6">
      <c r="A88" s="121" t="s">
        <v>2354</v>
      </c>
      <c r="B88" s="122"/>
      <c r="C88" s="122"/>
      <c r="D88" s="122"/>
      <c r="E88" s="141"/>
      <c r="F88" s="141"/>
    </row>
    <row r="89" ht="14" hidden="1" spans="1:6">
      <c r="A89" s="121" t="s">
        <v>2355</v>
      </c>
      <c r="B89" s="122"/>
      <c r="C89" s="122"/>
      <c r="D89" s="122"/>
      <c r="E89" s="121"/>
      <c r="F89" s="141"/>
    </row>
    <row r="90" ht="14" hidden="1" spans="1:6">
      <c r="A90" s="121" t="s">
        <v>2356</v>
      </c>
      <c r="B90" s="122"/>
      <c r="C90" s="122"/>
      <c r="D90" s="122"/>
      <c r="E90" s="141"/>
      <c r="F90" s="141"/>
    </row>
    <row r="91" ht="14" hidden="1" spans="1:6">
      <c r="A91" s="121" t="s">
        <v>2357</v>
      </c>
      <c r="B91" s="122"/>
      <c r="C91" s="122">
        <v>67846</v>
      </c>
      <c r="D91" s="122"/>
      <c r="E91" s="141"/>
      <c r="F91" s="141"/>
    </row>
    <row r="92" ht="14" hidden="1" spans="1:6">
      <c r="A92" s="121" t="s">
        <v>2358</v>
      </c>
      <c r="B92" s="122"/>
      <c r="C92" s="122"/>
      <c r="D92" s="122"/>
      <c r="E92" s="141"/>
      <c r="F92" s="141"/>
    </row>
    <row r="93" ht="14" hidden="1" spans="1:6">
      <c r="A93" s="121" t="s">
        <v>2359</v>
      </c>
      <c r="B93" s="122"/>
      <c r="C93" s="122">
        <v>1873</v>
      </c>
      <c r="D93" s="122"/>
      <c r="E93" s="141"/>
      <c r="F93" s="141"/>
    </row>
    <row r="94" ht="14" hidden="1" spans="1:6">
      <c r="A94" s="141" t="s">
        <v>2360</v>
      </c>
      <c r="B94" s="122"/>
      <c r="C94" s="122"/>
      <c r="D94" s="122"/>
      <c r="E94" s="141"/>
      <c r="F94" s="141"/>
    </row>
    <row r="95" ht="14" hidden="1" spans="1:6">
      <c r="A95" s="141" t="s">
        <v>2361</v>
      </c>
      <c r="B95" s="122"/>
      <c r="C95" s="122"/>
      <c r="D95" s="122"/>
      <c r="E95" s="141"/>
      <c r="F95" s="141"/>
    </row>
    <row r="96" ht="14" hidden="1" spans="1:6">
      <c r="A96" s="121"/>
      <c r="B96" s="122"/>
      <c r="C96" s="122"/>
      <c r="D96" s="122"/>
      <c r="E96" s="141"/>
      <c r="F96" s="141"/>
    </row>
    <row r="97" ht="14" hidden="1" spans="1:6">
      <c r="A97" s="121"/>
      <c r="B97" s="122"/>
      <c r="C97" s="122"/>
      <c r="D97" s="122"/>
      <c r="E97" s="141"/>
      <c r="F97" s="141"/>
    </row>
    <row r="98" ht="14" hidden="1" spans="1:6">
      <c r="A98" s="121"/>
      <c r="B98" s="122"/>
      <c r="C98" s="122"/>
      <c r="D98" s="122"/>
      <c r="E98" s="141"/>
      <c r="F98" s="141"/>
    </row>
    <row r="99" ht="14" hidden="1" spans="1:6">
      <c r="A99" s="121"/>
      <c r="B99" s="122"/>
      <c r="C99" s="122"/>
      <c r="D99" s="122"/>
      <c r="E99" s="141"/>
      <c r="F99" s="141"/>
    </row>
    <row r="100" ht="14" hidden="1" spans="1:6">
      <c r="A100" s="121"/>
      <c r="B100" s="122"/>
      <c r="C100" s="122"/>
      <c r="D100" s="122"/>
      <c r="E100" s="141"/>
      <c r="F100" s="141"/>
    </row>
    <row r="101" ht="14" spans="1:6">
      <c r="A101" s="156" t="s">
        <v>2362</v>
      </c>
      <c r="B101" s="140">
        <f>B8+B9</f>
        <v>235416</v>
      </c>
      <c r="C101" s="140">
        <f>C8+C9</f>
        <v>299664</v>
      </c>
      <c r="D101" s="140">
        <f>D8+D9</f>
        <v>141770</v>
      </c>
      <c r="E101" s="141"/>
      <c r="F101" s="141"/>
    </row>
  </sheetData>
  <protectedRanges>
    <protectedRange sqref="E32:E52" name="区域1"/>
  </protectedRanges>
  <mergeCells count="6">
    <mergeCell ref="A2:F2"/>
    <mergeCell ref="A5:F5"/>
    <mergeCell ref="D6:F6"/>
    <mergeCell ref="A6:A7"/>
    <mergeCell ref="B6:B7"/>
    <mergeCell ref="C6:C7"/>
  </mergeCells>
  <printOptions horizontalCentered="1"/>
  <pageMargins left="0.707638888888889" right="0.707638888888889" top="0.354166666666667" bottom="0.313888888888889" header="0.313888888888889" footer="0.313888888888889"/>
  <pageSetup paperSize="9" scale="93"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pageSetUpPr fitToPage="1"/>
  </sheetPr>
  <dimension ref="A1:IZ7"/>
  <sheetViews>
    <sheetView showGridLines="0" showZeros="0" view="pageBreakPreview" zoomScaleNormal="100" workbookViewId="0">
      <selection activeCell="D21" sqref="D21"/>
    </sheetView>
  </sheetViews>
  <sheetFormatPr defaultColWidth="9" defaultRowHeight="12" outlineLevelRow="6"/>
  <cols>
    <col min="1" max="1" width="48.6666666666667" customWidth="1"/>
    <col min="2" max="10" width="16" customWidth="1"/>
    <col min="11" max="13" width="12" customWidth="1"/>
    <col min="14" max="14" width="7.5" customWidth="1"/>
    <col min="15" max="15" width="1" customWidth="1"/>
    <col min="16" max="16" width="13.5" customWidth="1"/>
    <col min="17" max="17" width="7.83333333333333" customWidth="1"/>
  </cols>
  <sheetData>
    <row r="1" ht="19.5" customHeight="1" spans="1:260">
      <c r="A1" s="56"/>
    </row>
    <row r="2" ht="33" customHeight="1" spans="1:260">
      <c r="A2" s="57" t="s">
        <v>2363</v>
      </c>
      <c r="B2" s="57"/>
      <c r="C2" s="57"/>
      <c r="D2" s="57"/>
      <c r="E2" s="57"/>
      <c r="F2" s="57"/>
      <c r="G2" s="57"/>
      <c r="H2" s="57"/>
      <c r="I2" s="57"/>
      <c r="J2" s="57"/>
      <c r="K2" s="58"/>
      <c r="L2" s="58"/>
      <c r="M2" s="58"/>
      <c r="N2" s="58"/>
      <c r="O2" s="58"/>
      <c r="P2" s="58"/>
      <c r="Q2" s="58"/>
      <c r="R2" s="59"/>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c r="BR2" s="58"/>
      <c r="BS2" s="58"/>
      <c r="BT2" s="58"/>
      <c r="BU2" s="58"/>
      <c r="BV2" s="58"/>
      <c r="BW2" s="58"/>
      <c r="BX2" s="58"/>
      <c r="BY2" s="58"/>
      <c r="BZ2" s="58"/>
      <c r="CA2" s="58"/>
      <c r="CB2" s="58"/>
      <c r="CC2" s="58"/>
      <c r="CD2" s="58"/>
      <c r="CE2" s="58"/>
      <c r="CF2" s="58"/>
      <c r="CG2" s="58"/>
      <c r="CH2" s="58"/>
      <c r="CI2" s="58"/>
      <c r="CJ2" s="58"/>
      <c r="CK2" s="58"/>
      <c r="CL2" s="58"/>
      <c r="CM2" s="58"/>
      <c r="CN2" s="58"/>
      <c r="CO2" s="58"/>
      <c r="CP2" s="58"/>
      <c r="CQ2" s="58"/>
      <c r="CR2" s="58"/>
      <c r="CS2" s="58"/>
      <c r="CT2" s="58"/>
      <c r="CU2" s="58"/>
      <c r="CV2" s="58"/>
      <c r="CW2" s="58"/>
      <c r="CX2" s="58"/>
      <c r="CY2" s="58"/>
      <c r="CZ2" s="58"/>
      <c r="DA2" s="58"/>
      <c r="DB2" s="58"/>
      <c r="DC2" s="58"/>
      <c r="DD2" s="58"/>
      <c r="DE2" s="58"/>
      <c r="DF2" s="58"/>
      <c r="DG2" s="58"/>
      <c r="DH2" s="58"/>
      <c r="DI2" s="58"/>
      <c r="DJ2" s="58"/>
      <c r="DK2" s="58"/>
      <c r="DL2" s="58"/>
      <c r="DM2" s="58"/>
      <c r="DN2" s="58"/>
      <c r="DO2" s="58"/>
      <c r="DP2" s="58"/>
      <c r="DQ2" s="58"/>
      <c r="DR2" s="58"/>
      <c r="DS2" s="58"/>
      <c r="DT2" s="58"/>
      <c r="DU2" s="58"/>
      <c r="DV2" s="58"/>
      <c r="DW2" s="58"/>
      <c r="DX2" s="58"/>
      <c r="DY2" s="58"/>
      <c r="DZ2" s="58"/>
      <c r="EA2" s="58"/>
      <c r="EB2" s="58"/>
      <c r="EC2" s="58"/>
      <c r="ED2" s="58"/>
      <c r="EE2" s="58"/>
      <c r="EF2" s="58"/>
      <c r="EG2" s="58"/>
      <c r="EH2" s="58"/>
      <c r="EI2" s="58"/>
      <c r="EJ2" s="58"/>
      <c r="EK2" s="58"/>
      <c r="EL2" s="58"/>
      <c r="EM2" s="58"/>
      <c r="EN2" s="58"/>
      <c r="EO2" s="58"/>
      <c r="EP2" s="58"/>
      <c r="EQ2" s="58"/>
      <c r="ER2" s="58"/>
      <c r="ES2" s="58"/>
      <c r="ET2" s="58"/>
      <c r="EU2" s="58"/>
      <c r="EV2" s="58"/>
      <c r="EW2" s="58"/>
      <c r="EX2" s="58"/>
      <c r="EY2" s="58"/>
      <c r="EZ2" s="58"/>
      <c r="FA2" s="58"/>
      <c r="FB2" s="58"/>
      <c r="FC2" s="58"/>
      <c r="FD2" s="58"/>
      <c r="FE2" s="58"/>
      <c r="FF2" s="58"/>
      <c r="FG2" s="58"/>
      <c r="FH2" s="58"/>
      <c r="FI2" s="58"/>
      <c r="FJ2" s="58"/>
      <c r="FK2" s="58"/>
      <c r="FL2" s="58"/>
      <c r="FM2" s="58"/>
      <c r="FN2" s="58"/>
      <c r="FO2" s="58"/>
      <c r="FP2" s="58"/>
      <c r="FQ2" s="58"/>
      <c r="FR2" s="58"/>
      <c r="FS2" s="58"/>
      <c r="FT2" s="58"/>
      <c r="FU2" s="58"/>
      <c r="FV2" s="58"/>
      <c r="FW2" s="58"/>
      <c r="FX2" s="58"/>
      <c r="FY2" s="58"/>
      <c r="FZ2" s="58"/>
      <c r="GA2" s="58"/>
      <c r="GB2" s="58"/>
      <c r="GC2" s="58"/>
      <c r="GD2" s="58"/>
      <c r="GE2" s="58"/>
      <c r="GF2" s="58"/>
      <c r="GG2" s="58"/>
      <c r="GH2" s="58"/>
      <c r="GI2" s="58"/>
      <c r="GJ2" s="58"/>
      <c r="GK2" s="58"/>
      <c r="GL2" s="58"/>
      <c r="GM2" s="58"/>
      <c r="GN2" s="58"/>
      <c r="GO2" s="58"/>
      <c r="GP2" s="58"/>
      <c r="GQ2" s="58"/>
      <c r="GR2" s="58"/>
      <c r="GS2" s="58"/>
      <c r="GT2" s="58"/>
      <c r="GU2" s="58"/>
      <c r="GV2" s="58"/>
      <c r="GW2" s="58"/>
      <c r="GX2" s="58"/>
      <c r="GY2" s="58"/>
      <c r="GZ2" s="58"/>
      <c r="HA2" s="58"/>
      <c r="HB2" s="58"/>
      <c r="HC2" s="58"/>
      <c r="HD2" s="58"/>
      <c r="HE2" s="58"/>
      <c r="HF2" s="58"/>
      <c r="HG2" s="58"/>
      <c r="HH2" s="58"/>
      <c r="HI2" s="58"/>
      <c r="HJ2" s="58"/>
      <c r="HK2" s="58"/>
      <c r="HL2" s="58"/>
      <c r="HM2" s="58"/>
      <c r="HN2" s="58"/>
      <c r="HO2" s="58"/>
      <c r="HP2" s="58"/>
      <c r="HQ2" s="58"/>
      <c r="HR2" s="58"/>
      <c r="HS2" s="58"/>
      <c r="HT2" s="58"/>
      <c r="HU2" s="58"/>
      <c r="HV2" s="58"/>
      <c r="HW2" s="58"/>
      <c r="HX2" s="58"/>
      <c r="HY2" s="58"/>
      <c r="HZ2" s="58"/>
      <c r="IA2" s="58"/>
      <c r="IB2" s="58"/>
      <c r="IC2" s="58"/>
      <c r="ID2" s="58"/>
      <c r="IE2" s="58"/>
      <c r="IF2" s="58"/>
      <c r="IG2" s="58"/>
      <c r="IH2" s="58"/>
      <c r="II2" s="58"/>
      <c r="IJ2" s="58"/>
      <c r="IK2" s="58"/>
      <c r="IL2" s="58"/>
      <c r="IM2" s="58"/>
      <c r="IN2" s="58"/>
      <c r="IO2" s="58"/>
      <c r="IP2" s="58"/>
      <c r="IQ2" s="58"/>
      <c r="IR2" s="58"/>
      <c r="IS2" s="58"/>
      <c r="IT2" s="58"/>
      <c r="IU2" s="58"/>
      <c r="IV2" s="58"/>
      <c r="IW2" s="58"/>
      <c r="IX2" s="58"/>
      <c r="IY2" s="58"/>
      <c r="IZ2" s="58"/>
    </row>
    <row r="3" ht="19.5" customHeight="1" spans="1:260">
      <c r="A3" s="60"/>
      <c r="B3" s="61"/>
      <c r="C3" s="61"/>
      <c r="D3" s="61"/>
      <c r="E3" s="61"/>
      <c r="F3" s="61"/>
      <c r="G3" s="61"/>
      <c r="H3" s="61"/>
      <c r="I3" s="61"/>
      <c r="J3" s="62" t="s">
        <v>72</v>
      </c>
      <c r="K3" s="63"/>
      <c r="L3" s="63"/>
      <c r="M3" s="63"/>
      <c r="N3" s="63"/>
      <c r="O3" s="63"/>
      <c r="P3" s="63"/>
      <c r="Q3" s="63"/>
      <c r="R3" s="64"/>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3"/>
      <c r="BG3" s="63"/>
      <c r="BH3" s="63"/>
      <c r="BI3" s="63"/>
      <c r="BJ3" s="63"/>
      <c r="BK3" s="63"/>
      <c r="BL3" s="63"/>
      <c r="BM3" s="63"/>
      <c r="BN3" s="63"/>
      <c r="BO3" s="63"/>
      <c r="BP3" s="63"/>
      <c r="BQ3" s="63"/>
      <c r="BR3" s="63"/>
      <c r="BS3" s="63"/>
      <c r="BT3" s="63"/>
      <c r="BU3" s="63"/>
      <c r="BV3" s="63"/>
      <c r="BW3" s="63"/>
      <c r="BX3" s="63"/>
      <c r="BY3" s="63"/>
      <c r="BZ3" s="63"/>
      <c r="CA3" s="63"/>
      <c r="CB3" s="63"/>
      <c r="CC3" s="63"/>
      <c r="CD3" s="63"/>
      <c r="CE3" s="63"/>
      <c r="CF3" s="63"/>
      <c r="CG3" s="63"/>
      <c r="CH3" s="63"/>
      <c r="CI3" s="63"/>
      <c r="CJ3" s="63"/>
      <c r="CK3" s="63"/>
      <c r="CL3" s="63"/>
      <c r="CM3" s="63"/>
      <c r="CN3" s="63"/>
      <c r="CO3" s="63"/>
      <c r="CP3" s="63"/>
      <c r="CQ3" s="63"/>
      <c r="CR3" s="63"/>
      <c r="CS3" s="63"/>
      <c r="CT3" s="63"/>
      <c r="CU3" s="63"/>
      <c r="CV3" s="63"/>
      <c r="CW3" s="63"/>
      <c r="CX3" s="63"/>
      <c r="CY3" s="63"/>
      <c r="CZ3" s="63"/>
      <c r="DA3" s="63"/>
      <c r="DB3" s="63"/>
      <c r="DC3" s="63"/>
      <c r="DD3" s="63"/>
      <c r="DE3" s="63"/>
      <c r="DF3" s="63"/>
      <c r="DG3" s="63"/>
      <c r="DH3" s="63"/>
      <c r="DI3" s="63"/>
      <c r="DJ3" s="63"/>
      <c r="DK3" s="63"/>
      <c r="DL3" s="63"/>
      <c r="DM3" s="63"/>
      <c r="DN3" s="63"/>
      <c r="DO3" s="63"/>
      <c r="DP3" s="63"/>
      <c r="DQ3" s="63"/>
      <c r="DR3" s="63"/>
      <c r="DS3" s="63"/>
      <c r="DT3" s="63"/>
      <c r="DU3" s="63"/>
      <c r="DV3" s="63"/>
      <c r="DW3" s="63"/>
      <c r="DX3" s="63"/>
      <c r="DY3" s="63"/>
      <c r="DZ3" s="63"/>
      <c r="EA3" s="63"/>
      <c r="EB3" s="63"/>
      <c r="EC3" s="63"/>
      <c r="ED3" s="63"/>
      <c r="EE3" s="63"/>
      <c r="EF3" s="63"/>
      <c r="EG3" s="63"/>
      <c r="EH3" s="63"/>
      <c r="EI3" s="63"/>
      <c r="EJ3" s="63"/>
      <c r="EK3" s="63"/>
      <c r="EL3" s="63"/>
      <c r="EM3" s="63"/>
      <c r="EN3" s="63"/>
      <c r="EO3" s="63"/>
      <c r="EP3" s="63"/>
      <c r="EQ3" s="63"/>
      <c r="ER3" s="63"/>
      <c r="ES3" s="63"/>
      <c r="ET3" s="63"/>
      <c r="EU3" s="63"/>
      <c r="EV3" s="63"/>
      <c r="EW3" s="63"/>
      <c r="EX3" s="63"/>
      <c r="EY3" s="63"/>
      <c r="EZ3" s="63"/>
      <c r="FA3" s="63"/>
      <c r="FB3" s="63"/>
      <c r="FC3" s="63"/>
      <c r="FD3" s="63"/>
      <c r="FE3" s="63"/>
      <c r="FF3" s="63"/>
      <c r="FG3" s="63"/>
      <c r="FH3" s="63"/>
      <c r="FI3" s="63"/>
      <c r="FJ3" s="63"/>
      <c r="FK3" s="63"/>
      <c r="FL3" s="63"/>
      <c r="FM3" s="63"/>
      <c r="FN3" s="63"/>
      <c r="FO3" s="63"/>
      <c r="FP3" s="63"/>
      <c r="FQ3" s="63"/>
      <c r="FR3" s="63"/>
      <c r="FS3" s="63"/>
      <c r="FT3" s="63"/>
      <c r="FU3" s="63"/>
      <c r="FV3" s="63"/>
      <c r="FW3" s="63"/>
      <c r="FX3" s="63"/>
      <c r="FY3" s="63"/>
      <c r="FZ3" s="63"/>
      <c r="GA3" s="63"/>
      <c r="GB3" s="63"/>
      <c r="GC3" s="63"/>
      <c r="GD3" s="63"/>
      <c r="GE3" s="63"/>
      <c r="GF3" s="63"/>
      <c r="GG3" s="63"/>
      <c r="GH3" s="63"/>
      <c r="GI3" s="63"/>
      <c r="GJ3" s="63"/>
      <c r="GK3" s="63"/>
      <c r="GL3" s="63"/>
      <c r="GM3" s="63"/>
      <c r="GN3" s="63"/>
      <c r="GO3" s="63"/>
      <c r="GP3" s="63"/>
      <c r="GQ3" s="63"/>
      <c r="GR3" s="63"/>
      <c r="GS3" s="63"/>
      <c r="GT3" s="63"/>
      <c r="GU3" s="63"/>
      <c r="GV3" s="63"/>
      <c r="GW3" s="63"/>
      <c r="GX3" s="63"/>
      <c r="GY3" s="63"/>
      <c r="GZ3" s="63"/>
      <c r="HA3" s="63"/>
      <c r="HB3" s="63"/>
      <c r="HC3" s="63"/>
      <c r="HD3" s="63"/>
      <c r="HE3" s="63"/>
      <c r="HF3" s="63"/>
      <c r="HG3" s="63"/>
      <c r="HH3" s="63"/>
      <c r="HI3" s="63"/>
      <c r="HJ3" s="63"/>
      <c r="HK3" s="63"/>
      <c r="HL3" s="63"/>
      <c r="HM3" s="63"/>
      <c r="HN3" s="63"/>
      <c r="HO3" s="63"/>
      <c r="HP3" s="63"/>
      <c r="HQ3" s="63"/>
      <c r="HR3" s="63"/>
      <c r="HS3" s="63"/>
      <c r="HT3" s="63"/>
      <c r="HU3" s="63"/>
      <c r="HV3" s="63"/>
      <c r="HW3" s="63"/>
      <c r="HX3" s="63"/>
      <c r="HY3" s="63"/>
      <c r="HZ3" s="63"/>
      <c r="IA3" s="63"/>
      <c r="IB3" s="63"/>
      <c r="IC3" s="63"/>
      <c r="ID3" s="63"/>
      <c r="IE3" s="63"/>
      <c r="IF3" s="63"/>
      <c r="IG3" s="63"/>
      <c r="IH3" s="63"/>
      <c r="II3" s="63"/>
      <c r="IJ3" s="63"/>
      <c r="IK3" s="63"/>
      <c r="IL3" s="63"/>
      <c r="IM3" s="63"/>
      <c r="IN3" s="63"/>
      <c r="IO3" s="63"/>
      <c r="IP3" s="63"/>
      <c r="IQ3" s="63"/>
      <c r="IR3" s="63"/>
      <c r="IS3" s="63"/>
      <c r="IT3" s="63"/>
      <c r="IU3" s="63"/>
      <c r="IV3" s="63"/>
      <c r="IW3" s="63"/>
      <c r="IX3" s="63"/>
      <c r="IY3" s="63"/>
      <c r="IZ3" s="63"/>
    </row>
    <row r="4" ht="36" customHeight="1" spans="1:260">
      <c r="A4" s="65" t="s">
        <v>2364</v>
      </c>
      <c r="B4" s="123" t="s">
        <v>2272</v>
      </c>
      <c r="C4" s="124"/>
      <c r="D4" s="125"/>
      <c r="E4" s="123" t="s">
        <v>2365</v>
      </c>
      <c r="F4" s="124"/>
      <c r="G4" s="125"/>
      <c r="H4" s="123" t="s">
        <v>2366</v>
      </c>
      <c r="I4" s="124"/>
      <c r="J4" s="125"/>
      <c r="K4" s="63"/>
      <c r="L4" s="63"/>
      <c r="M4" s="63"/>
      <c r="N4" s="63"/>
      <c r="O4" s="63"/>
      <c r="P4" s="63"/>
      <c r="Q4" s="63"/>
      <c r="R4" s="64"/>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6"/>
      <c r="AZ4" s="63"/>
      <c r="BA4" s="63"/>
      <c r="BB4" s="63"/>
      <c r="BC4" s="63"/>
      <c r="BD4" s="63"/>
      <c r="BE4" s="63"/>
      <c r="BF4" s="63"/>
      <c r="BG4" s="63"/>
      <c r="BH4" s="63"/>
      <c r="BI4" s="63"/>
      <c r="BJ4" s="63"/>
      <c r="BK4" s="63"/>
      <c r="BL4" s="63"/>
      <c r="BM4" s="63"/>
      <c r="BN4" s="63"/>
      <c r="BO4" s="63"/>
      <c r="BP4" s="63"/>
      <c r="BQ4" s="63"/>
      <c r="BR4" s="63"/>
      <c r="BS4" s="63"/>
      <c r="BT4" s="63"/>
      <c r="BU4" s="63"/>
      <c r="BV4" s="63"/>
      <c r="BW4" s="63"/>
      <c r="BX4" s="63"/>
      <c r="BY4" s="63"/>
      <c r="BZ4" s="63"/>
      <c r="CA4" s="63"/>
      <c r="CB4" s="63"/>
      <c r="CC4" s="63"/>
      <c r="CD4" s="63"/>
      <c r="CE4" s="63"/>
      <c r="CF4" s="63"/>
      <c r="CG4" s="63"/>
      <c r="CH4" s="63"/>
      <c r="CI4" s="63"/>
      <c r="CJ4" s="63"/>
      <c r="CK4" s="63"/>
      <c r="CL4" s="63"/>
      <c r="CM4" s="63"/>
      <c r="CN4" s="63"/>
      <c r="CO4" s="63"/>
      <c r="CP4" s="63"/>
      <c r="CQ4" s="63"/>
      <c r="CR4" s="63"/>
      <c r="CS4" s="63"/>
      <c r="CT4" s="63"/>
      <c r="CU4" s="63"/>
      <c r="CV4" s="63"/>
      <c r="CW4" s="63"/>
      <c r="CX4" s="63"/>
      <c r="CY4" s="63"/>
      <c r="CZ4" s="63"/>
      <c r="DA4" s="63"/>
      <c r="DB4" s="63"/>
      <c r="DC4" s="63"/>
      <c r="DD4" s="63"/>
      <c r="DE4" s="63"/>
      <c r="DF4" s="63"/>
      <c r="DG4" s="63"/>
      <c r="DH4" s="63"/>
      <c r="DI4" s="63"/>
      <c r="DJ4" s="63"/>
      <c r="DK4" s="63"/>
      <c r="DL4" s="63"/>
      <c r="DM4" s="63"/>
      <c r="DN4" s="63"/>
      <c r="DO4" s="63"/>
      <c r="DP4" s="63"/>
      <c r="DQ4" s="63"/>
      <c r="DR4" s="63"/>
      <c r="DS4" s="63"/>
      <c r="DT4" s="63"/>
      <c r="DU4" s="63"/>
      <c r="DV4" s="63"/>
      <c r="DW4" s="63"/>
      <c r="DX4" s="63"/>
      <c r="DY4" s="63"/>
      <c r="DZ4" s="63"/>
      <c r="EA4" s="63"/>
      <c r="EB4" s="63"/>
      <c r="EC4" s="63"/>
      <c r="ED4" s="63"/>
      <c r="EE4" s="63"/>
      <c r="EF4" s="63"/>
      <c r="EG4" s="63"/>
      <c r="EH4" s="63"/>
      <c r="EI4" s="63"/>
      <c r="EJ4" s="63"/>
      <c r="EK4" s="63"/>
      <c r="EL4" s="63"/>
      <c r="EM4" s="63"/>
      <c r="EN4" s="63"/>
      <c r="EO4" s="63"/>
      <c r="EP4" s="63"/>
      <c r="EQ4" s="63"/>
      <c r="ER4" s="63"/>
      <c r="ES4" s="63"/>
      <c r="ET4" s="63"/>
      <c r="EU4" s="63"/>
      <c r="EV4" s="63"/>
      <c r="EW4" s="63"/>
      <c r="EX4" s="63"/>
      <c r="EY4" s="63"/>
      <c r="EZ4" s="63"/>
      <c r="FA4" s="63"/>
      <c r="FB4" s="63"/>
      <c r="FC4" s="63"/>
      <c r="FD4" s="63"/>
      <c r="FE4" s="63"/>
      <c r="FF4" s="63"/>
      <c r="FG4" s="63"/>
      <c r="FH4" s="63"/>
      <c r="FI4" s="63"/>
      <c r="FJ4" s="63"/>
      <c r="FK4" s="63"/>
      <c r="FL4" s="63"/>
      <c r="FM4" s="63"/>
      <c r="FN4" s="63"/>
      <c r="FO4" s="63"/>
      <c r="FP4" s="63"/>
      <c r="FQ4" s="63"/>
      <c r="FR4" s="63"/>
      <c r="FS4" s="63"/>
      <c r="FT4" s="63"/>
      <c r="FU4" s="63"/>
      <c r="FV4" s="63"/>
      <c r="FW4" s="63"/>
      <c r="FX4" s="63"/>
      <c r="FY4" s="63"/>
      <c r="FZ4" s="63"/>
      <c r="GA4" s="63"/>
      <c r="GB4" s="63"/>
      <c r="GC4" s="63"/>
      <c r="GD4" s="63"/>
      <c r="GE4" s="63"/>
      <c r="GF4" s="63"/>
      <c r="GG4" s="63"/>
      <c r="GH4" s="63"/>
      <c r="GI4" s="63"/>
      <c r="GJ4" s="63"/>
      <c r="GK4" s="63"/>
      <c r="GL4" s="63"/>
      <c r="GM4" s="63"/>
      <c r="GN4" s="63"/>
      <c r="GO4" s="63"/>
      <c r="GP4" s="63"/>
      <c r="GQ4" s="63"/>
      <c r="GR4" s="63"/>
      <c r="GS4" s="63"/>
      <c r="GT4" s="63"/>
      <c r="GU4" s="63"/>
      <c r="GV4" s="63"/>
      <c r="GW4" s="63"/>
      <c r="GX4" s="63"/>
      <c r="GY4" s="63"/>
      <c r="GZ4" s="63"/>
      <c r="HA4" s="63"/>
      <c r="HB4" s="63"/>
      <c r="HC4" s="63"/>
      <c r="HD4" s="63"/>
      <c r="HE4" s="63"/>
      <c r="HF4" s="63"/>
      <c r="HG4" s="63"/>
      <c r="HH4" s="63"/>
      <c r="HI4" s="63"/>
      <c r="HJ4" s="63"/>
      <c r="HK4" s="63"/>
      <c r="HL4" s="63"/>
      <c r="HM4" s="63"/>
      <c r="HN4" s="63"/>
      <c r="HO4" s="63"/>
      <c r="HP4" s="63"/>
      <c r="HQ4" s="63"/>
      <c r="HR4" s="63"/>
      <c r="HS4" s="63"/>
      <c r="HT4" s="63"/>
      <c r="HU4" s="63"/>
      <c r="HV4" s="63"/>
      <c r="HW4" s="63"/>
      <c r="HX4" s="63"/>
      <c r="HY4" s="63"/>
      <c r="HZ4" s="63"/>
      <c r="IA4" s="63"/>
      <c r="IB4" s="63"/>
      <c r="IC4" s="63"/>
      <c r="ID4" s="63"/>
      <c r="IE4" s="63"/>
      <c r="IF4" s="63"/>
      <c r="IG4" s="63"/>
      <c r="IH4" s="63"/>
      <c r="II4" s="63"/>
      <c r="IJ4" s="63"/>
      <c r="IK4" s="63"/>
      <c r="IL4" s="63"/>
      <c r="IM4" s="63"/>
      <c r="IN4" s="63"/>
      <c r="IO4" s="63"/>
      <c r="IP4" s="63"/>
      <c r="IQ4" s="63"/>
      <c r="IR4" s="63"/>
      <c r="IS4" s="63"/>
      <c r="IT4" s="63"/>
      <c r="IU4" s="63"/>
      <c r="IV4" s="63"/>
      <c r="IW4" s="63"/>
      <c r="IX4" s="63"/>
      <c r="IY4" s="63"/>
      <c r="IZ4" s="63"/>
    </row>
    <row r="5" ht="34.5" customHeight="1" spans="1:260">
      <c r="A5" s="65"/>
      <c r="B5" s="65" t="s">
        <v>2367</v>
      </c>
      <c r="C5" s="65" t="s">
        <v>2368</v>
      </c>
      <c r="D5" s="65" t="s">
        <v>2369</v>
      </c>
      <c r="E5" s="65" t="s">
        <v>2367</v>
      </c>
      <c r="F5" s="65" t="s">
        <v>2368</v>
      </c>
      <c r="G5" s="65" t="s">
        <v>2369</v>
      </c>
      <c r="H5" s="65" t="s">
        <v>2367</v>
      </c>
      <c r="I5" s="65" t="s">
        <v>2368</v>
      </c>
      <c r="J5" s="65" t="s">
        <v>2369</v>
      </c>
      <c r="K5" s="63"/>
      <c r="L5" s="63"/>
      <c r="M5" s="63"/>
      <c r="N5" s="63"/>
      <c r="O5" s="63"/>
      <c r="P5" s="63"/>
      <c r="Q5" s="63"/>
      <c r="R5" s="64"/>
      <c r="S5" s="63"/>
      <c r="T5" s="63"/>
      <c r="U5" s="63"/>
      <c r="V5" s="63"/>
      <c r="W5" s="63"/>
      <c r="X5" s="63"/>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6"/>
      <c r="AZ5" s="63"/>
      <c r="BA5" s="63"/>
      <c r="BB5" s="63"/>
      <c r="BC5" s="63"/>
      <c r="BD5" s="63"/>
      <c r="BE5" s="63"/>
      <c r="BF5" s="63"/>
      <c r="BG5" s="63"/>
      <c r="BH5" s="63"/>
      <c r="BI5" s="63"/>
      <c r="BJ5" s="63"/>
      <c r="BK5" s="63"/>
      <c r="BL5" s="63"/>
      <c r="BM5" s="63"/>
      <c r="BN5" s="63"/>
      <c r="BO5" s="63"/>
      <c r="BP5" s="63"/>
      <c r="BQ5" s="63"/>
      <c r="BR5" s="63"/>
      <c r="BS5" s="63"/>
      <c r="BT5" s="63"/>
      <c r="BU5" s="63"/>
      <c r="BV5" s="63"/>
      <c r="BW5" s="63"/>
      <c r="BX5" s="63"/>
      <c r="BY5" s="63"/>
      <c r="BZ5" s="63"/>
      <c r="CA5" s="63"/>
      <c r="CB5" s="63"/>
      <c r="CC5" s="63"/>
      <c r="CD5" s="63"/>
      <c r="CE5" s="63"/>
      <c r="CF5" s="63"/>
      <c r="CG5" s="63"/>
      <c r="CH5" s="63"/>
      <c r="CI5" s="63"/>
      <c r="CJ5" s="63"/>
      <c r="CK5" s="63"/>
      <c r="CL5" s="63"/>
      <c r="CM5" s="63"/>
      <c r="CN5" s="63"/>
      <c r="CO5" s="63"/>
      <c r="CP5" s="63"/>
      <c r="CQ5" s="63"/>
      <c r="CR5" s="63"/>
      <c r="CS5" s="63"/>
      <c r="CT5" s="63"/>
      <c r="CU5" s="63"/>
      <c r="CV5" s="63"/>
      <c r="CW5" s="63"/>
      <c r="CX5" s="63"/>
      <c r="CY5" s="63"/>
      <c r="CZ5" s="63"/>
      <c r="DA5" s="63"/>
      <c r="DB5" s="63"/>
      <c r="DC5" s="63"/>
      <c r="DD5" s="63"/>
      <c r="DE5" s="63"/>
      <c r="DF5" s="63"/>
      <c r="DG5" s="63"/>
      <c r="DH5" s="63"/>
      <c r="DI5" s="63"/>
      <c r="DJ5" s="63"/>
      <c r="DK5" s="63"/>
      <c r="DL5" s="63"/>
      <c r="DM5" s="63"/>
      <c r="DN5" s="63"/>
      <c r="DO5" s="63"/>
      <c r="DP5" s="63"/>
      <c r="DQ5" s="63"/>
      <c r="DR5" s="63"/>
      <c r="DS5" s="63"/>
      <c r="DT5" s="63"/>
      <c r="DU5" s="63"/>
      <c r="DV5" s="63"/>
      <c r="DW5" s="63"/>
      <c r="DX5" s="63"/>
      <c r="DY5" s="63"/>
      <c r="DZ5" s="63"/>
      <c r="EA5" s="63"/>
      <c r="EB5" s="63"/>
      <c r="EC5" s="63"/>
      <c r="ED5" s="63"/>
      <c r="EE5" s="63"/>
      <c r="EF5" s="63"/>
      <c r="EG5" s="63"/>
      <c r="EH5" s="63"/>
      <c r="EI5" s="63"/>
      <c r="EJ5" s="63"/>
      <c r="EK5" s="63"/>
      <c r="EL5" s="63"/>
      <c r="EM5" s="63"/>
      <c r="EN5" s="63"/>
      <c r="EO5" s="63"/>
      <c r="EP5" s="63"/>
      <c r="EQ5" s="63"/>
      <c r="ER5" s="63"/>
      <c r="ES5" s="63"/>
      <c r="ET5" s="63"/>
      <c r="EU5" s="63"/>
      <c r="EV5" s="63"/>
      <c r="EW5" s="63"/>
      <c r="EX5" s="63"/>
      <c r="EY5" s="63"/>
      <c r="EZ5" s="63"/>
      <c r="FA5" s="63"/>
      <c r="FB5" s="63"/>
      <c r="FC5" s="63"/>
      <c r="FD5" s="63"/>
      <c r="FE5" s="63"/>
      <c r="FF5" s="63"/>
      <c r="FG5" s="63"/>
      <c r="FH5" s="63"/>
      <c r="FI5" s="63"/>
      <c r="FJ5" s="63"/>
      <c r="FK5" s="63"/>
      <c r="FL5" s="63"/>
      <c r="FM5" s="63"/>
      <c r="FN5" s="63"/>
      <c r="FO5" s="63"/>
      <c r="FP5" s="63"/>
      <c r="FQ5" s="63"/>
      <c r="FR5" s="63"/>
      <c r="FS5" s="63"/>
      <c r="FT5" s="63"/>
      <c r="FU5" s="63"/>
      <c r="FV5" s="63"/>
      <c r="FW5" s="63"/>
      <c r="FX5" s="63"/>
      <c r="FY5" s="63"/>
      <c r="FZ5" s="63"/>
      <c r="GA5" s="63"/>
      <c r="GB5" s="63"/>
      <c r="GC5" s="63"/>
      <c r="GD5" s="63"/>
      <c r="GE5" s="63"/>
      <c r="GF5" s="63"/>
      <c r="GG5" s="63"/>
      <c r="GH5" s="63"/>
      <c r="GI5" s="63"/>
      <c r="GJ5" s="63"/>
      <c r="GK5" s="63"/>
      <c r="GL5" s="63"/>
      <c r="GM5" s="63"/>
      <c r="GN5" s="63"/>
      <c r="GO5" s="63"/>
      <c r="GP5" s="63"/>
      <c r="GQ5" s="63"/>
      <c r="GR5" s="63"/>
      <c r="GS5" s="63"/>
      <c r="GT5" s="63"/>
      <c r="GU5" s="63"/>
      <c r="GV5" s="63"/>
      <c r="GW5" s="63"/>
      <c r="GX5" s="63"/>
      <c r="GY5" s="63"/>
      <c r="GZ5" s="63"/>
      <c r="HA5" s="63"/>
      <c r="HB5" s="63"/>
      <c r="HC5" s="63"/>
      <c r="HD5" s="63"/>
      <c r="HE5" s="63"/>
      <c r="HF5" s="63"/>
      <c r="HG5" s="63"/>
      <c r="HH5" s="63"/>
      <c r="HI5" s="63"/>
      <c r="HJ5" s="63"/>
      <c r="HK5" s="63"/>
      <c r="HL5" s="63"/>
      <c r="HM5" s="63"/>
      <c r="HN5" s="63"/>
      <c r="HO5" s="63"/>
      <c r="HP5" s="63"/>
      <c r="HQ5" s="63"/>
      <c r="HR5" s="63"/>
      <c r="HS5" s="63"/>
      <c r="HT5" s="63"/>
      <c r="HU5" s="63"/>
      <c r="HV5" s="63"/>
      <c r="HW5" s="63"/>
      <c r="HX5" s="63"/>
      <c r="HY5" s="63"/>
      <c r="HZ5" s="63"/>
      <c r="IA5" s="63"/>
      <c r="IB5" s="63"/>
      <c r="IC5" s="63"/>
      <c r="ID5" s="63"/>
      <c r="IE5" s="63"/>
      <c r="IF5" s="63"/>
      <c r="IG5" s="63"/>
      <c r="IH5" s="63"/>
      <c r="II5" s="63"/>
      <c r="IJ5" s="63"/>
      <c r="IK5" s="63"/>
      <c r="IL5" s="63"/>
      <c r="IM5" s="63"/>
      <c r="IN5" s="63"/>
      <c r="IO5" s="63"/>
      <c r="IP5" s="63"/>
      <c r="IQ5" s="63"/>
      <c r="IR5" s="63"/>
      <c r="IS5" s="63"/>
      <c r="IT5" s="63"/>
      <c r="IU5" s="63"/>
      <c r="IV5" s="63"/>
      <c r="IW5" s="63"/>
      <c r="IX5" s="63"/>
      <c r="IY5" s="63"/>
      <c r="IZ5" s="63"/>
    </row>
    <row r="6" ht="19.5" customHeight="1" spans="1:260">
      <c r="A6" s="67" t="s">
        <v>2370</v>
      </c>
      <c r="B6" s="68"/>
      <c r="C6" s="68"/>
      <c r="D6" s="68"/>
      <c r="E6" s="68"/>
      <c r="F6" s="68"/>
      <c r="G6" s="68"/>
      <c r="H6" s="68"/>
      <c r="I6" s="68"/>
      <c r="J6" s="69"/>
    </row>
    <row r="7" ht="19.5" customHeight="1" spans="1:260">
      <c r="A7" s="65" t="s">
        <v>2371</v>
      </c>
      <c r="B7" s="72"/>
      <c r="C7" s="72"/>
      <c r="D7" s="72"/>
      <c r="E7" s="72"/>
      <c r="F7" s="72"/>
      <c r="G7" s="72"/>
      <c r="H7" s="72"/>
      <c r="I7" s="72"/>
      <c r="J7" s="72"/>
      <c r="K7" s="63"/>
      <c r="L7" s="63"/>
      <c r="M7" s="63"/>
      <c r="N7" s="63"/>
      <c r="O7" s="63"/>
      <c r="P7" s="63"/>
      <c r="Q7" s="63"/>
      <c r="R7" s="64"/>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6"/>
      <c r="AZ7" s="63"/>
      <c r="BA7" s="63"/>
      <c r="BB7" s="63"/>
      <c r="BC7" s="63"/>
      <c r="BD7" s="63"/>
      <c r="BE7" s="63"/>
      <c r="BF7" s="63"/>
      <c r="BG7" s="63"/>
      <c r="BH7" s="63"/>
      <c r="BI7" s="63"/>
      <c r="BJ7" s="63"/>
      <c r="BK7" s="63"/>
      <c r="BL7" s="63"/>
      <c r="BM7" s="63"/>
      <c r="BN7" s="63"/>
      <c r="BO7" s="63"/>
      <c r="BP7" s="63"/>
      <c r="BQ7" s="63"/>
      <c r="BR7" s="63"/>
      <c r="BS7" s="63"/>
      <c r="BT7" s="63"/>
      <c r="BU7" s="63"/>
      <c r="BV7" s="63"/>
      <c r="BW7" s="63"/>
      <c r="BX7" s="63"/>
      <c r="BY7" s="63"/>
      <c r="BZ7" s="63"/>
      <c r="CA7" s="63"/>
      <c r="CB7" s="63"/>
      <c r="CC7" s="63"/>
      <c r="CD7" s="63"/>
      <c r="CE7" s="63"/>
      <c r="CF7" s="63"/>
      <c r="CG7" s="63"/>
      <c r="CH7" s="63"/>
      <c r="CI7" s="63"/>
      <c r="CJ7" s="63"/>
      <c r="CK7" s="63"/>
      <c r="CL7" s="63"/>
      <c r="CM7" s="63"/>
      <c r="CN7" s="63"/>
      <c r="CO7" s="63"/>
      <c r="CP7" s="63"/>
      <c r="CQ7" s="63"/>
      <c r="CR7" s="63"/>
      <c r="CS7" s="63"/>
      <c r="CT7" s="63"/>
      <c r="CU7" s="63"/>
      <c r="CV7" s="63"/>
      <c r="CW7" s="63"/>
      <c r="CX7" s="63"/>
      <c r="CY7" s="63"/>
      <c r="CZ7" s="63"/>
      <c r="DA7" s="63"/>
      <c r="DB7" s="63"/>
      <c r="DC7" s="63"/>
      <c r="DD7" s="63"/>
      <c r="DE7" s="63"/>
      <c r="DF7" s="63"/>
      <c r="DG7" s="63"/>
      <c r="DH7" s="63"/>
      <c r="DI7" s="63"/>
      <c r="DJ7" s="63"/>
      <c r="DK7" s="63"/>
      <c r="DL7" s="63"/>
      <c r="DM7" s="63"/>
      <c r="DN7" s="63"/>
      <c r="DO7" s="63"/>
      <c r="DP7" s="63"/>
      <c r="DQ7" s="63"/>
      <c r="DR7" s="63"/>
      <c r="DS7" s="63"/>
      <c r="DT7" s="63"/>
      <c r="DU7" s="63"/>
      <c r="DV7" s="63"/>
      <c r="DW7" s="63"/>
      <c r="DX7" s="63"/>
      <c r="DY7" s="63"/>
      <c r="DZ7" s="63"/>
      <c r="EA7" s="63"/>
      <c r="EB7" s="63"/>
      <c r="EC7" s="63"/>
      <c r="ED7" s="63"/>
      <c r="EE7" s="63"/>
      <c r="EF7" s="63"/>
      <c r="EG7" s="63"/>
      <c r="EH7" s="63"/>
      <c r="EI7" s="63"/>
      <c r="EJ7" s="63"/>
      <c r="EK7" s="63"/>
      <c r="EL7" s="63"/>
      <c r="EM7" s="63"/>
      <c r="EN7" s="63"/>
      <c r="EO7" s="63"/>
      <c r="EP7" s="63"/>
      <c r="EQ7" s="63"/>
      <c r="ER7" s="63"/>
      <c r="ES7" s="63"/>
      <c r="ET7" s="63"/>
      <c r="EU7" s="63"/>
      <c r="EV7" s="63"/>
      <c r="EW7" s="63"/>
      <c r="EX7" s="63"/>
      <c r="EY7" s="63"/>
      <c r="EZ7" s="63"/>
      <c r="FA7" s="63"/>
      <c r="FB7" s="63"/>
      <c r="FC7" s="63"/>
      <c r="FD7" s="63"/>
      <c r="FE7" s="63"/>
      <c r="FF7" s="63"/>
      <c r="FG7" s="63"/>
      <c r="FH7" s="63"/>
      <c r="FI7" s="63"/>
      <c r="FJ7" s="63"/>
      <c r="FK7" s="63"/>
      <c r="FL7" s="63"/>
      <c r="FM7" s="63"/>
      <c r="FN7" s="63"/>
      <c r="FO7" s="63"/>
      <c r="FP7" s="63"/>
      <c r="FQ7" s="63"/>
      <c r="FR7" s="63"/>
      <c r="FS7" s="63"/>
      <c r="FT7" s="63"/>
      <c r="FU7" s="63"/>
      <c r="FV7" s="63"/>
      <c r="FW7" s="63"/>
      <c r="FX7" s="63"/>
      <c r="FY7" s="63"/>
      <c r="FZ7" s="63"/>
      <c r="GA7" s="63"/>
      <c r="GB7" s="63"/>
      <c r="GC7" s="63"/>
      <c r="GD7" s="63"/>
      <c r="GE7" s="63"/>
      <c r="GF7" s="63"/>
      <c r="GG7" s="63"/>
      <c r="GH7" s="63"/>
      <c r="GI7" s="63"/>
      <c r="GJ7" s="63"/>
      <c r="GK7" s="63"/>
      <c r="GL7" s="63"/>
      <c r="GM7" s="63"/>
      <c r="GN7" s="63"/>
      <c r="GO7" s="63"/>
      <c r="GP7" s="63"/>
      <c r="GQ7" s="63"/>
      <c r="GR7" s="63"/>
      <c r="GS7" s="63"/>
      <c r="GT7" s="63"/>
      <c r="GU7" s="63"/>
      <c r="GV7" s="63"/>
      <c r="GW7" s="63"/>
      <c r="GX7" s="63"/>
      <c r="GY7" s="63"/>
      <c r="GZ7" s="63"/>
      <c r="HA7" s="63"/>
      <c r="HB7" s="63"/>
      <c r="HC7" s="63"/>
      <c r="HD7" s="63"/>
      <c r="HE7" s="63"/>
      <c r="HF7" s="63"/>
      <c r="HG7" s="63"/>
      <c r="HH7" s="63"/>
      <c r="HI7" s="63"/>
      <c r="HJ7" s="63"/>
      <c r="HK7" s="63"/>
      <c r="HL7" s="63"/>
      <c r="HM7" s="63"/>
      <c r="HN7" s="63"/>
      <c r="HO7" s="63"/>
      <c r="HP7" s="63"/>
      <c r="HQ7" s="63"/>
      <c r="HR7" s="63"/>
      <c r="HS7" s="63"/>
      <c r="HT7" s="63"/>
      <c r="HU7" s="63"/>
      <c r="HV7" s="63"/>
      <c r="HW7" s="63"/>
      <c r="HX7" s="63"/>
      <c r="HY7" s="63"/>
      <c r="HZ7" s="63"/>
      <c r="IA7" s="63"/>
      <c r="IB7" s="63"/>
      <c r="IC7" s="63"/>
      <c r="ID7" s="63"/>
      <c r="IE7" s="63"/>
      <c r="IF7" s="63"/>
      <c r="IG7" s="63"/>
      <c r="IH7" s="63"/>
      <c r="II7" s="63"/>
      <c r="IJ7" s="63"/>
      <c r="IK7" s="63"/>
      <c r="IL7" s="63"/>
      <c r="IM7" s="63"/>
      <c r="IN7" s="63"/>
      <c r="IO7" s="63"/>
      <c r="IP7" s="63"/>
      <c r="IQ7" s="63"/>
      <c r="IR7" s="63"/>
      <c r="IS7" s="63"/>
      <c r="IT7" s="63"/>
      <c r="IU7" s="63"/>
      <c r="IV7" s="63"/>
      <c r="IW7" s="63"/>
      <c r="IX7" s="63"/>
      <c r="IY7" s="63"/>
      <c r="IZ7" s="63"/>
    </row>
  </sheetData>
  <mergeCells count="4">
    <mergeCell ref="A2:J2"/>
    <mergeCell ref="B4:D4"/>
    <mergeCell ref="E4:G4"/>
    <mergeCell ref="H4:J4"/>
  </mergeCells>
  <printOptions horizontalCentered="1"/>
  <pageMargins left="0.707638888888889" right="0.707638888888889" top="0.354166666666667" bottom="0.313888888888889" header="0.313888888888889" footer="0.313888888888889"/>
  <pageSetup paperSize="9" scale="84" orientation="landscape"/>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pageSetUpPr fitToPage="1"/>
  </sheetPr>
  <dimension ref="A1:F52"/>
  <sheetViews>
    <sheetView view="pageBreakPreview" zoomScaleNormal="100" workbookViewId="0">
      <selection activeCell="I45" sqref="I45"/>
    </sheetView>
  </sheetViews>
  <sheetFormatPr defaultColWidth="10.5" defaultRowHeight="12" outlineLevelCol="5"/>
  <cols>
    <col min="1" max="1" width="54.5" customWidth="1"/>
    <col min="2" max="3" width="0.0111111111111111" customWidth="1"/>
    <col min="4" max="4" width="14.6666666666667" customWidth="1"/>
    <col min="5" max="6" width="10.3777777777778" customWidth="1"/>
  </cols>
  <sheetData>
    <row r="1" ht="15" spans="1:6">
      <c r="A1" s="102"/>
      <c r="B1" s="103"/>
      <c r="C1" s="104"/>
      <c r="D1" s="104"/>
      <c r="E1" s="104"/>
      <c r="F1" s="104"/>
    </row>
    <row r="2" ht="23" spans="1:6">
      <c r="A2" s="44" t="s">
        <v>2372</v>
      </c>
      <c r="B2" s="44"/>
      <c r="C2" s="44"/>
      <c r="D2" s="44"/>
      <c r="E2" s="44"/>
      <c r="F2" s="44"/>
    </row>
    <row r="3" ht="14" spans="1:6">
      <c r="A3" s="91"/>
      <c r="B3" s="105"/>
      <c r="C3" s="91"/>
      <c r="D3" s="91"/>
      <c r="E3" s="91"/>
      <c r="F3" s="91"/>
    </row>
    <row r="4" ht="14" spans="1:6">
      <c r="A4" s="107" t="s">
        <v>2269</v>
      </c>
      <c r="B4" s="107"/>
      <c r="C4" s="107"/>
      <c r="D4" s="107"/>
      <c r="E4" s="107"/>
      <c r="F4" s="107"/>
    </row>
    <row r="5" ht="14" spans="1:6">
      <c r="A5" s="108" t="s">
        <v>2270</v>
      </c>
      <c r="B5" s="108" t="s">
        <v>2271</v>
      </c>
      <c r="C5" s="108" t="s">
        <v>2272</v>
      </c>
      <c r="D5" s="108" t="s">
        <v>2273</v>
      </c>
      <c r="E5" s="108"/>
      <c r="F5" s="108"/>
    </row>
    <row r="6" ht="42" spans="1:6">
      <c r="A6" s="108"/>
      <c r="B6" s="108"/>
      <c r="C6" s="108"/>
      <c r="D6" s="108" t="s">
        <v>2274</v>
      </c>
      <c r="E6" s="109" t="s">
        <v>2275</v>
      </c>
      <c r="F6" s="109" t="s">
        <v>2276</v>
      </c>
    </row>
    <row r="7" ht="14" spans="1:6">
      <c r="A7" s="110" t="s">
        <v>2373</v>
      </c>
      <c r="B7" s="111"/>
      <c r="C7" s="110"/>
      <c r="D7" s="110"/>
      <c r="E7" s="110"/>
      <c r="F7" s="110"/>
    </row>
    <row r="8" ht="14" spans="1:6">
      <c r="A8" s="110" t="s">
        <v>2374</v>
      </c>
      <c r="B8" s="111"/>
      <c r="C8" s="110"/>
      <c r="D8" s="110"/>
      <c r="E8" s="110"/>
      <c r="F8" s="110"/>
    </row>
    <row r="9" ht="14" spans="1:6">
      <c r="A9" s="110" t="s">
        <v>2375</v>
      </c>
      <c r="B9" s="111"/>
      <c r="C9" s="110"/>
      <c r="D9" s="110"/>
      <c r="E9" s="110"/>
      <c r="F9" s="110"/>
    </row>
    <row r="10" ht="14" spans="1:6">
      <c r="A10" s="110" t="s">
        <v>2376</v>
      </c>
      <c r="B10" s="111"/>
      <c r="C10" s="110"/>
      <c r="D10" s="110"/>
      <c r="E10" s="110"/>
      <c r="F10" s="110"/>
    </row>
    <row r="11" ht="14" spans="1:6">
      <c r="A11" s="110" t="s">
        <v>2377</v>
      </c>
      <c r="B11" s="111"/>
      <c r="C11" s="110"/>
      <c r="D11" s="110"/>
      <c r="E11" s="110"/>
      <c r="F11" s="110"/>
    </row>
    <row r="12" ht="14" spans="1:6">
      <c r="A12" s="110" t="s">
        <v>2378</v>
      </c>
      <c r="B12" s="114">
        <f>SUM(B13:B17)</f>
        <v>0</v>
      </c>
      <c r="C12" s="112">
        <f>SUM(C13:C17)</f>
        <v>0</v>
      </c>
      <c r="D12" s="112">
        <v>50000</v>
      </c>
      <c r="E12" s="112"/>
      <c r="F12" s="112"/>
    </row>
    <row r="13" ht="14" spans="1:6">
      <c r="A13" s="112" t="s">
        <v>2379</v>
      </c>
      <c r="B13" s="114"/>
      <c r="C13" s="112"/>
      <c r="D13" s="112"/>
      <c r="E13" s="112"/>
      <c r="F13" s="112"/>
    </row>
    <row r="14" ht="14" spans="1:6">
      <c r="A14" s="112" t="s">
        <v>2380</v>
      </c>
      <c r="B14" s="114"/>
      <c r="C14" s="112"/>
      <c r="D14" s="112"/>
      <c r="E14" s="112"/>
      <c r="F14" s="112"/>
    </row>
    <row r="15" ht="14" spans="1:6">
      <c r="A15" s="112" t="s">
        <v>2381</v>
      </c>
      <c r="B15" s="114"/>
      <c r="C15" s="112"/>
      <c r="D15" s="112"/>
      <c r="E15" s="112"/>
      <c r="F15" s="112"/>
    </row>
    <row r="16" ht="14" spans="1:6">
      <c r="A16" s="112" t="s">
        <v>2382</v>
      </c>
      <c r="B16" s="114"/>
      <c r="C16" s="112"/>
      <c r="D16" s="112"/>
      <c r="E16" s="112"/>
      <c r="F16" s="112"/>
    </row>
    <row r="17" ht="14" spans="1:6">
      <c r="A17" s="112" t="s">
        <v>2383</v>
      </c>
      <c r="B17" s="111"/>
      <c r="C17" s="110"/>
      <c r="D17" s="110"/>
      <c r="E17" s="110"/>
      <c r="F17" s="110"/>
    </row>
    <row r="18" ht="14" spans="1:6">
      <c r="A18" s="110" t="s">
        <v>2384</v>
      </c>
      <c r="B18" s="111"/>
      <c r="C18" s="110"/>
      <c r="D18" s="110"/>
      <c r="E18" s="110"/>
      <c r="F18" s="110"/>
    </row>
    <row r="19" ht="14" spans="1:6">
      <c r="A19" s="110" t="s">
        <v>2385</v>
      </c>
      <c r="B19" s="111">
        <f>B20+B21</f>
        <v>0</v>
      </c>
      <c r="C19" s="110"/>
      <c r="D19" s="110">
        <f>D20+D21</f>
        <v>0</v>
      </c>
      <c r="E19" s="110"/>
      <c r="F19" s="110"/>
    </row>
    <row r="20" ht="14" spans="1:6">
      <c r="A20" s="112" t="s">
        <v>2386</v>
      </c>
      <c r="B20" s="114"/>
      <c r="C20" s="112"/>
      <c r="D20" s="112"/>
      <c r="E20" s="112"/>
      <c r="F20" s="112"/>
    </row>
    <row r="21" ht="14" spans="1:6">
      <c r="A21" s="112" t="s">
        <v>2387</v>
      </c>
      <c r="B21" s="114"/>
      <c r="C21" s="112"/>
      <c r="D21" s="112"/>
      <c r="E21" s="112"/>
      <c r="F21" s="112"/>
    </row>
    <row r="22" ht="14" spans="1:6">
      <c r="A22" s="110" t="s">
        <v>2388</v>
      </c>
      <c r="B22" s="111"/>
      <c r="C22" s="110"/>
      <c r="D22" s="110">
        <v>500</v>
      </c>
      <c r="E22" s="110"/>
      <c r="F22" s="110"/>
    </row>
    <row r="23" ht="14" spans="1:6">
      <c r="A23" s="110" t="s">
        <v>2389</v>
      </c>
      <c r="B23" s="111"/>
      <c r="C23" s="110"/>
      <c r="D23" s="110"/>
      <c r="E23" s="110"/>
      <c r="F23" s="110"/>
    </row>
    <row r="24" ht="14" spans="1:6">
      <c r="A24" s="110" t="s">
        <v>2390</v>
      </c>
      <c r="B24" s="111"/>
      <c r="C24" s="110"/>
      <c r="D24" s="110"/>
      <c r="E24" s="110"/>
      <c r="F24" s="110"/>
    </row>
    <row r="25" ht="14" spans="1:6">
      <c r="A25" s="110" t="s">
        <v>2391</v>
      </c>
      <c r="B25" s="111"/>
      <c r="C25" s="110"/>
      <c r="D25" s="110"/>
      <c r="E25" s="110"/>
      <c r="F25" s="110"/>
    </row>
    <row r="26" ht="14" spans="1:6">
      <c r="A26" s="110" t="s">
        <v>2392</v>
      </c>
      <c r="B26" s="111"/>
      <c r="C26" s="110"/>
      <c r="D26" s="110"/>
      <c r="E26" s="110"/>
      <c r="F26" s="110"/>
    </row>
    <row r="27" ht="14" spans="1:6">
      <c r="A27" s="110" t="s">
        <v>2393</v>
      </c>
      <c r="B27" s="111">
        <f>SUM(B28:B32)</f>
        <v>0</v>
      </c>
      <c r="C27" s="110">
        <f>SUM(C28:C32)</f>
        <v>0</v>
      </c>
      <c r="D27" s="110">
        <f>SUM(D28:D32)</f>
        <v>0</v>
      </c>
      <c r="E27" s="110"/>
      <c r="F27" s="110"/>
    </row>
    <row r="28" ht="14" spans="1:6">
      <c r="A28" s="112" t="s">
        <v>2394</v>
      </c>
      <c r="B28" s="114"/>
      <c r="C28" s="112"/>
      <c r="D28" s="112"/>
      <c r="E28" s="112"/>
      <c r="F28" s="112"/>
    </row>
    <row r="29" ht="14" spans="1:6">
      <c r="A29" s="112" t="s">
        <v>2395</v>
      </c>
      <c r="B29" s="114"/>
      <c r="C29" s="112"/>
      <c r="D29" s="112"/>
      <c r="E29" s="112"/>
      <c r="F29" s="112"/>
    </row>
    <row r="30" ht="14" spans="1:6">
      <c r="A30" s="112" t="s">
        <v>2396</v>
      </c>
      <c r="B30" s="114"/>
      <c r="C30" s="112"/>
      <c r="D30" s="112"/>
      <c r="E30" s="112"/>
      <c r="F30" s="112"/>
    </row>
    <row r="31" ht="14" spans="1:6">
      <c r="A31" s="112" t="s">
        <v>2397</v>
      </c>
      <c r="B31" s="114"/>
      <c r="C31" s="112"/>
      <c r="D31" s="112"/>
      <c r="E31" s="112"/>
      <c r="F31" s="112"/>
    </row>
    <row r="32" ht="14" spans="1:6">
      <c r="A32" s="112" t="s">
        <v>2398</v>
      </c>
      <c r="B32" s="114"/>
      <c r="C32" s="112"/>
      <c r="D32" s="112"/>
      <c r="E32" s="112"/>
      <c r="F32" s="112"/>
    </row>
    <row r="33" ht="14" spans="1:6">
      <c r="A33" s="110" t="s">
        <v>2399</v>
      </c>
      <c r="B33" s="111"/>
      <c r="C33" s="110"/>
      <c r="D33" s="110"/>
      <c r="E33" s="110"/>
      <c r="F33" s="110"/>
    </row>
    <row r="34" ht="14" spans="1:6">
      <c r="A34" s="112" t="s">
        <v>2400</v>
      </c>
      <c r="B34" s="114"/>
      <c r="C34" s="112"/>
      <c r="D34" s="112">
        <v>9000</v>
      </c>
      <c r="E34" s="112"/>
      <c r="F34" s="112"/>
    </row>
    <row r="35" ht="14" spans="1:6">
      <c r="A35" s="112"/>
      <c r="B35" s="114"/>
      <c r="C35" s="112"/>
      <c r="D35" s="112"/>
      <c r="E35" s="112"/>
      <c r="F35" s="112"/>
    </row>
    <row r="36" ht="14" spans="1:6">
      <c r="A36" s="110"/>
      <c r="B36" s="111"/>
      <c r="C36" s="110"/>
      <c r="D36" s="110"/>
      <c r="E36" s="110"/>
      <c r="F36" s="110"/>
    </row>
    <row r="37" ht="14" spans="1:6">
      <c r="A37" s="110"/>
      <c r="B37" s="111"/>
      <c r="C37" s="110"/>
      <c r="D37" s="110"/>
      <c r="E37" s="110"/>
      <c r="F37" s="110"/>
    </row>
    <row r="38" ht="14" spans="1:6">
      <c r="A38" s="110"/>
      <c r="B38" s="111"/>
      <c r="C38" s="110"/>
      <c r="D38" s="110"/>
      <c r="E38" s="110"/>
      <c r="F38" s="110"/>
    </row>
    <row r="39" ht="14" spans="1:6">
      <c r="A39" s="120" t="s">
        <v>2401</v>
      </c>
      <c r="B39" s="107">
        <f>B7+B8+B9+B10+B11+B12+B18+B19+B22+B23+B24+B25+B26+B27+B33+B34</f>
        <v>0</v>
      </c>
      <c r="C39" s="120">
        <f>C7+C8+C9+C10+C11+C12+C18+C19+C22+C23+C24+C25+C26+C27+C33+C34</f>
        <v>0</v>
      </c>
      <c r="D39" s="120">
        <f>D7+D8+D9+D10+D11+D12+D18+D19+D22+D23+D24+D25+D26+D27+D33+D34</f>
        <v>59500</v>
      </c>
      <c r="E39" s="120"/>
      <c r="F39" s="120"/>
    </row>
    <row r="40" ht="14" spans="1:6">
      <c r="A40" s="117" t="s">
        <v>2278</v>
      </c>
      <c r="B40" s="107">
        <f>B41+B42+B43+B44+B46+B47</f>
        <v>0</v>
      </c>
      <c r="C40" s="117">
        <f>C41+C42+C43+C44+C46+C47</f>
        <v>0</v>
      </c>
      <c r="D40" s="117">
        <f>D41+D42+D43+D44+D46+D47</f>
        <v>0</v>
      </c>
      <c r="E40" s="117">
        <f>E41+E42+E43+E44+E46+E47</f>
        <v>0</v>
      </c>
      <c r="F40" s="112"/>
    </row>
    <row r="41" ht="14" spans="1:6">
      <c r="A41" s="112" t="s">
        <v>2402</v>
      </c>
      <c r="B41" s="114"/>
      <c r="C41" s="112"/>
      <c r="D41" s="112"/>
      <c r="E41" s="112"/>
      <c r="F41" s="112"/>
    </row>
    <row r="42" ht="14" spans="1:6">
      <c r="A42" s="112" t="s">
        <v>2403</v>
      </c>
      <c r="B42" s="114"/>
      <c r="C42" s="112"/>
      <c r="D42" s="112"/>
      <c r="E42" s="112"/>
      <c r="F42" s="112"/>
    </row>
    <row r="43" ht="14" spans="1:6">
      <c r="A43" s="112" t="s">
        <v>2350</v>
      </c>
      <c r="B43" s="114"/>
      <c r="C43" s="112"/>
      <c r="D43" s="112"/>
      <c r="E43" s="112"/>
      <c r="F43" s="112"/>
    </row>
    <row r="44" ht="14" spans="1:6">
      <c r="A44" s="112" t="s">
        <v>2351</v>
      </c>
      <c r="B44" s="114"/>
      <c r="C44" s="112"/>
      <c r="D44" s="112"/>
      <c r="E44" s="112"/>
      <c r="F44" s="112"/>
    </row>
    <row r="45" ht="14" spans="1:6">
      <c r="A45" s="112" t="s">
        <v>2404</v>
      </c>
      <c r="B45" s="114"/>
      <c r="C45" s="112"/>
      <c r="D45" s="112"/>
      <c r="E45" s="112"/>
      <c r="F45" s="112"/>
    </row>
    <row r="46" ht="14" spans="1:6">
      <c r="A46" s="121" t="s">
        <v>2405</v>
      </c>
      <c r="B46" s="122"/>
      <c r="C46" s="112"/>
      <c r="D46" s="112"/>
      <c r="E46" s="112"/>
      <c r="F46" s="112"/>
    </row>
    <row r="47" ht="14" spans="1:6">
      <c r="A47" s="121" t="s">
        <v>2406</v>
      </c>
      <c r="B47" s="122"/>
      <c r="C47" s="112"/>
      <c r="D47" s="112"/>
      <c r="E47" s="112"/>
      <c r="F47" s="112"/>
    </row>
    <row r="48" ht="14" spans="1:6">
      <c r="A48" s="121"/>
      <c r="B48" s="122"/>
      <c r="C48" s="121"/>
      <c r="D48" s="121"/>
      <c r="E48" s="121"/>
      <c r="F48" s="121"/>
    </row>
    <row r="49" ht="14" spans="1:6">
      <c r="A49" s="121"/>
      <c r="B49" s="122"/>
      <c r="C49" s="121"/>
      <c r="D49" s="121"/>
      <c r="E49" s="121"/>
      <c r="F49" s="121"/>
    </row>
    <row r="50" ht="14" spans="1:6">
      <c r="A50" s="121"/>
      <c r="B50" s="122"/>
      <c r="C50" s="121"/>
      <c r="D50" s="121"/>
      <c r="E50" s="121"/>
      <c r="F50" s="121"/>
    </row>
    <row r="51" ht="14" spans="1:6">
      <c r="A51" s="121"/>
      <c r="B51" s="122"/>
      <c r="C51" s="121"/>
      <c r="D51" s="121"/>
      <c r="E51" s="121"/>
      <c r="F51" s="121"/>
    </row>
    <row r="52" ht="14" spans="1:6">
      <c r="A52" s="120" t="s">
        <v>2362</v>
      </c>
      <c r="B52" s="107">
        <f>B39+B40</f>
        <v>0</v>
      </c>
      <c r="C52" s="120">
        <f>C39+C40</f>
        <v>0</v>
      </c>
      <c r="D52" s="120">
        <f>D39+D40</f>
        <v>59500</v>
      </c>
      <c r="E52" s="120"/>
      <c r="F52" s="120"/>
    </row>
  </sheetData>
  <mergeCells count="6">
    <mergeCell ref="A2:F2"/>
    <mergeCell ref="A4:F4"/>
    <mergeCell ref="D5:F5"/>
    <mergeCell ref="A5:A6"/>
    <mergeCell ref="B5:B6"/>
    <mergeCell ref="C5:C6"/>
  </mergeCells>
  <printOptions horizontalCentered="1"/>
  <pageMargins left="0.707638888888889" right="0.707638888888889" top="0.354166666666667" bottom="0.313888888888889" header="0.313888888888889" footer="0.313888888888889"/>
  <pageSetup paperSize="9" orientation="portrait"/>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rangeList sheetStid="4" master="" otherUserPermission="visible"/>
  <rangeList sheetStid="5" master="" otherUserPermission="visible"/>
  <rangeList sheetStid="6" master="" otherUserPermission="visible"/>
  <rangeList sheetStid="7" master="" otherUserPermission="visible">
    <arrUserId title="区域1" rangeCreator="" othersAccessPermission="edit"/>
  </rangeList>
  <rangeList sheetStid="8" master="" otherUserPermission="visible"/>
  <rangeList sheetStid="9" master="" otherUserPermission="visible"/>
  <rangeList sheetStid="10" master="" otherUserPermission="visible"/>
  <rangeList sheetStid="11" master="" otherUserPermission="visible"/>
  <rangeList sheetStid="12" master="" otherUserPermission="visible"/>
  <rangeList sheetStid="13" master="" otherUserPermission="visible"/>
  <rangeList sheetStid="14" master="" otherUserPermission="visible"/>
  <rangeList sheetStid="15" master="" otherUserPermission="visible"/>
  <rangeList sheetStid="21" master="" otherUserPermission="visible"/>
  <rangeList sheetStid="22" master="" otherUserPermission="visible"/>
  <rangeList sheetStid="16" master="" otherUserPermission="visible"/>
  <rangeList sheetStid="17" master="" otherUserPermission="visible"/>
  <rangeList sheetStid="18" master="" otherUserPermission="visible"/>
  <rangeList sheetStid="20" master="" otherUserPermission="visible"/>
  <rangeList sheetStid="19"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Company>省财政厅</Company>
  <Application>Microsoft Excel</Application>
  <HeadingPairs>
    <vt:vector size="2" baseType="variant">
      <vt:variant>
        <vt:lpstr>工作表</vt:lpstr>
      </vt:variant>
      <vt:variant>
        <vt:i4>22</vt:i4>
      </vt:variant>
    </vt:vector>
  </HeadingPairs>
  <TitlesOfParts>
    <vt:vector size="22" baseType="lpstr">
      <vt:lpstr>目录 </vt:lpstr>
      <vt:lpstr>目录</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tjhq</dc:creator>
  <cp:lastModifiedBy>txc57</cp:lastModifiedBy>
  <dcterms:created xsi:type="dcterms:W3CDTF">2022-03-30T14:38:00Z</dcterms:created>
  <dcterms:modified xsi:type="dcterms:W3CDTF">2026-06-01T08:07:17Z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11602248</vt:i4>
  </property>
  <property fmtid="{D5CDD505-2E9C-101B-9397-08002B2CF9AE}" pid="3" name="KSOProductBuildVer">
    <vt:lpwstr>2052-12.1.0.26373</vt:lpwstr>
  </property>
  <property fmtid="{D5CDD505-2E9C-101B-9397-08002B2CF9AE}" pid="4" name="KSOReadingLayout">
    <vt:bool>true</vt:bool>
  </property>
  <property fmtid="{D5CDD505-2E9C-101B-9397-08002B2CF9AE}" pid="5" name="ICV">
    <vt:lpwstr>7A49E913DCF84ADAA8FEFA79E6DB5DE6_12</vt:lpwstr>
  </property>
  <property fmtid="{D5CDD505-2E9C-101B-9397-08002B2CF9AE}" pid="6" name="CalculationRule">
    <vt:i4>0</vt:i4>
  </property>
</Properties>
</file>