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初审" sheetId="5" r:id="rId1"/>
  </sheets>
  <definedNames>
    <definedName name="_xlnm._FilterDatabase" localSheetId="0" hidden="1">初审!$A$2:$AE$10</definedName>
    <definedName name="_xlnm.Print_Area" localSheetId="0">初审!$A$1:$Z$3</definedName>
    <definedName name="_xlnm.Print_Titles" localSheetId="0">初审!$A:$Z,初审!$1:$3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<sst xmlns="http://schemas.openxmlformats.org/spreadsheetml/2006/main" count="72" uniqueCount="64">
  <si>
    <t>2024年度江华县肉牛肉羊增量提质行动项目建设内容表</t>
  </si>
  <si>
    <t>序号</t>
  </si>
  <si>
    <t>养殖场名称</t>
  </si>
  <si>
    <t>畜种</t>
  </si>
  <si>
    <t>建设类型</t>
  </si>
  <si>
    <t>存栏量
（头）</t>
  </si>
  <si>
    <t>人工种草（亩）</t>
  </si>
  <si>
    <t>标准化基础设施建设</t>
  </si>
  <si>
    <t>饲草料加工设备（台、
套）</t>
  </si>
  <si>
    <t>计划扩群引种
（头只）</t>
  </si>
  <si>
    <t>合计基础设施总投资（元）</t>
  </si>
  <si>
    <t>总投资（元）</t>
  </si>
  <si>
    <t>中央资金（元）</t>
  </si>
  <si>
    <t>补贴金额</t>
  </si>
  <si>
    <t>补贴占
总投资比例</t>
  </si>
  <si>
    <t>核减后
补贴金额（元）</t>
  </si>
  <si>
    <t>核减金额</t>
  </si>
  <si>
    <t>养殖场主名称</t>
  </si>
  <si>
    <t>禾本科</t>
  </si>
  <si>
    <t>新扩建栏舍等面积
（㎡）</t>
  </si>
  <si>
    <t>改造栏舍等面积
（㎡）</t>
  </si>
  <si>
    <t>生产辅助设施
（㎡）</t>
  </si>
  <si>
    <t>堆粪棚
（㎡）</t>
  </si>
  <si>
    <t>青贮池
（m³）</t>
  </si>
  <si>
    <t>集粪污池（m³）</t>
  </si>
  <si>
    <t>其他主要基础设施建设内容</t>
  </si>
  <si>
    <t>投资（元）</t>
  </si>
  <si>
    <t>结算中央资金补助（元）</t>
  </si>
  <si>
    <t>T M R</t>
  </si>
  <si>
    <t>投料设备</t>
  </si>
  <si>
    <t>加工设备</t>
  </si>
  <si>
    <t>耕收设备</t>
  </si>
  <si>
    <t>其他设备</t>
  </si>
  <si>
    <t>母畜</t>
  </si>
  <si>
    <t>种公畜</t>
  </si>
  <si>
    <t>育肥公畜</t>
  </si>
  <si>
    <t>整体禾草、牛羊照片较少</t>
  </si>
  <si>
    <t>江华平安是福养殖场</t>
  </si>
  <si>
    <t>王承雄</t>
  </si>
  <si>
    <t>牛</t>
  </si>
  <si>
    <t>新建</t>
  </si>
  <si>
    <t xml:space="preserve">（1）道路工程 438.36㎡等
</t>
  </si>
  <si>
    <t>江华瑶族自治县荣秀家庭农场</t>
  </si>
  <si>
    <t>罗荣秀</t>
  </si>
  <si>
    <t>1粉碎机</t>
  </si>
  <si>
    <t>1铲车</t>
  </si>
  <si>
    <t>江华瑶族自治县谋记养殖场</t>
  </si>
  <si>
    <t>李谋记</t>
  </si>
  <si>
    <t xml:space="preserve">（1）道路工程 93.6㎡
（2）蓄水池工程  13.2m³
（3）
消毒室  
及生活区 17.54㎡等
</t>
  </si>
  <si>
    <t>江华瑶族自治县港华生物科技有限公司</t>
  </si>
  <si>
    <t>朱熙良</t>
  </si>
  <si>
    <t>改扩建</t>
  </si>
  <si>
    <t xml:space="preserve">（1）道路工程 459.43㎡
（2）围墙改造工程 345.8m
（3）
办公室 34.08㎡(4)铜芯电力电缆25m㎡ 2387m（5）铜芯电力电缆70m㎡ 3040m （6）铜芯电力电缆95m㎡ 950m （7）电力变压器1台 （8）DN400钢筋砼管680m,钻井400m等
</t>
  </si>
  <si>
    <t>1打捆机</t>
  </si>
  <si>
    <t>割草机10500元
割晒机6200元</t>
  </si>
  <si>
    <t>电动锄草机4台共计6320元
喷雾风机10台共计23500元
拖拉机2台共计153000元</t>
  </si>
  <si>
    <t>江华瑶族自治县品优食用菌农场</t>
  </si>
  <si>
    <t>邱友顺</t>
  </si>
  <si>
    <t>羊</t>
  </si>
  <si>
    <t xml:space="preserve">（1）道路工程 559.46㎡
（2）毛石砼挡墙工程 164.91m³
（3）
土方开挖3814.2m³，就近土方回填2053.8m³，(4)铁皮围挡450m;(5)生活区99.49㎡；（6）铝芯电力电缆50m㎡2387m（7）铝芯电力电缆35m㎡ 2245m（8）钻井195m （9）PE管DN32 1056m (10)PC管DN32 1458m等
</t>
  </si>
  <si>
    <t>江华瑶族自治县春瑞专业合作社</t>
  </si>
  <si>
    <t>吕荣艳</t>
  </si>
  <si>
    <t>（1）PE管 DN50 1485m;(2)铝芯电力电缆 16m㎡ 1252m（3）生活区130㎡等；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</si>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</sst>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26">
    <font>
      <sz val="11"/>
      <color theme="1"/>
      <name val="宋体"/>
      <charset val="134"/>
      <scheme val="minor"/>
    </font>
    <font>
      <b/>
      <sz val="16"/>
      <name val="方正仿宋_GB2312"/>
      <charset val="134"/>
    </font>
    <font>
      <b/>
      <sz val="9"/>
      <name val="宋体"/>
      <charset val="134"/>
    </font>
    <font>
      <b/>
      <sz val="10.5"/>
      <name val="仿宋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abSelected="1" zoomScale="80" zoomScaleNormal="80" topLeftCell="A6" workbookViewId="0">
      <pane xSplit="3" topLeftCell="D1" activePane="topRight" state="frozen"/>
      <selection/>
      <selection pane="topRight" activeCell="AI8" sqref="AI8"/>
    </sheetView>
  </sheetViews>
  <sheetFormatPr defaultColWidth="9" defaultRowHeight="13.5"/>
  <cols>
    <col min="1" max="1" width="4.375" style="1" customWidth="1"/>
    <col min="2" max="2" width="8.25833333333333" style="1" customWidth="1"/>
    <col min="3" max="4" width="6.075" style="1" customWidth="1"/>
    <col min="5" max="5" width="5.975" style="1" customWidth="1"/>
    <col min="6" max="7" width="6.625" style="1" customWidth="1"/>
    <col min="8" max="8" width="8.81666666666667" style="1" customWidth="1"/>
    <col min="9" max="13" width="6.625" style="1" customWidth="1"/>
    <col min="14" max="14" width="14.2333333333333" style="1" customWidth="1"/>
    <col min="15" max="15" width="8.69166666666667" style="1" customWidth="1"/>
    <col min="16" max="16" width="7.81666666666667" style="1" customWidth="1"/>
    <col min="17" max="18" width="6.625" style="1" customWidth="1"/>
    <col min="19" max="19" width="10.2333333333333" style="1" customWidth="1"/>
    <col min="20" max="20" width="8.29166666666667" style="1" customWidth="1"/>
    <col min="21" max="21" width="12.9333333333333" style="1" customWidth="1"/>
    <col min="22" max="22" width="9.40833333333333" style="1" customWidth="1"/>
    <col min="23" max="23" width="10.7333333333333" style="1" customWidth="1"/>
    <col min="24" max="24" width="3.625" style="1" customWidth="1"/>
    <col min="25" max="25" width="14.2333333333333" style="1" customWidth="1"/>
    <col min="26" max="27" width="12.625" style="1"/>
    <col min="28" max="28" width="16.475" style="1" hidden="1" customWidth="1"/>
    <col min="29" max="29" width="12.625" style="2"/>
    <col min="30" max="30" width="15.5583333333333" style="1" customWidth="1"/>
    <col min="31" max="31" width="14.0833333333333" style="1" hidden="1" customWidth="1"/>
    <col min="32" max="33" width="9" style="1" hidden="1" customWidth="1"/>
    <col min="34" max="16384" width="9" style="1"/>
  </cols>
  <sheetData>
    <row r="1" ht="55" customHeight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50" customHeight="1" spans="1:33">
      <c r="A2" s="4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/>
      <c r="J2" s="4"/>
      <c r="K2" s="4"/>
      <c r="L2" s="4"/>
      <c r="M2" s="4"/>
      <c r="N2" s="4"/>
      <c r="O2" s="4"/>
      <c r="P2" s="4"/>
      <c r="Q2" s="4" t="s">
        <v>8</v>
      </c>
      <c r="R2" s="4"/>
      <c r="S2" s="4"/>
      <c r="T2" s="4"/>
      <c r="U2" s="4"/>
      <c r="V2" s="5" t="s">
        <v>9</v>
      </c>
      <c r="W2" s="5"/>
      <c r="X2" s="5"/>
      <c r="Y2" s="4" t="s">
        <v>10</v>
      </c>
      <c r="Z2" s="6" t="s">
        <v>11</v>
      </c>
      <c r="AA2" s="6" t="s">
        <v>12</v>
      </c>
      <c r="AB2" s="7" t="s">
        <v>13</v>
      </c>
      <c r="AC2" s="8" t="s">
        <v>14</v>
      </c>
      <c r="AD2" s="9" t="s">
        <v>15</v>
      </c>
      <c r="AE2" s="7" t="s">
        <v>16</v>
      </c>
    </row>
    <row r="3" ht="75" customHeight="1" spans="1:33">
      <c r="A3" s="4"/>
      <c r="B3" s="4"/>
      <c r="C3" s="4" t="s">
        <v>17</v>
      </c>
      <c r="D3" s="4"/>
      <c r="E3" s="4"/>
      <c r="F3" s="4"/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  <c r="M3" s="4" t="s">
        <v>24</v>
      </c>
      <c r="N3" s="4" t="s">
        <v>25</v>
      </c>
      <c r="O3" s="4" t="s">
        <v>26</v>
      </c>
      <c r="P3" s="4" t="s">
        <v>27</v>
      </c>
      <c r="Q3" s="5" t="s">
        <v>28</v>
      </c>
      <c r="R3" s="5" t="s">
        <v>29</v>
      </c>
      <c r="S3" s="5" t="s">
        <v>30</v>
      </c>
      <c r="T3" s="5" t="s">
        <v>31</v>
      </c>
      <c r="U3" s="5" t="s">
        <v>32</v>
      </c>
      <c r="V3" s="5" t="s">
        <v>33</v>
      </c>
      <c r="W3" s="5" t="s">
        <v>34</v>
      </c>
      <c r="X3" s="5" t="s">
        <v>35</v>
      </c>
      <c r="Y3" s="4"/>
      <c r="Z3" s="6"/>
      <c r="AA3" s="6"/>
      <c r="AB3" s="10"/>
      <c r="AC3" s="11"/>
      <c r="AD3" s="12"/>
      <c r="AE3" s="10"/>
      <c r="AF3" s="13" t="s">
        <v>36</v>
      </c>
      <c r="AG3" s="1">
        <v>0</v>
      </c>
    </row>
    <row r="4" ht="33.75" spans="1:33">
      <c r="A4" s="4">
        <v>1</v>
      </c>
      <c r="B4" s="4" t="s">
        <v>37</v>
      </c>
      <c r="C4" s="14" t="s">
        <v>38</v>
      </c>
      <c r="D4" s="14" t="s">
        <v>39</v>
      </c>
      <c r="E4" s="14" t="s">
        <v>40</v>
      </c>
      <c r="F4" s="15">
        <v>90</v>
      </c>
      <c r="G4" s="15">
        <v>49.45</v>
      </c>
      <c r="H4" s="14">
        <v>705.94</v>
      </c>
      <c r="I4" s="14">
        <v>0</v>
      </c>
      <c r="J4" s="14">
        <v>255.8</v>
      </c>
      <c r="K4" s="14">
        <v>0</v>
      </c>
      <c r="L4" s="14">
        <v>125.13</v>
      </c>
      <c r="M4" s="14">
        <v>0</v>
      </c>
      <c r="N4" s="14" t="s">
        <v>41</v>
      </c>
      <c r="O4" s="14">
        <v>23547.79</v>
      </c>
      <c r="P4" s="15">
        <f t="shared" ref="P4:P9" si="0">O4*0.15</f>
        <v>3532.1685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6">
        <v>269335.98</v>
      </c>
      <c r="Z4" s="16">
        <v>318785.98</v>
      </c>
      <c r="AA4" s="16">
        <v>62652.897</v>
      </c>
      <c r="AB4" s="16">
        <v>62652.897</v>
      </c>
      <c r="AC4" s="16">
        <v>0.196535923568533</v>
      </c>
      <c r="AD4" s="16">
        <v>47817.897</v>
      </c>
      <c r="AE4" s="15">
        <f>AB4-AD4</f>
        <v>14835</v>
      </c>
    </row>
    <row r="5" ht="45" spans="1:33">
      <c r="A5" s="4">
        <v>2</v>
      </c>
      <c r="B5" s="4" t="s">
        <v>42</v>
      </c>
      <c r="C5" s="14" t="s">
        <v>43</v>
      </c>
      <c r="D5" s="14" t="s">
        <v>39</v>
      </c>
      <c r="E5" s="14" t="s">
        <v>40</v>
      </c>
      <c r="F5" s="15">
        <v>20</v>
      </c>
      <c r="G5" s="15">
        <v>95.05</v>
      </c>
      <c r="H5" s="14">
        <v>598.29</v>
      </c>
      <c r="I5" s="14"/>
      <c r="J5" s="14"/>
      <c r="K5" s="14"/>
      <c r="L5" s="14">
        <v>121.63</v>
      </c>
      <c r="M5" s="14"/>
      <c r="N5" s="14"/>
      <c r="O5" s="14"/>
      <c r="P5" s="15">
        <f t="shared" si="0"/>
        <v>0</v>
      </c>
      <c r="Q5" s="15">
        <v>1</v>
      </c>
      <c r="R5" s="15">
        <v>0</v>
      </c>
      <c r="S5" s="15" t="s">
        <v>44</v>
      </c>
      <c r="T5" s="15">
        <v>0</v>
      </c>
      <c r="U5" s="15" t="s">
        <v>45</v>
      </c>
      <c r="V5" s="15">
        <v>0</v>
      </c>
      <c r="W5" s="15">
        <v>0</v>
      </c>
      <c r="X5" s="15">
        <v>0</v>
      </c>
      <c r="Y5" s="16">
        <v>155064.09</v>
      </c>
      <c r="Z5" s="16">
        <v>347914.09</v>
      </c>
      <c r="AA5" s="16">
        <v>114932.1135</v>
      </c>
      <c r="AB5" s="16">
        <v>114932.1135</v>
      </c>
      <c r="AC5" s="16">
        <v>0.330346245821777</v>
      </c>
      <c r="AD5" s="16">
        <v>52187.1135</v>
      </c>
      <c r="AE5" s="15">
        <f>AB5-AD5</f>
        <v>62745</v>
      </c>
    </row>
    <row r="6" ht="90" spans="1:33">
      <c r="A6" s="4">
        <v>3</v>
      </c>
      <c r="B6" s="4" t="s">
        <v>46</v>
      </c>
      <c r="C6" s="14" t="s">
        <v>47</v>
      </c>
      <c r="D6" s="14" t="s">
        <v>39</v>
      </c>
      <c r="E6" s="14" t="s">
        <v>40</v>
      </c>
      <c r="F6" s="15">
        <v>45</v>
      </c>
      <c r="G6" s="15">
        <v>25.5</v>
      </c>
      <c r="H6" s="14">
        <v>570.08</v>
      </c>
      <c r="I6" s="14"/>
      <c r="J6" s="14"/>
      <c r="K6" s="14">
        <v>33.04</v>
      </c>
      <c r="L6" s="15"/>
      <c r="M6" s="14"/>
      <c r="N6" s="14" t="s">
        <v>48</v>
      </c>
      <c r="O6" s="14">
        <v>25916.81</v>
      </c>
      <c r="P6" s="15">
        <f t="shared" si="0"/>
        <v>3887.5215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20</v>
      </c>
      <c r="W6" s="15">
        <v>0</v>
      </c>
      <c r="X6" s="15">
        <v>0</v>
      </c>
      <c r="Y6" s="16">
        <v>223316.22</v>
      </c>
      <c r="Z6" s="16">
        <v>302036.22</v>
      </c>
      <c r="AA6" s="16">
        <v>44972.433</v>
      </c>
      <c r="AB6" s="16">
        <v>44972.433</v>
      </c>
      <c r="AC6" s="16">
        <v>0.148897483222376</v>
      </c>
      <c r="AD6" s="16">
        <v>44972.433</v>
      </c>
      <c r="AE6" s="15"/>
    </row>
    <row r="7" ht="168.75" spans="1:33">
      <c r="A7" s="4">
        <v>4</v>
      </c>
      <c r="B7" s="4" t="s">
        <v>49</v>
      </c>
      <c r="C7" s="14" t="s">
        <v>50</v>
      </c>
      <c r="D7" s="14" t="s">
        <v>39</v>
      </c>
      <c r="E7" s="14" t="s">
        <v>51</v>
      </c>
      <c r="F7" s="15">
        <v>300</v>
      </c>
      <c r="G7" s="15">
        <v>908</v>
      </c>
      <c r="H7" s="15"/>
      <c r="I7" s="14">
        <v>8662.88</v>
      </c>
      <c r="J7" s="14">
        <f>2604.8+902</f>
        <v>3506.8</v>
      </c>
      <c r="K7" s="15"/>
      <c r="L7" s="15"/>
      <c r="M7" s="14"/>
      <c r="N7" s="14" t="s">
        <v>52</v>
      </c>
      <c r="O7" s="14">
        <f>120228.33+51448.59+642046.09</f>
        <v>813723.01</v>
      </c>
      <c r="P7" s="15">
        <f t="shared" si="0"/>
        <v>122058.4515</v>
      </c>
      <c r="Q7" s="15">
        <v>1</v>
      </c>
      <c r="R7" s="15">
        <v>1</v>
      </c>
      <c r="S7" s="15" t="s">
        <v>53</v>
      </c>
      <c r="T7" s="17" t="s">
        <v>54</v>
      </c>
      <c r="U7" s="17" t="s">
        <v>55</v>
      </c>
      <c r="V7" s="15">
        <v>300</v>
      </c>
      <c r="W7" s="15">
        <v>0</v>
      </c>
      <c r="X7" s="15">
        <v>0</v>
      </c>
      <c r="Y7" s="16">
        <v>4194458.78</v>
      </c>
      <c r="Z7" s="16">
        <v>7884706.78</v>
      </c>
      <c r="AA7" s="16">
        <v>1220828.817</v>
      </c>
      <c r="AB7" s="16">
        <v>1220828.817</v>
      </c>
      <c r="AC7" s="16">
        <v>0.154835030783478</v>
      </c>
      <c r="AD7" s="16">
        <v>1182706.017</v>
      </c>
      <c r="AE7" s="15">
        <f>AB7-AD7</f>
        <v>38122.8</v>
      </c>
    </row>
    <row r="8" ht="191.25" spans="1:33">
      <c r="A8" s="4">
        <v>5</v>
      </c>
      <c r="B8" s="4" t="s">
        <v>56</v>
      </c>
      <c r="C8" s="14" t="s">
        <v>57</v>
      </c>
      <c r="D8" s="14" t="s">
        <v>58</v>
      </c>
      <c r="E8" s="14" t="s">
        <v>40</v>
      </c>
      <c r="F8" s="15">
        <v>130</v>
      </c>
      <c r="G8" s="15">
        <v>43.86</v>
      </c>
      <c r="H8" s="14">
        <v>1969.75</v>
      </c>
      <c r="I8" s="14"/>
      <c r="J8" s="14">
        <v>218.6</v>
      </c>
      <c r="K8" s="15"/>
      <c r="L8" s="15"/>
      <c r="M8" s="14">
        <f>112.5+10</f>
        <v>122.5</v>
      </c>
      <c r="N8" s="14" t="s">
        <v>59</v>
      </c>
      <c r="O8" s="14">
        <v>665217.92</v>
      </c>
      <c r="P8" s="15">
        <f t="shared" si="0"/>
        <v>99782.688</v>
      </c>
      <c r="Q8" s="15"/>
      <c r="R8" s="15"/>
      <c r="S8" s="15"/>
      <c r="T8" s="15"/>
      <c r="U8" s="15"/>
      <c r="V8" s="15">
        <v>110</v>
      </c>
      <c r="W8" s="15">
        <v>0</v>
      </c>
      <c r="X8" s="15">
        <v>0</v>
      </c>
      <c r="Y8" s="16">
        <v>1471909.43</v>
      </c>
      <c r="Z8" s="16">
        <v>1613769.43</v>
      </c>
      <c r="AA8" s="16">
        <v>240523.4145</v>
      </c>
      <c r="AB8" s="16">
        <v>240523.4145</v>
      </c>
      <c r="AC8" s="16">
        <v>0.149044473162439</v>
      </c>
      <c r="AD8" s="16">
        <v>240523.4145</v>
      </c>
      <c r="AE8" s="15"/>
    </row>
    <row r="9" ht="56.25" spans="1:33">
      <c r="A9" s="4">
        <v>6</v>
      </c>
      <c r="B9" s="4" t="s">
        <v>60</v>
      </c>
      <c r="C9" s="14" t="s">
        <v>61</v>
      </c>
      <c r="D9" s="14" t="s">
        <v>58</v>
      </c>
      <c r="E9" s="14" t="s">
        <v>51</v>
      </c>
      <c r="F9" s="15">
        <v>50</v>
      </c>
      <c r="G9" s="15">
        <v>20</v>
      </c>
      <c r="H9" s="14">
        <v>207.55</v>
      </c>
      <c r="I9" s="14">
        <v>351</v>
      </c>
      <c r="J9" s="14"/>
      <c r="K9" s="15"/>
      <c r="L9" s="15"/>
      <c r="M9" s="14">
        <v>40.5</v>
      </c>
      <c r="N9" s="14" t="s">
        <v>62</v>
      </c>
      <c r="O9" s="14">
        <f>356837.45+1288.19</f>
        <v>358125.64</v>
      </c>
      <c r="P9" s="15">
        <f t="shared" si="0"/>
        <v>53718.846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50</v>
      </c>
      <c r="W9" s="15">
        <v>0</v>
      </c>
      <c r="X9" s="15">
        <v>0</v>
      </c>
      <c r="Y9" s="16">
        <v>494592.24</v>
      </c>
      <c r="Z9" s="16">
        <v>564592.24</v>
      </c>
      <c r="AA9" s="16">
        <v>83188.836</v>
      </c>
      <c r="AB9" s="16">
        <v>83188.836</v>
      </c>
      <c r="AC9" s="16">
        <v>0.147343215344228</v>
      </c>
      <c r="AD9" s="16">
        <v>83188.836</v>
      </c>
      <c r="AE9" s="15">
        <f>AB9-AD9</f>
        <v>0</v>
      </c>
    </row>
    <row r="10" spans="1:33">
      <c r="A10" s="15"/>
      <c r="B10" s="15"/>
      <c r="C10" s="15" t="s">
        <v>63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/>
      <c r="Z10" s="16">
        <v>11031804.74</v>
      </c>
      <c r="AA10" s="16">
        <v>1767098.511</v>
      </c>
      <c r="AB10" s="16"/>
      <c r="AC10" s="16"/>
      <c r="AD10" s="16">
        <v>1651395.711</v>
      </c>
      <c r="AE10" s="15"/>
    </row>
  </sheetData>
  <autoFilter xmlns:etc="http://www.wps.cn/officeDocument/2017/etCustomData" ref="A2:AE10" etc:filterBottomFollowUsedRange="0">
    <extLst/>
  </autoFilter>
  <mergeCells count="16">
    <mergeCell ref="A1:AD1"/>
    <mergeCell ref="H2:P2"/>
    <mergeCell ref="Q2:U2"/>
    <mergeCell ref="V2:X2"/>
    <mergeCell ref="A2:A3"/>
    <mergeCell ref="B2:B3"/>
    <mergeCell ref="D2:D3"/>
    <mergeCell ref="E2:E3"/>
    <mergeCell ref="F2:F3"/>
    <mergeCell ref="Y2:Y3"/>
    <mergeCell ref="Z2:Z3"/>
    <mergeCell ref="AA2:AA3"/>
    <mergeCell ref="AB2:AB3"/>
    <mergeCell ref="AC2:AC3"/>
    <mergeCell ref="AD2:AD3"/>
    <mergeCell ref="AE2:AE3"/>
  </mergeCells>
  <printOptions horizontalCentered="1"/>
  <pageMargins left="0.0388888888888889" right="0.0388888888888889" top="0.0388888888888889" bottom="0.0388888888888889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山麦冬</cp:lastModifiedBy>
  <dcterms:created xsi:type="dcterms:W3CDTF">2024-10-28T02:49:00Z</dcterms:created>
  <dcterms:modified xsi:type="dcterms:W3CDTF">2025-12-15T09:18:16Z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DB133CF9CE654540AA758DF3B6CCA826_13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