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00" windowHeight="7369" activeTab="0" tabRatio="600"/>
  </bookViews>
  <sheets>
    <sheet name="Sheet1" sheetId="5" r:id="rId2"/>
    <sheet name="a2896799e98d702f" sheetId="4" state="hidden" r:id="rId3"/>
    <sheet name="abb32c80b5bef9ef" sheetId="3" state="hidden" r:id="rId4"/>
    <sheet name="7d2eb594e969d531" sheetId="2" state="hidden" r:id="rId5"/>
  </sheets>
  <definedNames>
    <definedName name="TemplateOptions.KeepLineSize">TRUE</definedName>
    <definedName name="承保公司">'7d2eb594e969d531'!$A$1:$E$1</definedName>
    <definedName name="中央品种">'a2896799e98d702f'!$A$2:$A$11</definedName>
    <definedName name="省级品种">'a2896799e98d702f'!$B$2:$B$8</definedName>
    <definedName name="巨灾保险">'a2896799e98d702f'!$D$2:$D$6</definedName>
    <definedName name="险种层级">'a2896799e98d702f'!$A$1:$D$1</definedName>
    <definedName name="是否">'abb32c80b5bef9ef'!$A$1:$B$1</definedName>
    <definedName name="省级创新试点品种">'a2896799e98d702f'!$C$2</definedName>
  </definedNames>
  <calcPr calcId="144525"/>
</workbook>
</file>

<file path=xl/sharedStrings.xml><?xml version="1.0" encoding="utf-8"?>
<sst xmlns="http://schemas.openxmlformats.org/spreadsheetml/2006/main" count="160" uniqueCount="72">
  <si>
    <t>附件</t>
  </si>
  <si>
    <t>江华瑶族自治县2024年农业保险（中央品种）实施方案明细表</t>
  </si>
  <si>
    <t>序号</t>
  </si>
  <si>
    <t>县市区</t>
  </si>
  <si>
    <t>险种名称</t>
  </si>
  <si>
    <t>是否
产粮大县</t>
  </si>
  <si>
    <t>是否
脱贫县</t>
  </si>
  <si>
    <t>保险层级</t>
  </si>
  <si>
    <t>计划承保情况</t>
  </si>
  <si>
    <t>保费资金情况（元）</t>
  </si>
  <si>
    <t>数据校验</t>
  </si>
  <si>
    <t>备注</t>
  </si>
  <si>
    <t>承保机构</t>
  </si>
  <si>
    <t>2021年参保数量（亩、头）</t>
  </si>
  <si>
    <t>2022年预计播种面积或养殖数量（亩、头）</t>
  </si>
  <si>
    <t>参保数量(亩、头)</t>
  </si>
  <si>
    <t>参保农户数（户）</t>
  </si>
  <si>
    <t>理赔金额 （元/亩/头）</t>
  </si>
  <si>
    <t>费率（%）</t>
  </si>
  <si>
    <t xml:space="preserve"> 单位保费（元）</t>
  </si>
  <si>
    <t>保费金额（元）</t>
  </si>
  <si>
    <t>风险保障金额（元）</t>
  </si>
  <si>
    <t>中央财政补贴</t>
  </si>
  <si>
    <t>省级财政补贴</t>
  </si>
  <si>
    <t>市财政补贴</t>
  </si>
  <si>
    <t>县财政补贴</t>
  </si>
  <si>
    <t>其他来源</t>
  </si>
  <si>
    <t>农户自缴</t>
  </si>
  <si>
    <t>各级比例之和</t>
  </si>
  <si>
    <t>比例</t>
  </si>
  <si>
    <t>应拨付金额（元）</t>
  </si>
  <si>
    <t>应缴金额（元）</t>
  </si>
  <si>
    <t>合计</t>
  </si>
  <si>
    <t>江华</t>
  </si>
  <si>
    <t>水稻（中小农户）</t>
  </si>
  <si>
    <t>是</t>
  </si>
  <si>
    <t>中央</t>
  </si>
  <si>
    <t>人保财险</t>
  </si>
  <si>
    <t>水稻（规模户）</t>
  </si>
  <si>
    <t>油菜</t>
  </si>
  <si>
    <t>玉米</t>
  </si>
  <si>
    <t>中华联合</t>
  </si>
  <si>
    <t>大豆</t>
  </si>
  <si>
    <t>平安财险</t>
  </si>
  <si>
    <t>能繁母猪</t>
  </si>
  <si>
    <t>国寿财险</t>
  </si>
  <si>
    <t>育肥猪</t>
  </si>
  <si>
    <t>奶牛</t>
  </si>
  <si>
    <t>公益林</t>
  </si>
  <si>
    <t>太平洋财险</t>
  </si>
  <si>
    <t>商品林</t>
  </si>
  <si>
    <t>中央品种</t>
  </si>
  <si>
    <t>省级品种</t>
  </si>
  <si>
    <t>省级创新试点品种</t>
  </si>
  <si>
    <t>巨灾保险</t>
  </si>
  <si>
    <t>水稻</t>
  </si>
  <si>
    <t>烟叶</t>
  </si>
  <si>
    <t>生猪价格“保险+期货”</t>
  </si>
  <si>
    <t>农房巨灾</t>
  </si>
  <si>
    <t>水稻制种</t>
  </si>
  <si>
    <t>柑橘</t>
  </si>
  <si>
    <t>农业巨灾（水稻）</t>
  </si>
  <si>
    <t>棉花</t>
  </si>
  <si>
    <t>茶叶</t>
  </si>
  <si>
    <t>农业巨灾（玉米）</t>
  </si>
  <si>
    <t>鸡</t>
  </si>
  <si>
    <t>农业巨灾（能繁母猪）</t>
  </si>
  <si>
    <t>鸭</t>
  </si>
  <si>
    <t>农业巨灾（育肥猪）</t>
  </si>
  <si>
    <t>能繁母牛</t>
  </si>
  <si>
    <t>防返贫</t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</si>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</sst>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0_ ;[Red]-0.00 "/>
    <numFmt numFmtId="177" formatCode="0.00%"/>
    <numFmt numFmtId="178" formatCode="@"/>
    <numFmt numFmtId="179" formatCode="_ ￥* #,##0_ ;_ ￥* -#,##0_ ;_ ￥* &quot;-&quot;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* #,##0.00_ ;_ * -#,##0.00_ ;_ * &quot;-&quot;??_ ;_ @_ "/>
    <numFmt numFmtId="183" formatCode="0%"/>
    <numFmt numFmtId="184" formatCode="_ &quot;¥&quot;* #,##0.00_ ;_ &quot;¥&quot;* \-#,##0.00_ ;_ &quot;¥&quot;* &quot;-&quot;??_ ;_ @_ "/>
    <numFmt numFmtId="185" formatCode="_ &quot;¥&quot;* #,##0_ ;_ &quot;¥&quot;* \-#,##0_ ;_ &quot;¥&quot;* &quot;-&quot;_ ;_ @_ "/>
    <numFmt numFmtId="186" formatCode="_ * #,##0_ ;_ * -#,##0_ ;_ * &quot;-&quot;_ ;_ @_ "/>
  </numFmts>
  <fonts count="42" x14ac:knownFonts="42">
    <font>
      <sz val="11.0"/>
      <color rgb="FF000000"/>
      <name val="等线"/>
      <charset val="134"/>
    </font>
    <font>
      <sz val="18.0"/>
      <color rgb="FF000000"/>
      <name val="方正小标宋_GBK"/>
      <charset val="134"/>
    </font>
    <font>
      <sz val="12.0"/>
      <color rgb="FF000000"/>
      <name val="仿宋_GB2312"/>
      <family val="3"/>
      <charset val="134"/>
      <b/>
    </font>
    <font>
      <sz val="12.0"/>
      <color rgb="FF000000"/>
      <name val="仿宋_GB2312"/>
      <family val="3"/>
      <charset val="134"/>
    </font>
    <font>
      <sz val="16.0"/>
      <color rgb="FF000000"/>
      <name val="黑体"/>
      <charset val="134"/>
    </font>
    <font>
      <sz val="28.0"/>
      <color rgb="FF000000"/>
      <name val="方正小标宋简体"/>
      <charset val="134"/>
    </font>
    <font>
      <sz val="11.0"/>
      <color rgb="FF3F3F76"/>
      <name val="等线"/>
      <charset val="134"/>
    </font>
    <font>
      <sz val="11.0"/>
      <color rgb="FF9C0006"/>
      <name val="等线"/>
      <charset val="134"/>
    </font>
    <font>
      <sz val="11.0"/>
      <color rgb="FFFFFFFF"/>
      <name val="等线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1.0"/>
      <color rgb="FF44546A"/>
      <name val="等线"/>
      <charset val="134"/>
      <b/>
    </font>
    <font>
      <sz val="11.0"/>
      <color rgb="FFFF0000"/>
      <name val="等线"/>
      <charset val="134"/>
    </font>
    <font>
      <sz val="18.0"/>
      <color rgb="FF44546A"/>
      <name val="等线"/>
      <charset val="134"/>
      <b/>
    </font>
    <font>
      <sz val="11.0"/>
      <color rgb="FF7F7F7F"/>
      <name val="等线"/>
      <charset val="134"/>
      <i/>
    </font>
    <font>
      <sz val="15.0"/>
      <color rgb="FF44546A"/>
      <name val="等线"/>
      <charset val="134"/>
      <b/>
    </font>
    <font>
      <sz val="13.0"/>
      <color rgb="FF44546A"/>
      <name val="等线"/>
      <charset val="134"/>
      <b/>
    </font>
    <font>
      <sz val="11.0"/>
      <color rgb="FF3F3F3F"/>
      <name val="等线"/>
      <charset val="134"/>
      <b/>
    </font>
    <font>
      <sz val="11.0"/>
      <color rgb="FFFA7D00"/>
      <name val="等线"/>
      <charset val="134"/>
      <b/>
    </font>
    <font>
      <sz val="11.0"/>
      <color rgb="FFFFFFFF"/>
      <name val="等线"/>
      <charset val="134"/>
      <b/>
    </font>
    <font>
      <sz val="11.0"/>
      <color rgb="FFFA7D00"/>
      <name val="等线"/>
      <charset val="134"/>
    </font>
    <font>
      <sz val="11.0"/>
      <color rgb="FF000000"/>
      <name val="等线"/>
      <charset val="134"/>
      <b/>
    </font>
    <font>
      <sz val="11.0"/>
      <color rgb="FF006100"/>
      <name val="等线"/>
      <charset val="134"/>
    </font>
    <font>
      <sz val="11.0"/>
      <color rgb="FF9C6500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等线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EBF1DD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1B8E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0" fillId="0" borderId="0" applyAlignment="1"/>
    <xf numFmtId="0" fontId="0" fillId="0" borderId="0" applyAlignment="1"/>
  </cellStyleXfs>
  <cellXfs count="144">
    <xf numFmtId="0" fontId="0" fillId="0" borderId="0" applyAlignment="1" xfId="0"/>
    <xf numFmtId="0" fontId="0" fillId="0" borderId="0" applyAlignment="1" xfId="0"/>
    <xf numFmtId="0" fontId="1" applyFont="1" fillId="2" applyFill="1" borderId="0" applyAlignment="1" xfId="1">
      <alignment vertical="center"/>
    </xf>
    <xf numFmtId="0" fontId="2" applyFont="1" fillId="0" borderId="0" applyAlignment="1" xfId="0">
      <alignment horizontal="center"/>
    </xf>
    <xf numFmtId="0" fontId="2" applyFont="1" fillId="0" borderId="0" applyAlignment="1" xfId="0"/>
    <xf numFmtId="0" fontId="3" applyFont="1" fillId="0" borderId="0" applyAlignment="1" xfId="0">
      <alignment horizontal="center"/>
    </xf>
    <xf numFmtId="0" fontId="0" fillId="0" borderId="0" applyAlignment="1" xfId="0">
      <alignment horizontal="center"/>
    </xf>
    <xf numFmtId="0" fontId="0" applyFill="1" fillId="0" applyBorder="1" borderId="0" applyAlignment="1" xfId="2">
      <alignment horizontal="center"/>
    </xf>
    <xf numFmtId="0" fontId="4" applyFont="1" fillId="0" borderId="0" applyAlignment="1" xfId="0">
      <alignment horizontal="left"/>
    </xf>
    <xf numFmtId="0" fontId="5" applyFont="1" applyFill="1" fillId="0" borderId="0" applyAlignment="1" xfId="1">
      <alignment horizontal="center" vertical="center"/>
    </xf>
    <xf numFmtId="0" fontId="2" applyFont="1" applyFill="1" fillId="0" borderId="1" applyBorder="1" applyAlignment="1" xfId="1">
      <alignment horizontal="center" vertical="center" wrapText="1"/>
    </xf>
    <xf numFmtId="0" fontId="2" applyFont="1" applyFill="1" fillId="0" borderId="2" applyBorder="1" applyAlignment="1" xfId="1">
      <alignment horizontal="center" vertical="center" wrapText="1"/>
    </xf>
    <xf numFmtId="0" fontId="2" applyFont="1" applyFill="1" fillId="0" borderId="3" applyBorder="1" applyAlignment="1" xfId="1">
      <alignment horizontal="center" vertical="center" wrapText="1"/>
    </xf>
    <xf numFmtId="0" fontId="2" applyFont="1" fillId="0" borderId="4" applyBorder="1" applyAlignment="1" xfId="0"/>
    <xf numFmtId="0" fontId="2" applyFont="1" applyFill="1" fillId="0" borderId="5" applyBorder="1" applyAlignment="1" xfId="1">
      <alignment horizontal="center" vertical="center" wrapText="1"/>
    </xf>
    <xf numFmtId="176" applyNumberFormat="1" fontId="2" applyFont="1" applyFill="1" fillId="0" borderId="6" applyBorder="1" applyAlignment="1" xfId="1">
      <alignment horizontal="center" vertical="center"/>
    </xf>
    <xf numFmtId="0" fontId="2" applyFont="1" applyFill="1" fillId="0" borderId="7" applyBorder="1" applyAlignment="1" xfId="1">
      <alignment horizontal="center" vertical="center" wrapText="1"/>
    </xf>
    <xf numFmtId="0" fontId="3" applyFont="1" fillId="0" borderId="8" applyBorder="1" applyAlignment="1" xfId="0">
      <alignment horizontal="center" vertical="center"/>
    </xf>
    <xf numFmtId="176" applyNumberFormat="1" fontId="3" applyFont="1" applyFill="1" fillId="0" borderId="9" applyBorder="1" applyAlignment="1" xfId="1">
      <alignment horizontal="center" vertical="center"/>
    </xf>
    <xf numFmtId="176" applyNumberFormat="1" fontId="3" applyFont="1" applyFill="1" fillId="0" borderId="10" applyBorder="1" applyAlignment="1" xfId="1">
      <alignment horizontal="center" vertical="center" wrapText="1"/>
    </xf>
    <xf numFmtId="176" applyNumberFormat="1" fontId="3" applyFont="1" applyFill="1" fillId="0" borderId="11" applyBorder="1" applyAlignment="1" xfId="1">
      <alignment horizontal="center" vertical="center"/>
    </xf>
    <xf numFmtId="176" applyNumberFormat="1" fontId="3" applyFont="1" applyFill="1" fillId="0" borderId="9" applyBorder="1" applyAlignment="1" xfId="1">
      <alignment horizontal="center" vertical="center"/>
      <protection locked="0"/>
    </xf>
    <xf numFmtId="176" applyNumberFormat="1" fontId="3" applyFont="1" applyFill="1" fillId="0" borderId="13" applyBorder="1" applyAlignment="1" xfId="1">
      <alignment horizontal="center" vertical="center"/>
    </xf>
    <xf numFmtId="176" applyNumberFormat="1" fontId="3" applyFont="1" applyFill="1" fillId="0" borderId="14" applyBorder="1" applyAlignment="1" xfId="1">
      <alignment horizontal="center" vertical="center" wrapText="1"/>
    </xf>
    <xf numFmtId="176" applyNumberFormat="1" fontId="3" applyFont="1" applyFill="1" fillId="0" borderId="15" applyBorder="1" applyAlignment="1" xfId="1">
      <alignment horizontal="center" vertical="center"/>
    </xf>
    <xf numFmtId="0" fontId="2" applyFont="1" applyFill="1" fillId="0" borderId="16" applyBorder="1" applyAlignment="1" xfId="1">
      <alignment horizontal="center" vertical="center" wrapText="1"/>
    </xf>
    <xf numFmtId="0" fontId="2" applyFont="1" applyFill="1" fillId="0" borderId="17" applyBorder="1" applyAlignment="1" xfId="1">
      <alignment horizontal="center" vertical="center" wrapText="1"/>
    </xf>
    <xf numFmtId="176" applyNumberFormat="1" fontId="3" applyFont="1" applyFill="1" fillId="0" borderId="11" applyBorder="1" applyAlignment="1" xfId="1">
      <alignment horizontal="center" vertical="center"/>
      <protection locked="0"/>
    </xf>
    <xf numFmtId="177" applyNumberFormat="1" fontId="3" applyFont="1" applyFill="1" fillId="0" borderId="19" applyBorder="1" applyAlignment="1" xfId="1">
      <alignment horizontal="center" vertical="center"/>
      <protection locked="0"/>
    </xf>
    <xf numFmtId="177" applyNumberFormat="1" fontId="3" applyFont="1" applyFill="1" fillId="0" borderId="20" applyBorder="1" applyAlignment="1" xfId="1">
      <alignment horizontal="center" vertical="center"/>
    </xf>
    <xf numFmtId="0" fontId="2" applyFont="1" applyFill="1" fillId="0" borderId="21" applyBorder="1" applyAlignment="1" xfId="1">
      <alignment horizontal="center" vertical="center" wrapText="1"/>
    </xf>
    <xf numFmtId="0" fontId="2" applyFont="1" fillId="3" applyFill="1" borderId="22" applyBorder="1" applyAlignment="1" xfId="2">
      <alignment horizontal="center" vertical="center" wrapText="1"/>
    </xf>
    <xf numFmtId="0" fontId="2" applyFont="1" fillId="3" applyFill="1" borderId="23" applyBorder="1" applyAlignment="1" xfId="2">
      <alignment horizontal="center" vertical="center" wrapText="1"/>
    </xf>
    <xf numFmtId="0" fontId="2" applyFont="1" applyFill="1" fillId="0" borderId="24" applyBorder="1" applyAlignment="1" xfId="1">
      <alignment horizontal="center" vertical="center" wrapText="1"/>
    </xf>
    <xf numFmtId="177" applyNumberFormat="1" fontId="3" applyFont="1" fillId="3" applyFill="1" borderId="25" applyBorder="1" applyAlignment="1" xfId="2">
      <alignment horizontal="center" vertical="center"/>
    </xf>
    <xf numFmtId="178" applyNumberFormat="1" fontId="3" applyFont="1" applyFill="1" fillId="0" borderId="26" applyBorder="1" applyAlignment="1" xfId="2">
      <alignment horizontal="center" vertical="center"/>
      <protection locked="0"/>
    </xf>
    <xf numFmtId="178" applyNumberFormat="1" fontId="3" applyFont="1" applyFill="1" fillId="0" borderId="26" applyBorder="1" applyAlignment="1" xfId="2">
      <alignment horizontal="center" vertical="center"/>
    </xf>
    <xf numFmtId="0" fontId="0" fillId="0" borderId="0" applyAlignment="1" xfId="0"/>
    <xf numFmtId="179" applyNumberFormat="1" fontId="0" fillId="0" borderId="0" applyAlignment="1" xfId="0">
      <alignment vertical="center"/>
    </xf>
    <xf numFmtId="0" fontId="0" fillId="4" applyFill="1" borderId="0" applyAlignment="1" xfId="0">
      <alignment vertical="center"/>
    </xf>
    <xf numFmtId="0" fontId="6" applyFont="1" fillId="5" applyFill="1" borderId="28" applyBorder="1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6" applyFill="1" borderId="0" applyAlignment="1" xfId="0">
      <alignment vertical="center"/>
    </xf>
    <xf numFmtId="0" fontId="7" applyFont="1" fillId="7" applyFill="1" borderId="0" applyAlignment="1" xfId="0">
      <alignment vertical="center"/>
    </xf>
    <xf numFmtId="182" applyNumberFormat="1" fontId="0" fillId="0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9" applyFont="1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0" applyFont="1" fillId="0" borderId="0" applyAlignment="1" xfId="0">
      <alignment vertical="center"/>
    </xf>
    <xf numFmtId="0" fontId="0" fillId="9" applyFill="1" borderId="29" applyBorder="1" applyAlignment="1" xfId="0">
      <alignment vertical="center"/>
    </xf>
    <xf numFmtId="0" fontId="8" applyFont="1" fillId="10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30" applyBorder="1" applyAlignment="1" xfId="0">
      <alignment vertical="center"/>
    </xf>
    <xf numFmtId="0" fontId="16" applyFont="1" fillId="0" borderId="31" applyBorder="1" applyAlignment="1" xfId="0">
      <alignment vertical="center"/>
    </xf>
    <xf numFmtId="0" fontId="8" applyFont="1" fillId="11" applyFill="1" borderId="0" applyAlignment="1" xfId="0">
      <alignment vertical="center"/>
    </xf>
    <xf numFmtId="0" fontId="11" applyFont="1" fillId="0" borderId="32" applyBorder="1" applyAlignment="1" xfId="0">
      <alignment vertical="center"/>
    </xf>
    <xf numFmtId="0" fontId="8" applyFont="1" fillId="12" applyFill="1" borderId="0" applyAlignment="1" xfId="0">
      <alignment vertical="center"/>
    </xf>
    <xf numFmtId="0" fontId="17" applyFont="1" fillId="13" applyFill="1" borderId="33" applyBorder="1" applyAlignment="1" xfId="0">
      <alignment vertical="center"/>
    </xf>
    <xf numFmtId="0" fontId="18" applyFont="1" fillId="13" applyFill="1" borderId="34" applyBorder="1" applyAlignment="1" xfId="0">
      <alignment vertical="center"/>
    </xf>
    <xf numFmtId="0" fontId="19" applyFont="1" fillId="14" applyFill="1" borderId="35" applyBorder="1" applyAlignment="1" xfId="0">
      <alignment vertical="center"/>
    </xf>
    <xf numFmtId="0" fontId="0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20" applyFont="1" fillId="0" borderId="36" applyBorder="1" applyAlignment="1" xfId="0">
      <alignment vertical="center"/>
    </xf>
    <xf numFmtId="0" fontId="21" applyFont="1" fillId="0" borderId="37" applyBorder="1" applyAlignment="1" xfId="0">
      <alignment vertical="center"/>
    </xf>
    <xf numFmtId="0" fontId="22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8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8" applyFont="1" fillId="14" applyFill="1" borderId="0" applyAlignment="1" xfId="0">
      <alignment vertical="center"/>
    </xf>
    <xf numFmtId="0" fontId="8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8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8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8" applyFont="1" fillId="33" applyFill="1" borderId="0" applyAlignment="1" xfId="0">
      <alignment vertical="center"/>
    </xf>
    <xf numFmtId="0" fontId="0" fillId="0" borderId="0" applyAlignment="1" xfId="0"/>
    <xf numFmtId="0" fontId="4" applyFont="1" fillId="0" borderId="0" applyAlignment="1" xfId="0">
      <alignment horizontal="left"/>
    </xf>
    <xf numFmtId="0" fontId="2" applyFont="1" applyFill="1" fillId="0" borderId="38" applyBorder="1" applyAlignment="1" xfId="1">
      <alignment horizontal="center" vertical="center" wrapText="1"/>
    </xf>
    <xf numFmtId="0" fontId="2" applyFont="1" applyFill="1" fillId="0" borderId="39" applyBorder="1" applyAlignment="1" xfId="1">
      <alignment horizontal="center" vertical="center" wrapText="1"/>
    </xf>
    <xf numFmtId="0" fontId="2" applyFont="1" applyFill="1" fillId="0" borderId="40" applyBorder="1" applyAlignment="1" xfId="1">
      <alignment horizontal="center" vertical="center" wrapText="1"/>
    </xf>
    <xf numFmtId="0" fontId="2" applyFont="1" applyFill="1" fillId="0" borderId="41" applyBorder="1" applyAlignment="1" xfId="1">
      <alignment horizontal="center" vertical="center" wrapText="1"/>
    </xf>
    <xf numFmtId="0" fontId="2" applyFont="1" applyFill="1" fillId="0" borderId="42" applyBorder="1" applyAlignment="1" xfId="1">
      <alignment horizontal="center" vertical="center" wrapText="1"/>
    </xf>
    <xf numFmtId="0" fontId="2" applyFont="1" applyFill="1" fillId="0" borderId="43" applyBorder="1" applyAlignment="1" xfId="1">
      <alignment horizontal="center" vertical="center" wrapText="1"/>
    </xf>
    <xf numFmtId="0" fontId="2" applyFont="1" fillId="3" applyFill="1" borderId="44" applyBorder="1" applyAlignment="1" xfId="2">
      <alignment horizontal="center" vertical="center" wrapText="1"/>
    </xf>
    <xf numFmtId="0" fontId="2" applyFont="1" applyFill="1" fillId="0" borderId="45" applyBorder="1" applyAlignment="1" xfId="1">
      <alignment horizontal="center" vertical="center" wrapText="1"/>
    </xf>
    <xf numFmtId="0" fontId="5" applyFont="1" applyFill="1" fillId="0" borderId="0" applyAlignment="1" xfId="1">
      <alignment horizontal="center" vertical="center"/>
    </xf>
    <xf numFmtId="0" fontId="24" applyFont="1" fillId="34" applyFill="1" borderId="0" applyAlignment="1" xfId="0"/>
    <xf numFmtId="0" fontId="25" applyFont="1" fillId="35" applyFill="1" borderId="0" applyAlignment="1" xfId="0"/>
    <xf numFmtId="0" fontId="26" applyFont="1" fillId="36" applyFill="1" borderId="0" applyAlignment="1" xfId="0"/>
    <xf numFmtId="0" fontId="27" applyFont="1" fillId="37" applyFill="1" borderId="46" applyBorder="1" applyAlignment="1" xfId="0"/>
    <xf numFmtId="0" fontId="28" applyFont="1" fillId="38" applyFill="1" borderId="4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48" applyBorder="1" applyAlignment="1" xfId="0"/>
    <xf numFmtId="0" fontId="32" applyFont="1" fillId="37" applyFill="1" borderId="49" applyBorder="1" applyAlignment="1" xfId="0"/>
    <xf numFmtId="0" fontId="33" applyFont="1" fillId="39" applyFill="1" borderId="50" applyBorder="1" applyAlignment="1" xfId="0"/>
    <xf numFmtId="0" fontId="0" fillId="40" applyFill="1" borderId="51" applyBorder="1" applyAlignment="1" xfId="0"/>
    <xf numFmtId="0" fontId="34" applyFont="1" fillId="0" borderId="0" applyAlignment="1" xfId="0"/>
    <xf numFmtId="0" fontId="35" applyFont="1" fillId="0" borderId="52" applyBorder="1" applyAlignment="1" xfId="0"/>
    <xf numFmtId="0" fontId="36" applyFont="1" fillId="0" borderId="53" applyBorder="1" applyAlignment="1" xfId="0"/>
    <xf numFmtId="0" fontId="37" applyFont="1" fillId="0" borderId="54" applyBorder="1" applyAlignment="1" xfId="0"/>
    <xf numFmtId="0" fontId="37" applyFont="1" fillId="0" borderId="0" applyAlignment="1" xfId="0"/>
    <xf numFmtId="0" fontId="38" applyFont="1" fillId="0" borderId="55" applyBorder="1" applyAlignment="1" xfId="0"/>
    <xf numFmtId="0" fontId="39" applyFont="1" fillId="41" applyFill="1" borderId="0" applyAlignment="1" xfId="0"/>
    <xf numFmtId="0" fontId="39" applyFont="1" fillId="42" applyFill="1" borderId="0" applyAlignment="1" xfId="0"/>
    <xf numFmtId="0" fontId="39" applyFont="1" fillId="43" applyFill="1" borderId="0" applyAlignment="1" xfId="0"/>
    <xf numFmtId="0" fontId="39" applyFont="1" fillId="44" applyFill="1" borderId="0" applyAlignment="1" xfId="0"/>
    <xf numFmtId="0" fontId="39" applyFont="1" fillId="45" applyFill="1" borderId="0" applyAlignment="1" xfId="0"/>
    <xf numFmtId="0" fontId="39" applyFont="1" fillId="46" applyFill="1" borderId="0" applyAlignment="1" xfId="0"/>
    <xf numFmtId="0" fontId="39" applyFont="1" fillId="47" applyFill="1" borderId="0" applyAlignment="1" xfId="0"/>
    <xf numFmtId="0" fontId="39" applyFont="1" fillId="48" applyFill="1" borderId="0" applyAlignment="1" xfId="0"/>
    <xf numFmtId="0" fontId="39" applyFont="1" fillId="49" applyFill="1" borderId="0" applyAlignment="1" xfId="0"/>
    <xf numFmtId="0" fontId="39" applyFont="1" fillId="50" applyFill="1" borderId="0" applyAlignment="1" xfId="0"/>
    <xf numFmtId="0" fontId="39" applyFont="1" fillId="51" applyFill="1" borderId="0" applyAlignment="1" xfId="0"/>
    <xf numFmtId="0" fontId="39" applyFont="1" fillId="52" applyFill="1" borderId="0" applyAlignment="1" xfId="0"/>
    <xf numFmtId="0" fontId="40" applyFont="1" fillId="53" applyFill="1" borderId="0" applyAlignment="1" xfId="0"/>
    <xf numFmtId="0" fontId="40" applyFont="1" fillId="54" applyFill="1" borderId="0" applyAlignment="1" xfId="0"/>
    <xf numFmtId="0" fontId="40" applyFont="1" fillId="55" applyFill="1" borderId="0" applyAlignment="1" xfId="0"/>
    <xf numFmtId="0" fontId="40" applyFont="1" fillId="56" applyFill="1" borderId="0" applyAlignment="1" xfId="0"/>
    <xf numFmtId="0" fontId="40" applyFont="1" fillId="57" applyFill="1" borderId="0" applyAlignment="1" xfId="0"/>
    <xf numFmtId="0" fontId="40" applyFont="1" fillId="58" applyFill="1" borderId="0" applyAlignment="1" xfId="0"/>
    <xf numFmtId="0" fontId="40" applyFont="1" fillId="59" applyFill="1" borderId="0" applyAlignment="1" xfId="0"/>
    <xf numFmtId="0" fontId="40" applyFont="1" fillId="60" applyFill="1" borderId="0" applyAlignment="1" xfId="0"/>
    <xf numFmtId="0" fontId="40" applyFont="1" fillId="61" applyFill="1" borderId="0" applyAlignment="1" xfId="0"/>
    <xf numFmtId="0" fontId="40" applyFont="1" fillId="62" applyFill="1" borderId="0" applyAlignment="1" xfId="0"/>
    <xf numFmtId="0" fontId="40" applyFont="1" fillId="63" applyFill="1" borderId="0" applyAlignment="1" xfId="0"/>
    <xf numFmtId="0" fontId="40" applyFont="1" fillId="64" applyFill="1" borderId="0" applyAlignment="1" xfId="0"/>
    <xf numFmtId="183" applyNumberFormat="1" fontId="0" fillId="0" borderId="0" applyAlignment="1" xfId="0"/>
    <xf numFmtId="184" applyNumberFormat="1" fontId="0" fillId="0" borderId="0" applyAlignment="1" xfId="0"/>
    <xf numFmtId="185" applyNumberFormat="1" fontId="0" fillId="0" borderId="0" applyAlignment="1" xfId="0"/>
    <xf numFmtId="182" applyNumberFormat="1" fontId="0" fillId="0" borderId="0" applyAlignment="1" xfId="0"/>
    <xf numFmtId="186" applyNumberFormat="1" fontId="0" fillId="0" borderId="0" applyAlignment="1" xfId="0"/>
    <xf numFmtId="0" fontId="0" fillId="0" borderId="0" applyAlignment="1" xfId="0"/>
  </cellXfs>
  <cellStyles count="3">
    <cellStyle name="常规" xfId="0" builtinId="0"/>
    <cellStyle name="Normal 1" xfId="1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5.xml"/><Relationship Id="rId3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6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E1"/>
  <sheetViews>
    <sheetView zoomScaleNormal="100" topLeftCell="A1" workbookViewId="0">
      <selection activeCell="A1" activeCellId="0" sqref="A1"/>
    </sheetView>
  </sheetViews>
  <sheetFormatPr defaultRowHeight="14.4" defaultColWidth="9.000137329101562" x14ac:dyDescent="0.15"/>
  <cols>
    <col min="1" max="6" width="9.0"/>
  </cols>
  <sheetData>
    <row r="1" spans="1:5" x14ac:dyDescent="0.15">
      <c r="A1" t="s">
        <v>37</v>
      </c>
      <c r="B1" t="s">
        <v>41</v>
      </c>
      <c r="C1" t="s">
        <v>49</v>
      </c>
      <c r="D1" t="s">
        <v>45</v>
      </c>
      <c r="E1" t="s">
        <v>43</v>
      </c>
    </row>
  </sheetData>
  <phoneticPr fontId="0" type="noConversion"/>
  <pageMargins left="0.6992181455056499" right="0.6992181455056499" top="0.7499062639521802" bottom="0.7499062639521802" header="0.2999625102741512" footer="0.2999625102741512"/>
  <pageSetup paperSize="1" fitToHeight="0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B1"/>
  <sheetViews>
    <sheetView zoomScaleNormal="100" topLeftCell="A1" workbookViewId="0">
      <selection activeCell="A1" activeCellId="0" sqref="A1"/>
    </sheetView>
  </sheetViews>
  <sheetFormatPr defaultRowHeight="14.4" defaultColWidth="9.000137329101562" x14ac:dyDescent="0.15"/>
  <cols>
    <col min="1" max="3" width="9.0"/>
  </cols>
  <sheetData>
    <row r="1" spans="1:2" x14ac:dyDescent="0.15">
      <c r="A1" t="s">
        <v>35</v>
      </c>
      <c r="B1" t="s">
        <v>71</v>
      </c>
    </row>
  </sheetData>
  <phoneticPr fontId="0" type="noConversion"/>
  <pageMargins left="0.6992181455056499" right="0.6992181455056499" top="0.7499062639521802" bottom="0.7499062639521802" header="0.2999625102741512" footer="0.2999625102741512"/>
  <pageSetup paperSize="1" fitToHeight="0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D11"/>
  <sheetViews>
    <sheetView zoomScaleNormal="100" topLeftCell="A1" workbookViewId="0">
      <selection activeCell="A1" activeCellId="0" sqref="A1"/>
    </sheetView>
  </sheetViews>
  <sheetFormatPr defaultRowHeight="14.4" defaultColWidth="9.000137329101562" x14ac:dyDescent="0.15"/>
  <cols>
    <col min="1" max="5" width="9.0"/>
  </cols>
  <sheetData>
    <row r="1" spans="1:4" x14ac:dyDescent="0.15">
      <c r="A1" t="s">
        <v>51</v>
      </c>
      <c r="B1" t="s">
        <v>52</v>
      </c>
      <c r="C1" t="s">
        <v>53</v>
      </c>
      <c r="D1" t="s">
        <v>54</v>
      </c>
    </row>
    <row r="2" spans="1:4" x14ac:dyDescent="0.15">
      <c r="A2" t="s">
        <v>55</v>
      </c>
      <c r="B2" t="s">
        <v>56</v>
      </c>
      <c r="C2" t="s">
        <v>57</v>
      </c>
      <c r="D2" t="s">
        <v>58</v>
      </c>
    </row>
    <row r="3" spans="1:4" x14ac:dyDescent="0.15">
      <c r="A3" t="s">
        <v>59</v>
      </c>
      <c r="B3" t="s">
        <v>60</v>
      </c>
      <c r="D3" t="s">
        <v>61</v>
      </c>
    </row>
    <row r="4" spans="1:4" x14ac:dyDescent="0.15">
      <c r="A4" t="s">
        <v>62</v>
      </c>
      <c r="B4" t="s">
        <v>63</v>
      </c>
      <c r="D4" t="s">
        <v>64</v>
      </c>
    </row>
    <row r="5" spans="1:4" x14ac:dyDescent="0.15">
      <c r="A5" t="s">
        <v>39</v>
      </c>
      <c r="B5" t="s">
        <v>65</v>
      </c>
      <c r="D5" t="s">
        <v>66</v>
      </c>
    </row>
    <row r="6" spans="1:4" x14ac:dyDescent="0.15">
      <c r="A6" t="s">
        <v>40</v>
      </c>
      <c r="B6" t="s">
        <v>67</v>
      </c>
      <c r="D6" t="s">
        <v>68</v>
      </c>
    </row>
    <row r="7" spans="1:2" x14ac:dyDescent="0.15">
      <c r="A7" t="s">
        <v>44</v>
      </c>
      <c r="B7" t="s">
        <v>69</v>
      </c>
    </row>
    <row r="8" spans="1:2" x14ac:dyDescent="0.15">
      <c r="A8" t="s">
        <v>46</v>
      </c>
      <c r="B8" t="s">
        <v>70</v>
      </c>
    </row>
    <row r="9" spans="1:1" x14ac:dyDescent="0.15">
      <c r="A9" t="s">
        <v>47</v>
      </c>
    </row>
    <row r="10" spans="1:1" x14ac:dyDescent="0.15">
      <c r="A10" t="s">
        <v>48</v>
      </c>
    </row>
    <row r="11" spans="1:1" x14ac:dyDescent="0.15">
      <c r="A11" t="s">
        <v>50</v>
      </c>
    </row>
  </sheetData>
  <phoneticPr fontId="0" type="noConversion"/>
  <pageMargins left="0.6992181455056499" right="0.6992181455056499" top="0.7499062639521802" bottom="0.7499062639521802" header="0.2999625102741512" footer="0.2999625102741512"/>
  <pageSetup paperSize="1" fitToHeight="0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D22"/>
  <sheetViews>
    <sheetView tabSelected="1" zoomScale="69" zoomScaleNormal="69" topLeftCell="A1" workbookViewId="0">
      <pane ySplit="7" topLeftCell="A8" activePane="bottomLeft" state="frozen"/>
      <selection activeCell="Z15" activeCellId="0" sqref="Z15"/>
      <selection pane="bottomLeft" activeCell="Z15" activeCellId="0" sqref="Z15"/>
    </sheetView>
  </sheetViews>
  <sheetFormatPr defaultRowHeight="15.6" customHeight="1" defaultColWidth="8.750133514404297" x14ac:dyDescent="0.15"/>
  <cols>
    <col min="1" max="1" width="8.875" customWidth="1" style="6"/>
    <col min="2" max="2" width="8.0" customWidth="1" style="6"/>
    <col min="3" max="3" width="12.375" customWidth="1" style="6"/>
    <col min="4" max="5" width="6.75" customWidth="1" style="6"/>
    <col min="6" max="6" width="10.125" customWidth="1" style="6"/>
    <col min="7" max="7" width="15.625" customWidth="1" style="6"/>
    <col min="8" max="8" width="0.0" customWidth="1" style="6" hidden="1"/>
    <col min="9" max="9" width="0.0" customWidth="1" style="6" hidden="1"/>
    <col min="10" max="10" width="14.125" customWidth="1" style="6"/>
    <col min="11" max="11" width="0.0" customWidth="1" style="6" hidden="1"/>
    <col min="12" max="12" width="0.0" customWidth="1" style="6" hidden="1"/>
    <col min="13" max="13" width="0.0" customWidth="1" style="6" hidden="1"/>
    <col min="14" max="14" width="9.5" customWidth="1" style="6"/>
    <col min="15" max="15" width="15.625" customWidth="1" style="6"/>
    <col min="16" max="16" width="0.0" customWidth="1" style="6" hidden="1"/>
    <col min="17" max="17" width="9.5" customWidth="1" style="6"/>
    <col min="18" max="18" width="15.625" customWidth="1" style="6"/>
    <col min="19" max="19" width="9.5" customWidth="1" style="6"/>
    <col min="20" max="20" width="15.625" customWidth="1" style="6"/>
    <col min="21" max="21" width="0.0" customWidth="1" style="6" hidden="1"/>
    <col min="22" max="22" width="0.0" customWidth="1" style="6" hidden="1"/>
    <col min="23" max="23" width="9.5" customWidth="1" style="6"/>
    <col min="24" max="24" width="15.625" customWidth="1" style="6"/>
    <col min="25" max="25" width="9.5" customWidth="1" style="6"/>
    <col min="26" max="26" width="14.875" customWidth="1" style="6"/>
    <col min="27" max="27" width="9.5" customWidth="1" style="6"/>
    <col min="28" max="28" width="15.625" customWidth="1" style="6"/>
    <col min="29" max="29" width="0.0" customWidth="1" style="7" hidden="1"/>
    <col min="30" max="30" width="10.25" customWidth="1" style="6"/>
    <col min="31" max="16384" width="8.75" style="6"/>
  </cols>
  <sheetData>
    <row r="1" spans="1:2" ht="21.0" customHeight="1" x14ac:dyDescent="0.15">
      <c r="A1" s="87" t="s">
        <v>0</v>
      </c>
      <c r="B1" s="87"/>
    </row>
    <row r="2" spans="1:30" ht="18.75" customHeight="1" x14ac:dyDescent="0.1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spans="1:30" s="2" customFormat="1" ht="18.7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</row>
    <row r="4" spans="1:30" s="2" customFormat="1" ht="24.0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</row>
    <row r="5" spans="1:30" s="3" customFormat="1" ht="29.0" customHeight="1" x14ac:dyDescent="0.15">
      <c r="A5" s="93" t="s">
        <v>2</v>
      </c>
      <c r="B5" s="93" t="s">
        <v>3</v>
      </c>
      <c r="C5" s="93" t="s">
        <v>4</v>
      </c>
      <c r="D5" s="93" t="s">
        <v>5</v>
      </c>
      <c r="E5" s="93" t="s">
        <v>6</v>
      </c>
      <c r="F5" s="93" t="s">
        <v>7</v>
      </c>
      <c r="G5" s="88" t="s">
        <v>8</v>
      </c>
      <c r="H5" s="88"/>
      <c r="I5" s="88"/>
      <c r="J5" s="88"/>
      <c r="K5" s="88"/>
      <c r="L5" s="88"/>
      <c r="M5" s="88"/>
      <c r="N5" s="88"/>
      <c r="O5" s="91" t="s">
        <v>9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89"/>
      <c r="AC5" s="31" t="s">
        <v>10</v>
      </c>
      <c r="AD5" s="93" t="s">
        <v>11</v>
      </c>
    </row>
    <row r="6" spans="1:30" s="3" customFormat="1" ht="29.0" customHeight="1" x14ac:dyDescent="0.15">
      <c r="A6" s="92"/>
      <c r="B6" s="92"/>
      <c r="C6" s="92"/>
      <c r="D6" s="92"/>
      <c r="E6" s="92"/>
      <c r="F6" s="92"/>
      <c r="G6" s="92" t="s">
        <v>12</v>
      </c>
      <c r="H6" s="92" t="s">
        <v>13</v>
      </c>
      <c r="I6" s="92" t="s">
        <v>14</v>
      </c>
      <c r="J6" s="92" t="s">
        <v>15</v>
      </c>
      <c r="K6" s="92" t="s">
        <v>16</v>
      </c>
      <c r="L6" s="92" t="s">
        <v>17</v>
      </c>
      <c r="M6" s="92" t="s">
        <v>18</v>
      </c>
      <c r="N6" s="92" t="s">
        <v>19</v>
      </c>
      <c r="O6" s="88" t="s">
        <v>20</v>
      </c>
      <c r="P6" s="88" t="s">
        <v>21</v>
      </c>
      <c r="Q6" s="88" t="s">
        <v>22</v>
      </c>
      <c r="R6" s="88"/>
      <c r="S6" s="88" t="s">
        <v>23</v>
      </c>
      <c r="T6" s="88"/>
      <c r="U6" s="88" t="s">
        <v>24</v>
      </c>
      <c r="V6" s="88"/>
      <c r="W6" s="88" t="s">
        <v>25</v>
      </c>
      <c r="X6" s="88"/>
      <c r="Y6" s="88" t="s">
        <v>26</v>
      </c>
      <c r="Z6" s="88"/>
      <c r="AA6" s="88" t="s">
        <v>27</v>
      </c>
      <c r="AB6" s="88"/>
      <c r="AC6" s="94" t="s">
        <v>28</v>
      </c>
      <c r="AD6" s="92"/>
    </row>
    <row r="7" spans="1:30" s="3" customFormat="1" ht="45.0" customHeight="1" x14ac:dyDescent="0.1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  <c r="P7" s="93"/>
      <c r="Q7" s="10" t="s">
        <v>29</v>
      </c>
      <c r="R7" s="10" t="s">
        <v>30</v>
      </c>
      <c r="S7" s="10" t="s">
        <v>29</v>
      </c>
      <c r="T7" s="10" t="s">
        <v>30</v>
      </c>
      <c r="U7" s="10" t="s">
        <v>29</v>
      </c>
      <c r="V7" s="10" t="s">
        <v>30</v>
      </c>
      <c r="W7" s="10" t="s">
        <v>29</v>
      </c>
      <c r="X7" s="10" t="s">
        <v>30</v>
      </c>
      <c r="Y7" s="10" t="s">
        <v>29</v>
      </c>
      <c r="Z7" s="10" t="s">
        <v>30</v>
      </c>
      <c r="AA7" s="10" t="s">
        <v>29</v>
      </c>
      <c r="AB7" s="11" t="s">
        <v>31</v>
      </c>
      <c r="AC7" s="94"/>
      <c r="AD7" s="95"/>
    </row>
    <row r="8" spans="1:30" s="4" customFormat="1" ht="28.0" customHeight="1" x14ac:dyDescent="0.15">
      <c r="A8" s="13"/>
      <c r="B8" s="14"/>
      <c r="C8" s="15" t="s">
        <v>32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>
        <f>SUM(O9:O22)</f>
        <v>43058500</v>
      </c>
      <c r="P8" s="15">
        <f>SUM(P9:P22)</f>
        <v>2462170000</v>
      </c>
      <c r="Q8" s="15"/>
      <c r="R8" s="15">
        <f>SUM(R9:R22)</f>
        <v>20547285</v>
      </c>
      <c r="S8" s="15"/>
      <c r="T8" s="15">
        <f>SUM(T9:T22)</f>
        <v>10764625</v>
      </c>
      <c r="U8" s="15">
        <f>SUM(U9:U22)</f>
        <v>0</v>
      </c>
      <c r="V8" s="15">
        <f>SUM(V9:V22)</f>
        <v>0</v>
      </c>
      <c r="W8" s="15"/>
      <c r="X8" s="15">
        <f>SUM(X9:X22)</f>
        <v>4305850</v>
      </c>
      <c r="Y8" s="15"/>
      <c r="Z8" s="15">
        <f>SUM(Z9:Z22)</f>
        <v>1569600</v>
      </c>
      <c r="AA8" s="15"/>
      <c r="AB8" s="15">
        <f>SUM(AB9:AB22)</f>
        <v>5871140</v>
      </c>
      <c r="AC8" s="32"/>
      <c r="AD8" s="33"/>
    </row>
    <row r="9" spans="1:30" s="5" customFormat="1" ht="40.0" customHeight="1" x14ac:dyDescent="0.15">
      <c r="A9" s="17">
        <v>1</v>
      </c>
      <c r="B9" s="18" t="s">
        <v>33</v>
      </c>
      <c r="C9" s="19" t="s">
        <v>34</v>
      </c>
      <c r="D9" s="20" t="s">
        <v>35</v>
      </c>
      <c r="E9" s="20" t="s">
        <v>35</v>
      </c>
      <c r="F9" s="20" t="s">
        <v>36</v>
      </c>
      <c r="G9" s="20" t="s">
        <v>37</v>
      </c>
      <c r="H9" s="21">
        <v>235995.1</v>
      </c>
      <c r="I9" s="27">
        <v>250000</v>
      </c>
      <c r="J9" s="27">
        <v>218000</v>
      </c>
      <c r="K9" s="27">
        <v>57845</v>
      </c>
      <c r="L9" s="27">
        <v>900</v>
      </c>
      <c r="M9" s="28">
        <v>0.04</v>
      </c>
      <c r="N9" s="27">
        <v>36</v>
      </c>
      <c r="O9" s="20">
        <f>N9*J9</f>
        <v>7848000</v>
      </c>
      <c r="P9" s="20">
        <f>J9*L9</f>
        <v>196200000</v>
      </c>
      <c r="Q9" s="28">
        <v>0.45</v>
      </c>
      <c r="R9" s="20">
        <f>Q9*O9</f>
        <v>3531600</v>
      </c>
      <c r="S9" s="28">
        <v>0.25</v>
      </c>
      <c r="T9" s="20">
        <f>S9*O9</f>
        <v>1962000</v>
      </c>
      <c r="U9" s="28"/>
      <c r="V9" s="20">
        <f>U9*O9</f>
        <v>0</v>
      </c>
      <c r="W9" s="28">
        <v>0.1</v>
      </c>
      <c r="X9" s="20">
        <f>W9*O9</f>
        <v>784800</v>
      </c>
      <c r="Y9" s="28">
        <v>0.2</v>
      </c>
      <c r="Z9" s="20">
        <f>Y9*O9</f>
        <v>1569600</v>
      </c>
      <c r="AA9" s="28"/>
      <c r="AB9" s="24"/>
      <c r="AC9" s="34">
        <f>Q9+S9+U9+W9+Y9+AA9</f>
        <v>1</v>
      </c>
      <c r="AD9" s="35"/>
    </row>
    <row r="10" spans="1:30" s="5" customFormat="1" ht="40.0" customHeight="1" x14ac:dyDescent="0.15">
      <c r="A10" s="17">
        <v>2</v>
      </c>
      <c r="B10" s="22" t="s">
        <v>33</v>
      </c>
      <c r="C10" s="23" t="s">
        <v>38</v>
      </c>
      <c r="D10" s="24" t="s">
        <v>35</v>
      </c>
      <c r="E10" s="24" t="s">
        <v>35</v>
      </c>
      <c r="F10" s="24" t="s">
        <v>36</v>
      </c>
      <c r="G10" s="24" t="s">
        <v>37</v>
      </c>
      <c r="H10" s="22">
        <v>30670.9</v>
      </c>
      <c r="I10" s="24">
        <v>35000</v>
      </c>
      <c r="J10" s="24">
        <v>48500</v>
      </c>
      <c r="K10" s="24">
        <v>192</v>
      </c>
      <c r="L10" s="24">
        <v>1100</v>
      </c>
      <c r="M10" s="29">
        <v>0.04</v>
      </c>
      <c r="N10" s="24">
        <v>44</v>
      </c>
      <c r="O10" s="24">
        <f>N10*J10</f>
        <v>2134000</v>
      </c>
      <c r="P10" s="24">
        <f>J10*L10</f>
        <v>53350000</v>
      </c>
      <c r="Q10" s="29">
        <v>0.45</v>
      </c>
      <c r="R10" s="24">
        <f>Q10*O10</f>
        <v>960300</v>
      </c>
      <c r="S10" s="29">
        <v>0.25</v>
      </c>
      <c r="T10" s="24">
        <f>S10*O10</f>
        <v>533500</v>
      </c>
      <c r="U10" s="29"/>
      <c r="V10" s="24">
        <f>U10*O10</f>
        <v>0</v>
      </c>
      <c r="W10" s="29">
        <v>0.1</v>
      </c>
      <c r="X10" s="24">
        <f>W10*O10</f>
        <v>213400</v>
      </c>
      <c r="Y10" s="29"/>
      <c r="Z10" s="24"/>
      <c r="AA10" s="29">
        <v>0.2</v>
      </c>
      <c r="AB10" s="24">
        <f>AA10*O10</f>
        <v>426800</v>
      </c>
      <c r="AC10" s="34">
        <f>Q10+S10+U10+W10+Y10+AA10</f>
        <v>1</v>
      </c>
      <c r="AD10" s="36"/>
    </row>
    <row r="11" spans="1:30" s="5" customFormat="1" ht="40.0" customHeight="1" x14ac:dyDescent="0.15">
      <c r="A11" s="17">
        <v>3</v>
      </c>
      <c r="B11" s="22" t="s">
        <v>33</v>
      </c>
      <c r="C11" s="24" t="s">
        <v>39</v>
      </c>
      <c r="D11" s="24" t="s">
        <v>35</v>
      </c>
      <c r="E11" s="24" t="s">
        <v>35</v>
      </c>
      <c r="F11" s="24" t="s">
        <v>36</v>
      </c>
      <c r="G11" s="24" t="s">
        <v>37</v>
      </c>
      <c r="H11" s="22">
        <v>52000</v>
      </c>
      <c r="I11" s="24">
        <v>70000</v>
      </c>
      <c r="J11" s="24">
        <v>31100</v>
      </c>
      <c r="K11" s="24">
        <v>10500</v>
      </c>
      <c r="L11" s="24">
        <v>300</v>
      </c>
      <c r="M11" s="29">
        <v>0.03</v>
      </c>
      <c r="N11" s="24">
        <v>9</v>
      </c>
      <c r="O11" s="24">
        <f>N11*J11</f>
        <v>279900</v>
      </c>
      <c r="P11" s="24">
        <f>J11*L11</f>
        <v>9330000</v>
      </c>
      <c r="Q11" s="29">
        <v>0.45</v>
      </c>
      <c r="R11" s="24">
        <f>Q11*O11</f>
        <v>125955</v>
      </c>
      <c r="S11" s="29">
        <v>0.25</v>
      </c>
      <c r="T11" s="24">
        <f>S11*O11</f>
        <v>69975</v>
      </c>
      <c r="U11" s="29"/>
      <c r="V11" s="24">
        <f>U11*O11</f>
        <v>0</v>
      </c>
      <c r="W11" s="29">
        <v>0.1</v>
      </c>
      <c r="X11" s="24">
        <f>W11*O11</f>
        <v>27990</v>
      </c>
      <c r="Y11" s="29"/>
      <c r="Z11" s="24"/>
      <c r="AA11" s="29">
        <v>0.2</v>
      </c>
      <c r="AB11" s="24">
        <f>AA11*O11</f>
        <v>55980</v>
      </c>
      <c r="AC11" s="34">
        <f>Q11+S11+U11+W11+Y11+AA11</f>
        <v>1</v>
      </c>
      <c r="AD11" s="36"/>
    </row>
    <row r="12" spans="1:30" s="5" customFormat="1" ht="40.0" customHeight="1" x14ac:dyDescent="0.15">
      <c r="A12" s="17">
        <v>4</v>
      </c>
      <c r="B12" s="22" t="s">
        <v>33</v>
      </c>
      <c r="C12" s="24" t="s">
        <v>40</v>
      </c>
      <c r="D12" s="24" t="s">
        <v>35</v>
      </c>
      <c r="E12" s="24" t="s">
        <v>35</v>
      </c>
      <c r="F12" s="24" t="s">
        <v>36</v>
      </c>
      <c r="G12" s="24" t="s">
        <v>41</v>
      </c>
      <c r="H12" s="22">
        <v>118518</v>
      </c>
      <c r="I12" s="24">
        <v>157000</v>
      </c>
      <c r="J12" s="24">
        <v>88300</v>
      </c>
      <c r="K12" s="24">
        <v>35000</v>
      </c>
      <c r="L12" s="24">
        <v>300</v>
      </c>
      <c r="M12" s="29">
        <v>0.06</v>
      </c>
      <c r="N12" s="24">
        <v>18</v>
      </c>
      <c r="O12" s="24">
        <f>N12*J12</f>
        <v>1589400</v>
      </c>
      <c r="P12" s="24">
        <f>J12*L12</f>
        <v>26490000</v>
      </c>
      <c r="Q12" s="29">
        <v>0.45</v>
      </c>
      <c r="R12" s="24">
        <f>Q12*O12</f>
        <v>715230</v>
      </c>
      <c r="S12" s="29">
        <v>0.25</v>
      </c>
      <c r="T12" s="24">
        <f>S12*O12</f>
        <v>397350</v>
      </c>
      <c r="U12" s="29"/>
      <c r="V12" s="24">
        <f>U12*O12</f>
        <v>0</v>
      </c>
      <c r="W12" s="29">
        <v>0.1</v>
      </c>
      <c r="X12" s="24">
        <f>W12*O12</f>
        <v>158940</v>
      </c>
      <c r="Y12" s="29"/>
      <c r="Z12" s="24"/>
      <c r="AA12" s="29">
        <v>0.2</v>
      </c>
      <c r="AB12" s="24">
        <f>AA12*O12</f>
        <v>317880</v>
      </c>
      <c r="AC12" s="34">
        <f>Q12+S12+U12+W12+Y12+AA12</f>
        <v>1</v>
      </c>
      <c r="AD12" s="36"/>
    </row>
    <row r="13" spans="1:30" s="5" customFormat="1" ht="40.0" customHeight="1" x14ac:dyDescent="0.15">
      <c r="A13" s="17">
        <v>5</v>
      </c>
      <c r="B13" s="22" t="s">
        <v>33</v>
      </c>
      <c r="C13" s="24" t="s">
        <v>42</v>
      </c>
      <c r="D13" s="24" t="s">
        <v>35</v>
      </c>
      <c r="E13" s="24" t="s">
        <v>35</v>
      </c>
      <c r="F13" s="24" t="s">
        <v>36</v>
      </c>
      <c r="G13" s="24" t="s">
        <v>43</v>
      </c>
      <c r="H13" s="22"/>
      <c r="I13" s="24"/>
      <c r="J13" s="24">
        <v>9000</v>
      </c>
      <c r="K13" s="24"/>
      <c r="L13" s="24"/>
      <c r="M13" s="29"/>
      <c r="N13" s="24">
        <v>12</v>
      </c>
      <c r="O13" s="24">
        <f>N13*J13</f>
        <v>108000</v>
      </c>
      <c r="P13" s="24"/>
      <c r="Q13" s="29">
        <v>0.45</v>
      </c>
      <c r="R13" s="24">
        <f>Q13*O13</f>
        <v>48600</v>
      </c>
      <c r="S13" s="29">
        <v>0.25</v>
      </c>
      <c r="T13" s="24">
        <f>S13*O13</f>
        <v>27000</v>
      </c>
      <c r="U13" s="29"/>
      <c r="V13" s="24"/>
      <c r="W13" s="29">
        <v>0.1</v>
      </c>
      <c r="X13" s="24">
        <f>W13*O13</f>
        <v>10800</v>
      </c>
      <c r="Y13" s="29"/>
      <c r="Z13" s="24"/>
      <c r="AA13" s="29">
        <v>0.2</v>
      </c>
      <c r="AB13" s="24">
        <f>AA13*O13</f>
        <v>21600</v>
      </c>
      <c r="AC13" s="34"/>
      <c r="AD13" s="36"/>
    </row>
    <row r="14" spans="1:30" s="5" customFormat="1" ht="40.0" customHeight="1" x14ac:dyDescent="0.15">
      <c r="A14" s="17">
        <v>6</v>
      </c>
      <c r="B14" s="22" t="s">
        <v>33</v>
      </c>
      <c r="C14" s="24" t="s">
        <v>44</v>
      </c>
      <c r="D14" s="24" t="s">
        <v>35</v>
      </c>
      <c r="E14" s="24" t="s">
        <v>35</v>
      </c>
      <c r="F14" s="24" t="s">
        <v>36</v>
      </c>
      <c r="G14" s="24" t="s">
        <v>37</v>
      </c>
      <c r="H14" s="22">
        <v>16225</v>
      </c>
      <c r="I14" s="24">
        <v>16954</v>
      </c>
      <c r="J14" s="24">
        <v>16301</v>
      </c>
      <c r="K14" s="24">
        <v>18</v>
      </c>
      <c r="L14" s="24">
        <v>1500</v>
      </c>
      <c r="M14" s="29">
        <v>0.06</v>
      </c>
      <c r="N14" s="24">
        <v>90</v>
      </c>
      <c r="O14" s="24">
        <f>N14*J14</f>
        <v>1467090</v>
      </c>
      <c r="P14" s="24">
        <f>J14*L14</f>
        <v>24451500</v>
      </c>
      <c r="Q14" s="29">
        <v>0.5</v>
      </c>
      <c r="R14" s="24">
        <f>Q14*O14</f>
        <v>733545</v>
      </c>
      <c r="S14" s="29">
        <v>0.25</v>
      </c>
      <c r="T14" s="24">
        <f>S14*O14</f>
        <v>366772.5</v>
      </c>
      <c r="U14" s="29"/>
      <c r="V14" s="24">
        <f>U14*O14</f>
        <v>0</v>
      </c>
      <c r="W14" s="29">
        <v>0.1</v>
      </c>
      <c r="X14" s="24">
        <f>W14*O14</f>
        <v>146709</v>
      </c>
      <c r="Y14" s="29"/>
      <c r="Z14" s="24"/>
      <c r="AA14" s="29">
        <v>0.15</v>
      </c>
      <c r="AB14" s="24">
        <f>AA14*O14</f>
        <v>220063.5</v>
      </c>
      <c r="AC14" s="34">
        <f>Q14+S14+U14+W14+Y14+AA14</f>
        <v>1</v>
      </c>
      <c r="AD14" s="36"/>
    </row>
    <row r="15" spans="1:30" s="5" customFormat="1" ht="40.0" customHeight="1" x14ac:dyDescent="0.15">
      <c r="A15" s="17">
        <v>7</v>
      </c>
      <c r="B15" s="22" t="s">
        <v>33</v>
      </c>
      <c r="C15" s="24" t="s">
        <v>44</v>
      </c>
      <c r="D15" s="24" t="s">
        <v>35</v>
      </c>
      <c r="E15" s="24" t="s">
        <v>35</v>
      </c>
      <c r="F15" s="24" t="s">
        <v>36</v>
      </c>
      <c r="G15" s="24" t="s">
        <v>45</v>
      </c>
      <c r="H15" s="22">
        <v>12161</v>
      </c>
      <c r="I15" s="24">
        <v>17646</v>
      </c>
      <c r="J15" s="24">
        <v>15699</v>
      </c>
      <c r="K15" s="24">
        <v>23</v>
      </c>
      <c r="L15" s="24">
        <v>1500</v>
      </c>
      <c r="M15" s="29">
        <v>0.06</v>
      </c>
      <c r="N15" s="24">
        <v>90</v>
      </c>
      <c r="O15" s="24">
        <f>N15*J15</f>
        <v>1412910</v>
      </c>
      <c r="P15" s="24">
        <f>J15*L15</f>
        <v>23548500</v>
      </c>
      <c r="Q15" s="29">
        <v>0.5</v>
      </c>
      <c r="R15" s="24">
        <f>Q15*O15</f>
        <v>706455</v>
      </c>
      <c r="S15" s="29">
        <v>0.25</v>
      </c>
      <c r="T15" s="24">
        <f>S15*O15</f>
        <v>353227.5</v>
      </c>
      <c r="U15" s="29"/>
      <c r="V15" s="24">
        <f>U15*O15</f>
        <v>0</v>
      </c>
      <c r="W15" s="29">
        <v>0.1</v>
      </c>
      <c r="X15" s="24">
        <f>W15*O15</f>
        <v>141291</v>
      </c>
      <c r="Y15" s="29"/>
      <c r="Z15" s="24"/>
      <c r="AA15" s="29">
        <v>0.15</v>
      </c>
      <c r="AB15" s="24">
        <f>AA15*O15</f>
        <v>211936.5</v>
      </c>
      <c r="AC15" s="34">
        <f>Q15+S15+U15+W15+Y15+AA15</f>
        <v>1</v>
      </c>
      <c r="AD15" s="36"/>
    </row>
    <row r="16" spans="1:30" s="5" customFormat="1" ht="40.0" customHeight="1" x14ac:dyDescent="0.15">
      <c r="A16" s="17">
        <v>8</v>
      </c>
      <c r="B16" s="22" t="s">
        <v>33</v>
      </c>
      <c r="C16" s="24" t="s">
        <v>46</v>
      </c>
      <c r="D16" s="24" t="s">
        <v>35</v>
      </c>
      <c r="E16" s="24" t="s">
        <v>35</v>
      </c>
      <c r="F16" s="24" t="s">
        <v>36</v>
      </c>
      <c r="G16" s="24" t="s">
        <v>37</v>
      </c>
      <c r="H16" s="22">
        <v>221926</v>
      </c>
      <c r="I16" s="24">
        <v>259593</v>
      </c>
      <c r="J16" s="24">
        <v>362820</v>
      </c>
      <c r="K16" s="24">
        <v>165</v>
      </c>
      <c r="L16" s="24">
        <v>800</v>
      </c>
      <c r="M16" s="29">
        <v>0.05</v>
      </c>
      <c r="N16" s="24">
        <v>40</v>
      </c>
      <c r="O16" s="24">
        <f>N16*J16</f>
        <v>14512800</v>
      </c>
      <c r="P16" s="24">
        <f>J16*L16</f>
        <v>290256000</v>
      </c>
      <c r="Q16" s="29">
        <v>0.5</v>
      </c>
      <c r="R16" s="24">
        <f>Q16*O16</f>
        <v>7256400</v>
      </c>
      <c r="S16" s="29">
        <v>0.25</v>
      </c>
      <c r="T16" s="24">
        <f>S16*O16</f>
        <v>3628200</v>
      </c>
      <c r="U16" s="29"/>
      <c r="V16" s="24">
        <f>U16*O16</f>
        <v>0</v>
      </c>
      <c r="W16" s="29">
        <v>0.1</v>
      </c>
      <c r="X16" s="24">
        <f>W16*O16</f>
        <v>1451280</v>
      </c>
      <c r="Y16" s="29"/>
      <c r="Z16" s="24"/>
      <c r="AA16" s="29">
        <v>0.15</v>
      </c>
      <c r="AB16" s="24">
        <f>AA16*O16</f>
        <v>2176920</v>
      </c>
      <c r="AC16" s="34">
        <f>Q16+S16+U16+W16+Y16+AA16</f>
        <v>1</v>
      </c>
      <c r="AD16" s="36"/>
    </row>
    <row r="17" spans="1:30" s="5" customFormat="1" ht="40.0" customHeight="1" x14ac:dyDescent="0.15">
      <c r="A17" s="17">
        <v>9</v>
      </c>
      <c r="B17" s="22" t="s">
        <v>33</v>
      </c>
      <c r="C17" s="24" t="s">
        <v>46</v>
      </c>
      <c r="D17" s="24" t="s">
        <v>35</v>
      </c>
      <c r="E17" s="24" t="s">
        <v>35</v>
      </c>
      <c r="F17" s="24" t="s">
        <v>36</v>
      </c>
      <c r="G17" s="24" t="s">
        <v>45</v>
      </c>
      <c r="H17" s="22">
        <v>339532</v>
      </c>
      <c r="I17" s="24">
        <v>397107</v>
      </c>
      <c r="J17" s="24">
        <v>237180</v>
      </c>
      <c r="K17" s="24">
        <v>257</v>
      </c>
      <c r="L17" s="24">
        <v>800</v>
      </c>
      <c r="M17" s="29">
        <v>0.05</v>
      </c>
      <c r="N17" s="24">
        <v>40</v>
      </c>
      <c r="O17" s="24">
        <f>N17*J17</f>
        <v>9487200</v>
      </c>
      <c r="P17" s="24">
        <f>J17*L17</f>
        <v>189744000</v>
      </c>
      <c r="Q17" s="29">
        <v>0.5</v>
      </c>
      <c r="R17" s="24">
        <f>Q17*O17</f>
        <v>4743600</v>
      </c>
      <c r="S17" s="29">
        <v>0.25</v>
      </c>
      <c r="T17" s="24">
        <f>S17*O17</f>
        <v>2371800</v>
      </c>
      <c r="U17" s="29"/>
      <c r="V17" s="24">
        <f>U17*O17</f>
        <v>0</v>
      </c>
      <c r="W17" s="29">
        <v>0.1</v>
      </c>
      <c r="X17" s="24">
        <f>W17*O17</f>
        <v>948720</v>
      </c>
      <c r="Y17" s="29"/>
      <c r="Z17" s="24"/>
      <c r="AA17" s="29">
        <v>0.15</v>
      </c>
      <c r="AB17" s="24">
        <f>AA17*O17</f>
        <v>1423080</v>
      </c>
      <c r="AC17" s="34">
        <f>Q17+S17+U17+W17+Y17+AA17</f>
        <v>1</v>
      </c>
      <c r="AD17" s="36"/>
    </row>
    <row r="18" spans="1:30" s="5" customFormat="1" ht="40.0" customHeight="1" x14ac:dyDescent="0.15">
      <c r="A18" s="17">
        <v>10</v>
      </c>
      <c r="B18" s="22" t="s">
        <v>33</v>
      </c>
      <c r="C18" s="24" t="s">
        <v>47</v>
      </c>
      <c r="D18" s="24" t="s">
        <v>35</v>
      </c>
      <c r="E18" s="24" t="s">
        <v>35</v>
      </c>
      <c r="F18" s="24" t="s">
        <v>36</v>
      </c>
      <c r="G18" s="24" t="s">
        <v>45</v>
      </c>
      <c r="H18" s="22">
        <v>4450</v>
      </c>
      <c r="I18" s="24">
        <v>5000</v>
      </c>
      <c r="J18" s="24">
        <v>4800</v>
      </c>
      <c r="K18" s="24">
        <v>1</v>
      </c>
      <c r="L18" s="24">
        <v>4000</v>
      </c>
      <c r="M18" s="29">
        <v>0.05</v>
      </c>
      <c r="N18" s="24">
        <v>200</v>
      </c>
      <c r="O18" s="24">
        <f>N18*J18</f>
        <v>960000</v>
      </c>
      <c r="P18" s="24">
        <f>J18*L18</f>
        <v>19200000</v>
      </c>
      <c r="Q18" s="29">
        <v>0.5</v>
      </c>
      <c r="R18" s="24">
        <f>Q18*O18</f>
        <v>480000</v>
      </c>
      <c r="S18" s="29">
        <v>0.25</v>
      </c>
      <c r="T18" s="24">
        <f>S18*O18</f>
        <v>240000</v>
      </c>
      <c r="U18" s="29"/>
      <c r="V18" s="24">
        <f>U18*O18</f>
        <v>0</v>
      </c>
      <c r="W18" s="29">
        <v>0.1</v>
      </c>
      <c r="X18" s="24">
        <f>W18*O18</f>
        <v>96000</v>
      </c>
      <c r="Y18" s="29"/>
      <c r="Z18" s="24"/>
      <c r="AA18" s="29">
        <v>0.15</v>
      </c>
      <c r="AB18" s="24">
        <f>AA18*O18</f>
        <v>144000</v>
      </c>
      <c r="AC18" s="34">
        <f>Q18+S18+U18+W18+Y18+AA18</f>
        <v>1</v>
      </c>
      <c r="AD18" s="36"/>
    </row>
    <row r="19" spans="1:30" s="5" customFormat="1" ht="40.0" customHeight="1" x14ac:dyDescent="0.15">
      <c r="A19" s="17">
        <v>11</v>
      </c>
      <c r="B19" s="22" t="s">
        <v>33</v>
      </c>
      <c r="C19" s="24" t="s">
        <v>48</v>
      </c>
      <c r="D19" s="24" t="s">
        <v>35</v>
      </c>
      <c r="E19" s="24" t="s">
        <v>35</v>
      </c>
      <c r="F19" s="24" t="s">
        <v>36</v>
      </c>
      <c r="G19" s="24" t="s">
        <v>49</v>
      </c>
      <c r="H19" s="22">
        <v>1211379</v>
      </c>
      <c r="I19" s="24">
        <v>1284229</v>
      </c>
      <c r="J19" s="24">
        <v>345960</v>
      </c>
      <c r="K19" s="24">
        <v>249</v>
      </c>
      <c r="L19" s="24">
        <v>600</v>
      </c>
      <c r="M19" s="29">
        <v>0.002</v>
      </c>
      <c r="N19" s="24">
        <v>1.2</v>
      </c>
      <c r="O19" s="24">
        <f>N19*J19</f>
        <v>415152</v>
      </c>
      <c r="P19" s="24">
        <f>J19*L19</f>
        <v>207576000</v>
      </c>
      <c r="Q19" s="29">
        <v>0.5</v>
      </c>
      <c r="R19" s="24">
        <f>Q19*O19</f>
        <v>207576</v>
      </c>
      <c r="S19" s="29">
        <v>0.25</v>
      </c>
      <c r="T19" s="24">
        <f>S19*O19</f>
        <v>103788</v>
      </c>
      <c r="U19" s="29"/>
      <c r="V19" s="24">
        <f>U19*O19</f>
        <v>0</v>
      </c>
      <c r="W19" s="29">
        <v>0.1</v>
      </c>
      <c r="X19" s="24">
        <f>W19*O19</f>
        <v>41515.200000000004</v>
      </c>
      <c r="Y19" s="29"/>
      <c r="Z19" s="24"/>
      <c r="AA19" s="29">
        <v>0.15</v>
      </c>
      <c r="AB19" s="24">
        <f>AA19*O19</f>
        <v>62272.799999999996</v>
      </c>
      <c r="AC19" s="34">
        <f>Q19+S19+U19+W19+Y19+AA19</f>
        <v>1</v>
      </c>
      <c r="AD19" s="36"/>
    </row>
    <row r="20" spans="1:30" s="5" customFormat="1" ht="40.0" customHeight="1" x14ac:dyDescent="0.15">
      <c r="A20" s="17">
        <v>12</v>
      </c>
      <c r="B20" s="22" t="s">
        <v>33</v>
      </c>
      <c r="C20" s="24" t="s">
        <v>48</v>
      </c>
      <c r="D20" s="24" t="s">
        <v>35</v>
      </c>
      <c r="E20" s="24" t="s">
        <v>35</v>
      </c>
      <c r="F20" s="24" t="s">
        <v>36</v>
      </c>
      <c r="G20" s="24" t="s">
        <v>41</v>
      </c>
      <c r="H20" s="22">
        <v>1211379</v>
      </c>
      <c r="I20" s="24">
        <v>1284229</v>
      </c>
      <c r="J20" s="24">
        <v>770040</v>
      </c>
      <c r="K20" s="24">
        <v>249</v>
      </c>
      <c r="L20" s="24">
        <v>600</v>
      </c>
      <c r="M20" s="29">
        <v>0.002</v>
      </c>
      <c r="N20" s="24">
        <v>1.2</v>
      </c>
      <c r="O20" s="24">
        <f>N20*J20</f>
        <v>924048</v>
      </c>
      <c r="P20" s="24">
        <f>J20*L20</f>
        <v>462024000</v>
      </c>
      <c r="Q20" s="29">
        <v>0.5</v>
      </c>
      <c r="R20" s="24">
        <f>Q20*O20</f>
        <v>462024</v>
      </c>
      <c r="S20" s="29">
        <v>0.25</v>
      </c>
      <c r="T20" s="24">
        <f>S20*O20</f>
        <v>231012</v>
      </c>
      <c r="U20" s="29"/>
      <c r="V20" s="24">
        <f>U20*O20</f>
        <v>0</v>
      </c>
      <c r="W20" s="29">
        <v>0.1</v>
      </c>
      <c r="X20" s="24">
        <f>W20*O20</f>
        <v>92404.8</v>
      </c>
      <c r="Y20" s="29"/>
      <c r="Z20" s="24"/>
      <c r="AA20" s="29">
        <v>0.15</v>
      </c>
      <c r="AB20" s="24">
        <f>AA20*O20</f>
        <v>138607.19999999998</v>
      </c>
      <c r="AC20" s="34">
        <f>Q20+S20+U20+W20+Y20+AA20</f>
        <v>1</v>
      </c>
      <c r="AD20" s="36"/>
    </row>
    <row r="21" spans="1:30" s="5" customFormat="1" ht="40.0" customHeight="1" x14ac:dyDescent="0.15">
      <c r="A21" s="17">
        <v>13</v>
      </c>
      <c r="B21" s="22" t="s">
        <v>33</v>
      </c>
      <c r="C21" s="24" t="s">
        <v>50</v>
      </c>
      <c r="D21" s="24" t="s">
        <v>35</v>
      </c>
      <c r="E21" s="24" t="s">
        <v>35</v>
      </c>
      <c r="F21" s="24" t="s">
        <v>36</v>
      </c>
      <c r="G21" s="24" t="s">
        <v>49</v>
      </c>
      <c r="H21" s="22">
        <v>951940</v>
      </c>
      <c r="I21" s="24">
        <v>2400000</v>
      </c>
      <c r="J21" s="24">
        <v>731385</v>
      </c>
      <c r="K21" s="24">
        <v>600</v>
      </c>
      <c r="L21" s="24">
        <v>1000</v>
      </c>
      <c r="M21" s="29">
        <v>0.002</v>
      </c>
      <c r="N21" s="24">
        <v>2</v>
      </c>
      <c r="O21" s="24">
        <f>N21*J21</f>
        <v>1462770</v>
      </c>
      <c r="P21" s="24">
        <f>J21*L21</f>
        <v>731385000</v>
      </c>
      <c r="Q21" s="29">
        <v>0.3</v>
      </c>
      <c r="R21" s="24">
        <f>Q21*O21</f>
        <v>438831</v>
      </c>
      <c r="S21" s="29">
        <v>0.25</v>
      </c>
      <c r="T21" s="24">
        <f>S21*O21</f>
        <v>365692.5</v>
      </c>
      <c r="U21" s="29"/>
      <c r="V21" s="24">
        <f>U21*O21</f>
        <v>0</v>
      </c>
      <c r="W21" s="29">
        <v>0.1</v>
      </c>
      <c r="X21" s="24">
        <f>W21*O21</f>
        <v>146277</v>
      </c>
      <c r="Y21" s="29"/>
      <c r="Z21" s="24"/>
      <c r="AA21" s="29">
        <v>0.35</v>
      </c>
      <c r="AB21" s="24">
        <f>AA21*O21</f>
        <v>511969.49999999994</v>
      </c>
      <c r="AC21" s="34">
        <f>Q21+S21+U21+W21+Y21+AA21</f>
        <v>1</v>
      </c>
      <c r="AD21" s="36"/>
    </row>
    <row r="22" spans="1:30" s="5" customFormat="1" ht="40.0" customHeight="1" x14ac:dyDescent="0.15">
      <c r="A22" s="17">
        <v>14</v>
      </c>
      <c r="B22" s="22" t="s">
        <v>33</v>
      </c>
      <c r="C22" s="24" t="s">
        <v>50</v>
      </c>
      <c r="D22" s="24" t="s">
        <v>35</v>
      </c>
      <c r="E22" s="24" t="s">
        <v>35</v>
      </c>
      <c r="F22" s="24" t="s">
        <v>36</v>
      </c>
      <c r="G22" s="24" t="s">
        <v>41</v>
      </c>
      <c r="H22" s="22">
        <v>951940</v>
      </c>
      <c r="I22" s="24">
        <v>2400000</v>
      </c>
      <c r="J22" s="24">
        <v>228615</v>
      </c>
      <c r="K22" s="24">
        <v>600</v>
      </c>
      <c r="L22" s="24">
        <v>1000</v>
      </c>
      <c r="M22" s="29">
        <v>0.002</v>
      </c>
      <c r="N22" s="24">
        <v>2</v>
      </c>
      <c r="O22" s="24">
        <f>N22*J22</f>
        <v>457230</v>
      </c>
      <c r="P22" s="24">
        <f>J22*L22</f>
        <v>228615000</v>
      </c>
      <c r="Q22" s="29">
        <v>0.3</v>
      </c>
      <c r="R22" s="24">
        <f>Q22*O22</f>
        <v>137169</v>
      </c>
      <c r="S22" s="29">
        <v>0.25</v>
      </c>
      <c r="T22" s="24">
        <f>S22*O22</f>
        <v>114307.5</v>
      </c>
      <c r="U22" s="29"/>
      <c r="V22" s="24">
        <f>U22*O22</f>
        <v>0</v>
      </c>
      <c r="W22" s="29">
        <v>0.1</v>
      </c>
      <c r="X22" s="24">
        <f>W22*O22</f>
        <v>45723</v>
      </c>
      <c r="Y22" s="29"/>
      <c r="Z22" s="24"/>
      <c r="AA22" s="29">
        <v>0.35</v>
      </c>
      <c r="AB22" s="24">
        <f>AA22*O22</f>
        <v>160030.5</v>
      </c>
      <c r="AC22" s="34">
        <f>Q22+S22+U22+W22+Y22+AA22</f>
        <v>1</v>
      </c>
      <c r="AD22" s="36"/>
    </row>
  </sheetData>
  <mergeCells count="28">
    <mergeCell ref="A1:B1"/>
    <mergeCell ref="G5:N5"/>
    <mergeCell ref="O5:AB5"/>
    <mergeCell ref="Q6:R6"/>
    <mergeCell ref="S6:T6"/>
    <mergeCell ref="U6:V6"/>
    <mergeCell ref="W6:X6"/>
    <mergeCell ref="Y6:Z6"/>
    <mergeCell ref="AA6:AB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C6:AC7"/>
    <mergeCell ref="AD5:AD7"/>
    <mergeCell ref="A2:AD4"/>
  </mergeCells>
  <phoneticPr fontId="0" type="noConversion"/>
  <dataValidations count="101">
    <dataValidation errorTitle="错误" showInputMessage="1" prompt="输入值满足公式：AC7=1" allowBlank="1" error="输入值与单元格数据验证限制不匹配" type="custom" sqref="AC9" promptTitle="提示" showErrorMessage="1">
      <formula1>=AC9=1</formula1>
    </dataValidation>
    <dataValidation errorTitle="错误" showInputMessage="1" prompt="输入值满足公式：AC7=1" allowBlank="1" error="输入值与单元格数据验证限制不匹配" type="custom" sqref="AC13" promptTitle="提示" showErrorMessage="1">
      <formula1>=AC13=1</formula1>
    </dataValidation>
    <dataValidation errorTitle="错误" showInputMessage="1" prompt="输入值满足公式：AC7=1" allowBlank="1" error="输入值与单元格数据验证限制不匹配" type="custom" sqref="AC19" promptTitle="提示" showErrorMessage="1">
      <formula1>=AC19=1</formula1>
    </dataValidation>
    <dataValidation errorTitle="错误" showInputMessage="1" prompt="输入值满足公式：AC7=1" allowBlank="1" error="输入值与单元格数据验证限制不匹配" type="custom" sqref="AC20" promptTitle="提示" showErrorMessage="1">
      <formula1>=AC20=1</formula1>
    </dataValidation>
    <dataValidation errorTitle="错误" showInputMessage="1" prompt="输入值满足公式：AC7=1" allowBlank="1" error="输入值与单元格数据验证限制不匹配" type="custom" sqref="AC21" promptTitle="提示" showErrorMessage="1">
      <formula1>=AC21=1</formula1>
    </dataValidation>
    <dataValidation errorTitle="错误" showInputMessage="1" prompt="输入值满足公式：AC7=1" allowBlank="1" error="输入值与单元格数据验证限制不匹配" type="custom" sqref="AC22" promptTitle="提示" showErrorMessage="1">
      <formula1>=AC22=1</formula1>
    </dataValidation>
    <dataValidation errorTitle="错误" showInputMessage="1" prompt="输入值满足公式：AC7=1" allowBlank="1" error="输入值与单元格数据验证限制不匹配" type="custom" sqref="AC10:AC12" promptTitle="提示" showErrorMessage="1">
      <formula1>=AC10=1</formula1>
    </dataValidation>
    <dataValidation errorTitle="错误" showInputMessage="1" prompt="输入值满足公式：AC7=1" allowBlank="1" error="输入值与单元格数据验证限制不匹配" type="custom" sqref="AC14:AC18" promptTitle="提示" showErrorMessage="1">
      <formula1>=AC14=1</formula1>
    </dataValidation>
    <dataValidation errorTitle="错误" showInputMessage="1" prompt="输入值满足公式：AC7=1" allowBlank="1" error="输入值与单元格数据验证限制不匹配" type="custom" sqref="AC23:AC35" promptTitle="提示" showErrorMessage="1">
      <formula1>=AC23=1</formula1>
    </dataValidation>
    <dataValidation showInputMessage="1" errorTitle="错误" prompt="输入值从下拉列表选择" error="输入值与单元格数据验证限制不匹配" type="list" sqref="C13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19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20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21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22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9:C12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14:C18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C23:C35" promptTitle="提示" showErrorMessage="1">
      <formula1>=INDIRECT(#REF!)</formula1>
    </dataValidation>
    <dataValidation showInputMessage="1" errorTitle="错误" prompt="输入值从下拉列表选择" error="输入值与单元格数据验证限制不匹配" type="list" sqref="D13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13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18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18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19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19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20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20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21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21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22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22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9:D12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14:D17" promptTitle="提示" showErrorMessage="1">
      <formula1>=是否</formula1>
    </dataValidation>
    <dataValidation showInputMessage="1" errorTitle="错误" prompt="输入值从下拉列表选择" error="输入值与单元格数据验证限制不匹配" type="list" sqref="D23:D35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9:E12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14:E17" promptTitle="提示" showErrorMessage="1">
      <formula1>=是否</formula1>
    </dataValidation>
    <dataValidation showInputMessage="1" errorTitle="错误" prompt="输入值从下拉列表选择" error="输入值与单元格数据验证限制不匹配" type="list" sqref="E23:E35" promptTitle="提示" showErrorMessage="1">
      <formula1>=是否</formula1>
    </dataValidation>
    <dataValidation showInputMessage="1" errorTitle="错误" prompt="输入值从下拉列表选择" error="输入值与单元格数据验证限制不匹配" type="list" sqref="F23:F35" promptTitle="提示" showErrorMessage="1">
      <formula1>=是否</formula1>
    </dataValidation>
    <dataValidation showInputMessage="1" errorTitle="错误" prompt="输入值从下拉列表选择" error="输入值与单元格数据验证限制不匹配" type="list" sqref="G13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19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20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21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22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9:G12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14:G18" promptTitle="提示" showErrorMessage="1">
      <formula1>=承保公司</formula1>
    </dataValidation>
    <dataValidation showInputMessage="1" errorTitle="错误" prompt="输入值从下拉列表选择" error="输入值与单元格数据验证限制不匹配" type="list" sqref="G23:G35" promptTitle="提示" showErrorMessage="1">
      <formula1>=承保公司</formula1>
    </dataValidation>
    <dataValidation errorTitle="错误" showInputMessage="1" operator="greaterThan" prompt="单元格必填" error="单元格为必填项，请正确填写" type="textLength" sqref="H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I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J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K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L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N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B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B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H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I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J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K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L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N19" promptTitle="提示" showErrorMessage="1">
      <formula1>0</formula1>
    </dataValidation>
    <dataValidation errorTitle="错误" showInputMessage="1" operator="greaterThan" prompt="单元格必填" error="单元格为必填项，请正确填写" type="textLength" sqref="B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H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I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J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K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L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N20" promptTitle="提示" showErrorMessage="1">
      <formula1>0</formula1>
    </dataValidation>
    <dataValidation errorTitle="错误" showInputMessage="1" operator="greaterThan" prompt="单元格必填" error="单元格为必填项，请正确填写" type="textLength" sqref="B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H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I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J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K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L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N21" promptTitle="提示" showErrorMessage="1">
      <formula1>0</formula1>
    </dataValidation>
    <dataValidation errorTitle="错误" showInputMessage="1" operator="greaterThan" prompt="单元格必填" error="单元格为必填项，请正确填写" type="textLength" sqref="B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H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I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J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K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L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N22" promptTitle="提示" showErrorMessage="1">
      <formula1>0</formula1>
    </dataValidation>
    <dataValidation errorTitle="错误" showInputMessage="1" operator="greaterThan" prompt="单元格必填" error="单元格为必填项，请正确填写" type="textLength" sqref="B9:B11" promptTitle="提示" showErrorMessage="1">
      <formula1>0</formula1>
    </dataValidation>
    <dataValidation errorTitle="错误" showInputMessage="1" operator="greaterThan" prompt="单元格必填" error="单元格为必填项，请正确填写" type="textLength" sqref="B12:B13" promptTitle="提示" showErrorMessage="1">
      <formula1>0</formula1>
    </dataValidation>
    <dataValidation errorTitle="错误" showInputMessage="1" operator="greaterThan" prompt="单元格必填" error="单元格为必填项，请正确填写" type="textLength" sqref="B14:B17" promptTitle="提示" showErrorMessage="1">
      <formula1>0</formula1>
    </dataValidation>
    <dataValidation errorTitle="错误" showInputMessage="1" operator="greaterThan" prompt="单元格必填" error="单元格为必填项，请正确填写" type="textLength" sqref="B23:B35" promptTitle="提示" showErrorMessage="1">
      <formula1>0</formula1>
    </dataValidation>
    <dataValidation errorTitle="错误" showInputMessage="1" operator="greaterThan" prompt="单元格必填" error="单元格为必填项，请正确填写" type="textLength" sqref="H9:H12" promptTitle="提示" showErrorMessage="1">
      <formula1>0</formula1>
    </dataValidation>
    <dataValidation errorTitle="错误" showInputMessage="1" operator="greaterThan" prompt="单元格必填" error="单元格为必填项，请正确填写" type="textLength" sqref="H14:H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H23:H35" promptTitle="提示" showErrorMessage="1">
      <formula1>0</formula1>
    </dataValidation>
    <dataValidation errorTitle="错误" showInputMessage="1" operator="greaterThan" prompt="单元格必填" error="单元格为必填项，请正确填写" type="textLength" sqref="I9:I12" promptTitle="提示" showErrorMessage="1">
      <formula1>0</formula1>
    </dataValidation>
    <dataValidation errorTitle="错误" showInputMessage="1" operator="greaterThan" prompt="单元格必填" error="单元格为必填项，请正确填写" type="textLength" sqref="I14:I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I23:I35" promptTitle="提示" showErrorMessage="1">
      <formula1>0</formula1>
    </dataValidation>
    <dataValidation errorTitle="错误" showInputMessage="1" operator="greaterThan" prompt="单元格必填" error="单元格为必填项，请正确填写" type="textLength" sqref="J9:J12" promptTitle="提示" showErrorMessage="1">
      <formula1>0</formula1>
    </dataValidation>
    <dataValidation errorTitle="错误" showInputMessage="1" operator="greaterThan" prompt="单元格必填" error="单元格为必填项，请正确填写" type="textLength" sqref="J14:J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J23:J35" promptTitle="提示" showErrorMessage="1">
      <formula1>0</formula1>
    </dataValidation>
    <dataValidation errorTitle="错误" showInputMessage="1" operator="greaterThan" prompt="单元格必填" error="单元格为必填项，请正确填写" type="textLength" sqref="K9:K12" promptTitle="提示" showErrorMessage="1">
      <formula1>0</formula1>
    </dataValidation>
    <dataValidation errorTitle="错误" showInputMessage="1" operator="greaterThan" prompt="单元格必填" error="单元格为必填项，请正确填写" type="textLength" sqref="K14:K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K23:K35" promptTitle="提示" showErrorMessage="1">
      <formula1>0</formula1>
    </dataValidation>
    <dataValidation errorTitle="错误" showInputMessage="1" operator="greaterThan" prompt="单元格必填" error="单元格为必填项，请正确填写" type="textLength" sqref="L9:L12" promptTitle="提示" showErrorMessage="1">
      <formula1>0</formula1>
    </dataValidation>
    <dataValidation errorTitle="错误" showInputMessage="1" operator="greaterThan" prompt="单元格必填" error="单元格为必填项，请正确填写" type="textLength" sqref="L14:L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L23:L35" promptTitle="提示" showErrorMessage="1">
      <formula1>0</formula1>
    </dataValidation>
    <dataValidation errorTitle="错误" showInputMessage="1" operator="greaterThan" prompt="单元格必填" error="单元格为必填项，请正确填写" type="textLength" sqref="N9:N12" promptTitle="提示" showErrorMessage="1">
      <formula1>0</formula1>
    </dataValidation>
    <dataValidation errorTitle="错误" showInputMessage="1" operator="greaterThan" prompt="单元格必填" error="单元格为必填项，请正确填写" type="textLength" sqref="N14:N18" promptTitle="提示" showErrorMessage="1">
      <formula1>0</formula1>
    </dataValidation>
    <dataValidation errorTitle="错误" showInputMessage="1" operator="greaterThan" prompt="单元格必填" error="单元格为必填项，请正确填写" type="textLength" sqref="N23:N35" promptTitle="提示" showErrorMessage="1">
      <formula1>0</formula1>
    </dataValidation>
  </dataValidations>
  <pageMargins left="0.7006068867961253" right="0.47216321539691114" top="0.747823152016467" bottom="0.7512949583098645" header="0.2985737924500713" footer="0.2985737924500713"/>
  <pageSetup paperSize="9" scale="56" orientation="landscape"/>
  <headerFooter>
    <oddFooter>&amp;L&amp;"宋体,常规"&amp;26-12-&amp;C&amp;R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kylin</cp:lastModifiedBy>
  <cp:revision>0</cp:revision>
  <dcterms:created xsi:type="dcterms:W3CDTF">2022-04-01T12:14:00Z</dcterms:created>
  <dcterms:modified xsi:type="dcterms:W3CDTF">2024-09-25T08:25:45Z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341D48B178D64D5E857CD1100B9C94DA</vt:lpwstr>
  </property>
  <property fmtid="{D5CDD505-2E9C-101B-9397-08002B2CF9AE}" pid="3" name="KSOProductBuildVer">
    <vt:lpwstr>2052-10.1.0.6690</vt:lpwstr>
  </property>
</Properties>
</file>