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2018年永州市债券发行及资金使用情况表（含还本付息）" sheetId="3" r:id="rId1"/>
    <sheet name="债务限额" sheetId="2" state="hidden" r:id="rId2"/>
  </sheets>
  <calcPr calcId="144525"/>
</workbook>
</file>

<file path=xl/sharedStrings.xml><?xml version="1.0" encoding="utf-8"?>
<sst xmlns="http://schemas.openxmlformats.org/spreadsheetml/2006/main" count="66" uniqueCount="45">
  <si>
    <t>2018年永州市债券发行及资金使用情况表（含还本付息）</t>
  </si>
  <si>
    <t>单位：亿元</t>
  </si>
  <si>
    <t>地方政府债券发行金额</t>
  </si>
  <si>
    <t>专项债券使用金额</t>
  </si>
  <si>
    <t>地方政府债券还本金额</t>
  </si>
  <si>
    <t>地方政府债券付息金额</t>
  </si>
  <si>
    <t>地  区</t>
  </si>
  <si>
    <t>合 计</t>
  </si>
  <si>
    <t>一般债务</t>
  </si>
  <si>
    <t>专项债务</t>
  </si>
  <si>
    <t>永州市合计</t>
  </si>
  <si>
    <t>市本级（含管理区、经开区）</t>
  </si>
  <si>
    <t>零陵区</t>
  </si>
  <si>
    <t>冷水滩区</t>
  </si>
  <si>
    <t>祁阳县</t>
  </si>
  <si>
    <t>东安县</t>
  </si>
  <si>
    <t>双牌县</t>
  </si>
  <si>
    <t>道 县</t>
  </si>
  <si>
    <t>江永县</t>
  </si>
  <si>
    <t>宁远县</t>
  </si>
  <si>
    <t>蓝山县</t>
  </si>
  <si>
    <t>新田县</t>
  </si>
  <si>
    <t>江华自治县</t>
  </si>
  <si>
    <t>备注：债券发行统计口径包含外贷债务限额。</t>
  </si>
  <si>
    <t>永州市2018年债务限额情况表</t>
  </si>
  <si>
    <t>单位：万元</t>
  </si>
  <si>
    <t>县  区</t>
  </si>
  <si>
    <t>总计</t>
  </si>
  <si>
    <t>合计</t>
  </si>
  <si>
    <t>2017年财政部下达债务限额</t>
  </si>
  <si>
    <t>2018年新增债务额度(第一批)</t>
  </si>
  <si>
    <t>2018年或有债务转化</t>
  </si>
  <si>
    <t>2018年
新增限额（第三批）湘财预〔2018〕105号</t>
  </si>
  <si>
    <t>其中：</t>
  </si>
  <si>
    <t>小计</t>
  </si>
  <si>
    <t>小  计</t>
  </si>
  <si>
    <t>一般债券</t>
  </si>
  <si>
    <t>专项债券（土地储备）</t>
  </si>
  <si>
    <t>土地储备</t>
  </si>
  <si>
    <t>普通专项</t>
  </si>
  <si>
    <t>合  计</t>
  </si>
  <si>
    <t>市本级</t>
  </si>
  <si>
    <t>县区小计</t>
  </si>
  <si>
    <t>道  县</t>
  </si>
  <si>
    <t>江华县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</si>
</sst>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_ "/>
    <numFmt numFmtId="178" formatCode="0_);[Red]\(0\)"/>
    <numFmt numFmtId="179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23" borderId="13" applyNumberFormat="0" applyAlignment="0" applyProtection="0">
      <alignment vertical="center"/>
    </xf>
    <xf numFmtId="0" fontId="25" fillId="23" borderId="7" applyNumberFormat="0" applyAlignment="0" applyProtection="0">
      <alignment vertical="center"/>
    </xf>
    <xf numFmtId="0" fontId="26" fillId="24" borderId="14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/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8" fontId="1" fillId="0" borderId="1" xfId="0" applyNumberFormat="1" applyFont="1" applyBorder="1" applyAlignment="1">
      <alignment horizontal="center" vertical="center"/>
    </xf>
    <xf numFmtId="0" fontId="4" fillId="2" borderId="2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left" vertical="center" wrapText="1"/>
    </xf>
    <xf numFmtId="0" fontId="4" fillId="2" borderId="5" xfId="49" applyFont="1" applyFill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178" fontId="2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 indent="1"/>
    </xf>
    <xf numFmtId="17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 indent="2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65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abSelected="1" workbookViewId="0">
      <selection activeCell="H7" sqref="H7"/>
    </sheetView>
  </sheetViews>
  <sheetFormatPr defaultColWidth="9" defaultRowHeight="13.5"/>
  <cols>
    <col min="1" max="1" width="20" style="26" customWidth="1"/>
    <col min="2" max="4" width="10.125" style="24" customWidth="1"/>
    <col min="5" max="5" width="17.125" style="24" customWidth="1"/>
    <col min="6" max="11" width="10.125" style="24" customWidth="1"/>
    <col min="12" max="16384" width="9" style="24"/>
  </cols>
  <sheetData>
    <row r="1" s="24" customFormat="1" ht="34" customHeight="1" spans="1:1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="24" customFormat="1" ht="17" customHeight="1" spans="1:11">
      <c r="A2" s="26"/>
      <c r="F2" s="28"/>
      <c r="G2" s="29"/>
      <c r="H2" s="28"/>
      <c r="I2" s="28"/>
      <c r="J2" s="29"/>
      <c r="K2" s="28" t="s">
        <v>1</v>
      </c>
    </row>
    <row r="3" s="25" customFormat="1" ht="24.95" customHeight="1" spans="1:11">
      <c r="A3" s="30"/>
      <c r="B3" s="31" t="s">
        <v>2</v>
      </c>
      <c r="C3" s="31"/>
      <c r="D3" s="31"/>
      <c r="E3" s="31" t="s">
        <v>3</v>
      </c>
      <c r="F3" s="32" t="s">
        <v>4</v>
      </c>
      <c r="G3" s="33"/>
      <c r="H3" s="34"/>
      <c r="I3" s="32" t="s">
        <v>5</v>
      </c>
      <c r="J3" s="33"/>
      <c r="K3" s="34"/>
    </row>
    <row r="4" s="25" customFormat="1" ht="24.95" customHeight="1" spans="1:11">
      <c r="A4" s="30" t="s">
        <v>6</v>
      </c>
      <c r="B4" s="31" t="s">
        <v>7</v>
      </c>
      <c r="C4" s="31" t="s">
        <v>8</v>
      </c>
      <c r="D4" s="31" t="s">
        <v>9</v>
      </c>
      <c r="E4" s="31" t="s">
        <v>7</v>
      </c>
      <c r="F4" s="31" t="s">
        <v>7</v>
      </c>
      <c r="G4" s="31" t="s">
        <v>8</v>
      </c>
      <c r="H4" s="31" t="s">
        <v>9</v>
      </c>
      <c r="I4" s="31" t="s">
        <v>7</v>
      </c>
      <c r="J4" s="31" t="s">
        <v>8</v>
      </c>
      <c r="K4" s="31" t="s">
        <v>9</v>
      </c>
    </row>
    <row r="5" s="25" customFormat="1" ht="24.95" customHeight="1" spans="1:11">
      <c r="A5" s="35" t="s">
        <v>10</v>
      </c>
      <c r="B5" s="36">
        <f>SUM(B6:B17)</f>
        <v>102.42</v>
      </c>
      <c r="C5" s="36">
        <f>SUM(C6:C17)</f>
        <v>61.01</v>
      </c>
      <c r="D5" s="36">
        <f>SUM(D6:D17)</f>
        <v>41.41</v>
      </c>
      <c r="E5" s="36">
        <f>SUM(E6:E17)</f>
        <v>18</v>
      </c>
      <c r="F5" s="36">
        <f>SUM(G5:H5)</f>
        <v>57.3</v>
      </c>
      <c r="G5" s="36">
        <f t="shared" ref="G5:K5" si="0">SUM(G6:G17)</f>
        <v>33.89</v>
      </c>
      <c r="H5" s="36">
        <f t="shared" si="0"/>
        <v>23.41</v>
      </c>
      <c r="I5" s="36">
        <f>SUM(J5:K5)</f>
        <v>8.98</v>
      </c>
      <c r="J5" s="36">
        <f t="shared" si="0"/>
        <v>7.64</v>
      </c>
      <c r="K5" s="36">
        <f t="shared" si="0"/>
        <v>1.34</v>
      </c>
    </row>
    <row r="6" s="25" customFormat="1" ht="40" customHeight="1" spans="1:11">
      <c r="A6" s="37" t="s">
        <v>11</v>
      </c>
      <c r="B6" s="36">
        <f t="shared" ref="B6:B17" si="1">SUM(C6:D6)</f>
        <v>36.01</v>
      </c>
      <c r="C6" s="36">
        <v>12.83</v>
      </c>
      <c r="D6" s="36">
        <v>23.18</v>
      </c>
      <c r="E6" s="36">
        <v>6</v>
      </c>
      <c r="F6" s="36">
        <f t="shared" ref="F6:F17" si="2">SUM(G6:H6)</f>
        <v>26.97</v>
      </c>
      <c r="G6" s="36">
        <v>9.79</v>
      </c>
      <c r="H6" s="36">
        <v>17.18</v>
      </c>
      <c r="I6" s="36">
        <f t="shared" ref="I6:I17" si="3">SUM(J6:K6)</f>
        <v>2.06</v>
      </c>
      <c r="J6" s="36">
        <v>1.45</v>
      </c>
      <c r="K6" s="36">
        <v>0.61</v>
      </c>
    </row>
    <row r="7" s="25" customFormat="1" ht="22.5" customHeight="1" spans="1:11">
      <c r="A7" s="37" t="s">
        <v>12</v>
      </c>
      <c r="B7" s="36">
        <f t="shared" si="1"/>
        <v>11.21</v>
      </c>
      <c r="C7" s="36">
        <v>7.06</v>
      </c>
      <c r="D7" s="36">
        <v>4.15</v>
      </c>
      <c r="E7" s="36">
        <v>1.65</v>
      </c>
      <c r="F7" s="36">
        <f t="shared" si="2"/>
        <v>8.08</v>
      </c>
      <c r="G7" s="36">
        <v>5.58</v>
      </c>
      <c r="H7" s="36">
        <v>2.5</v>
      </c>
      <c r="I7" s="36">
        <f t="shared" si="3"/>
        <v>0.44</v>
      </c>
      <c r="J7" s="36">
        <v>0.4</v>
      </c>
      <c r="K7" s="36">
        <v>0.04</v>
      </c>
    </row>
    <row r="8" s="25" customFormat="1" ht="22.5" customHeight="1" spans="1:11">
      <c r="A8" s="37" t="s">
        <v>13</v>
      </c>
      <c r="B8" s="36">
        <f t="shared" si="1"/>
        <v>5.97</v>
      </c>
      <c r="C8" s="36">
        <v>4.83</v>
      </c>
      <c r="D8" s="36">
        <v>1.14</v>
      </c>
      <c r="E8" s="36">
        <v>0.7</v>
      </c>
      <c r="F8" s="36">
        <f t="shared" si="2"/>
        <v>3.39</v>
      </c>
      <c r="G8" s="36">
        <v>2.95</v>
      </c>
      <c r="H8" s="36">
        <v>0.44</v>
      </c>
      <c r="I8" s="36">
        <f t="shared" si="3"/>
        <v>0.58</v>
      </c>
      <c r="J8" s="36">
        <v>0.56</v>
      </c>
      <c r="K8" s="36">
        <v>0.02</v>
      </c>
    </row>
    <row r="9" s="25" customFormat="1" ht="22.5" customHeight="1" spans="1:11">
      <c r="A9" s="37" t="s">
        <v>14</v>
      </c>
      <c r="B9" s="36">
        <f t="shared" si="1"/>
        <v>6.95</v>
      </c>
      <c r="C9" s="36">
        <v>3.76</v>
      </c>
      <c r="D9" s="36">
        <v>3.19</v>
      </c>
      <c r="E9" s="36">
        <v>1.38</v>
      </c>
      <c r="F9" s="36">
        <f t="shared" si="2"/>
        <v>3.4</v>
      </c>
      <c r="G9" s="36">
        <v>1.59</v>
      </c>
      <c r="H9" s="36">
        <v>1.81</v>
      </c>
      <c r="I9" s="36">
        <f t="shared" si="3"/>
        <v>1.43</v>
      </c>
      <c r="J9" s="36">
        <v>1.32</v>
      </c>
      <c r="K9" s="36">
        <v>0.11</v>
      </c>
    </row>
    <row r="10" s="25" customFormat="1" ht="22.5" customHeight="1" spans="1:11">
      <c r="A10" s="37" t="s">
        <v>15</v>
      </c>
      <c r="B10" s="36">
        <f t="shared" si="1"/>
        <v>2.95</v>
      </c>
      <c r="C10" s="36">
        <v>2.17</v>
      </c>
      <c r="D10" s="36">
        <v>0.78</v>
      </c>
      <c r="E10" s="36">
        <v>0.78</v>
      </c>
      <c r="F10" s="36">
        <f t="shared" si="2"/>
        <v>0.69</v>
      </c>
      <c r="G10" s="36">
        <v>0.69</v>
      </c>
      <c r="H10" s="36"/>
      <c r="I10" s="36">
        <f t="shared" si="3"/>
        <v>0.54</v>
      </c>
      <c r="J10" s="36">
        <v>0.44</v>
      </c>
      <c r="K10" s="36">
        <v>0.1</v>
      </c>
    </row>
    <row r="11" s="25" customFormat="1" ht="22.5" customHeight="1" spans="1:11">
      <c r="A11" s="37" t="s">
        <v>16</v>
      </c>
      <c r="B11" s="36">
        <f t="shared" si="1"/>
        <v>3.54</v>
      </c>
      <c r="C11" s="36">
        <v>3.5</v>
      </c>
      <c r="D11" s="36">
        <v>0.04</v>
      </c>
      <c r="E11" s="36"/>
      <c r="F11" s="36">
        <f t="shared" si="2"/>
        <v>1.79</v>
      </c>
      <c r="G11" s="36">
        <v>1.75</v>
      </c>
      <c r="H11" s="36">
        <v>0.04</v>
      </c>
      <c r="I11" s="36">
        <f t="shared" si="3"/>
        <v>0.35</v>
      </c>
      <c r="J11" s="36">
        <v>0.33</v>
      </c>
      <c r="K11" s="36">
        <v>0.02</v>
      </c>
    </row>
    <row r="12" s="25" customFormat="1" ht="22.5" customHeight="1" spans="1:11">
      <c r="A12" s="37" t="s">
        <v>17</v>
      </c>
      <c r="B12" s="36">
        <f t="shared" si="1"/>
        <v>5.75</v>
      </c>
      <c r="C12" s="36">
        <v>3.53</v>
      </c>
      <c r="D12" s="36">
        <v>2.22</v>
      </c>
      <c r="E12" s="36">
        <v>1.11</v>
      </c>
      <c r="F12" s="36">
        <f t="shared" si="2"/>
        <v>2.79</v>
      </c>
      <c r="G12" s="36">
        <v>1.68</v>
      </c>
      <c r="H12" s="36">
        <v>1.11</v>
      </c>
      <c r="I12" s="36">
        <f t="shared" si="3"/>
        <v>0.72</v>
      </c>
      <c r="J12" s="36">
        <v>0.62</v>
      </c>
      <c r="K12" s="36">
        <v>0.1</v>
      </c>
    </row>
    <row r="13" s="25" customFormat="1" ht="22.5" customHeight="1" spans="1:11">
      <c r="A13" s="37" t="s">
        <v>18</v>
      </c>
      <c r="B13" s="36">
        <f t="shared" si="1"/>
        <v>2.87</v>
      </c>
      <c r="C13" s="36">
        <v>2.87</v>
      </c>
      <c r="D13" s="36"/>
      <c r="E13" s="36"/>
      <c r="F13" s="36">
        <f t="shared" si="2"/>
        <v>0.68</v>
      </c>
      <c r="G13" s="36">
        <v>0.68</v>
      </c>
      <c r="H13" s="36"/>
      <c r="I13" s="36">
        <f t="shared" si="3"/>
        <v>0.39</v>
      </c>
      <c r="J13" s="36">
        <v>0.31</v>
      </c>
      <c r="K13" s="36">
        <v>0.08</v>
      </c>
    </row>
    <row r="14" s="25" customFormat="1" ht="22.5" customHeight="1" spans="1:11">
      <c r="A14" s="37" t="s">
        <v>19</v>
      </c>
      <c r="B14" s="36">
        <f t="shared" si="1"/>
        <v>5.15</v>
      </c>
      <c r="C14" s="36">
        <v>4.57</v>
      </c>
      <c r="D14" s="36">
        <v>0.58</v>
      </c>
      <c r="E14" s="36">
        <v>0.58</v>
      </c>
      <c r="F14" s="36">
        <f t="shared" si="2"/>
        <v>1.47</v>
      </c>
      <c r="G14" s="36">
        <v>1.47</v>
      </c>
      <c r="H14" s="36"/>
      <c r="I14" s="36">
        <f t="shared" si="3"/>
        <v>0.62</v>
      </c>
      <c r="J14" s="36">
        <v>0.62</v>
      </c>
      <c r="K14" s="36"/>
    </row>
    <row r="15" s="25" customFormat="1" ht="22.5" customHeight="1" spans="1:11">
      <c r="A15" s="37" t="s">
        <v>20</v>
      </c>
      <c r="B15" s="36">
        <f t="shared" si="1"/>
        <v>2.73</v>
      </c>
      <c r="C15" s="36">
        <v>1.8</v>
      </c>
      <c r="D15" s="36">
        <v>0.93</v>
      </c>
      <c r="E15" s="36">
        <v>0.8</v>
      </c>
      <c r="F15" s="36">
        <f t="shared" si="2"/>
        <v>0.91</v>
      </c>
      <c r="G15" s="36">
        <v>0.78</v>
      </c>
      <c r="H15" s="36">
        <v>0.13</v>
      </c>
      <c r="I15" s="36">
        <f t="shared" si="3"/>
        <v>0.42</v>
      </c>
      <c r="J15" s="36">
        <v>0.33</v>
      </c>
      <c r="K15" s="36">
        <v>0.09</v>
      </c>
    </row>
    <row r="16" s="25" customFormat="1" ht="22.5" customHeight="1" spans="1:11">
      <c r="A16" s="37" t="s">
        <v>21</v>
      </c>
      <c r="B16" s="36">
        <f t="shared" si="1"/>
        <v>5.07</v>
      </c>
      <c r="C16" s="36">
        <v>4.87</v>
      </c>
      <c r="D16" s="36">
        <v>0.2</v>
      </c>
      <c r="E16" s="36"/>
      <c r="F16" s="36">
        <f t="shared" si="2"/>
        <v>2.36</v>
      </c>
      <c r="G16" s="36">
        <v>2.16</v>
      </c>
      <c r="H16" s="36">
        <v>0.2</v>
      </c>
      <c r="I16" s="36">
        <f t="shared" si="3"/>
        <v>0.8</v>
      </c>
      <c r="J16" s="36">
        <v>0.73</v>
      </c>
      <c r="K16" s="36">
        <v>0.07</v>
      </c>
    </row>
    <row r="17" s="25" customFormat="1" ht="22.5" customHeight="1" spans="1:11">
      <c r="A17" s="37" t="s">
        <v>22</v>
      </c>
      <c r="B17" s="36">
        <f t="shared" si="1"/>
        <v>14.22</v>
      </c>
      <c r="C17" s="36">
        <v>9.22</v>
      </c>
      <c r="D17" s="36">
        <v>5</v>
      </c>
      <c r="E17" s="36">
        <v>5</v>
      </c>
      <c r="F17" s="36">
        <f t="shared" si="2"/>
        <v>4.77</v>
      </c>
      <c r="G17" s="36">
        <v>4.77</v>
      </c>
      <c r="H17" s="36"/>
      <c r="I17" s="36">
        <f t="shared" si="3"/>
        <v>0.63</v>
      </c>
      <c r="J17" s="36">
        <v>0.53</v>
      </c>
      <c r="K17" s="36">
        <v>0.1</v>
      </c>
    </row>
    <row r="18" s="25" customFormat="1" ht="18" customHeight="1" spans="1:11">
      <c r="A18" s="38" t="s">
        <v>23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</row>
    <row r="19" s="25" customFormat="1" ht="22.5" customHeight="1" spans="1:1">
      <c r="A19" s="39"/>
    </row>
    <row r="20" s="25" customFormat="1" ht="22.5" customHeight="1" spans="1:1">
      <c r="A20" s="39"/>
    </row>
    <row r="21" s="25" customFormat="1" ht="22.5" customHeight="1" spans="1:1">
      <c r="A21" s="39"/>
    </row>
    <row r="22" s="25" customFormat="1" ht="22.5" customHeight="1" spans="1:1">
      <c r="A22" s="39"/>
    </row>
    <row r="23" s="25" customFormat="1" ht="22.5" customHeight="1" spans="1:1">
      <c r="A23" s="39"/>
    </row>
  </sheetData>
  <mergeCells count="7">
    <mergeCell ref="A1:K1"/>
    <mergeCell ref="B3:D3"/>
    <mergeCell ref="F3:H3"/>
    <mergeCell ref="I3:K3"/>
    <mergeCell ref="L4:N4"/>
    <mergeCell ref="O4:Q4"/>
    <mergeCell ref="A18:K18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workbookViewId="0">
      <selection activeCell="P6" sqref="P6:Q7"/>
    </sheetView>
  </sheetViews>
  <sheetFormatPr defaultColWidth="9" defaultRowHeight="13.5"/>
  <cols>
    <col min="1" max="1" width="9.875" customWidth="1"/>
    <col min="2" max="2" width="9.75" customWidth="1"/>
    <col min="3" max="3" width="9.5" customWidth="1"/>
    <col min="4" max="4" width="8.5" customWidth="1"/>
    <col min="5" max="5" width="8.625" customWidth="1"/>
    <col min="6" max="6" width="8.5" customWidth="1"/>
    <col min="7" max="7" width="8.375" customWidth="1"/>
    <col min="8" max="8" width="8.5" customWidth="1"/>
    <col min="9" max="10" width="8.25" customWidth="1"/>
    <col min="11" max="11" width="9" customWidth="1"/>
    <col min="13" max="13" width="10" customWidth="1"/>
    <col min="14" max="14" width="8.125" customWidth="1"/>
    <col min="15" max="15" width="8.25" customWidth="1"/>
    <col min="16" max="16" width="13" customWidth="1"/>
    <col min="17" max="19" width="11.5" customWidth="1"/>
  </cols>
  <sheetData>
    <row r="1" ht="33" customHeight="1" spans="1:15">
      <c r="A1" s="4" t="s">
        <v>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19.5" customHeight="1" spans="13:13">
      <c r="M2" t="s">
        <v>25</v>
      </c>
    </row>
    <row r="3" s="1" customFormat="1" ht="23.25" customHeight="1" spans="1:15">
      <c r="A3" s="5" t="s">
        <v>26</v>
      </c>
      <c r="B3" s="6" t="s">
        <v>27</v>
      </c>
      <c r="C3" s="6" t="s">
        <v>28</v>
      </c>
      <c r="D3" s="7" t="s">
        <v>29</v>
      </c>
      <c r="E3" s="7"/>
      <c r="F3" s="7"/>
      <c r="G3" s="5" t="s">
        <v>30</v>
      </c>
      <c r="H3" s="5"/>
      <c r="I3" s="5"/>
      <c r="J3" s="5" t="s">
        <v>31</v>
      </c>
      <c r="K3" s="5"/>
      <c r="L3" s="5"/>
      <c r="M3" s="11" t="s">
        <v>32</v>
      </c>
      <c r="N3" s="12" t="s">
        <v>33</v>
      </c>
      <c r="O3" s="13"/>
    </row>
    <row r="4" s="2" customFormat="1" ht="42.75" customHeight="1" spans="1:15">
      <c r="A4" s="5"/>
      <c r="B4" s="8"/>
      <c r="C4" s="8"/>
      <c r="D4" s="9" t="s">
        <v>34</v>
      </c>
      <c r="E4" s="7" t="s">
        <v>8</v>
      </c>
      <c r="F4" s="7" t="s">
        <v>9</v>
      </c>
      <c r="G4" s="7" t="s">
        <v>35</v>
      </c>
      <c r="H4" s="7" t="s">
        <v>36</v>
      </c>
      <c r="I4" s="14" t="s">
        <v>37</v>
      </c>
      <c r="J4" s="14" t="s">
        <v>34</v>
      </c>
      <c r="K4" s="7" t="s">
        <v>8</v>
      </c>
      <c r="L4" s="7" t="s">
        <v>9</v>
      </c>
      <c r="M4" s="15"/>
      <c r="N4" s="16" t="s">
        <v>38</v>
      </c>
      <c r="O4" s="16" t="s">
        <v>39</v>
      </c>
    </row>
    <row r="5" s="3" customFormat="1" ht="26.25" customHeight="1" spans="1:16">
      <c r="A5" s="5" t="s">
        <v>40</v>
      </c>
      <c r="B5" s="10">
        <f>C5+J5+M5</f>
        <v>3712022.8</v>
      </c>
      <c r="C5" s="10">
        <f t="shared" ref="C5:C18" si="0">D5+G5</f>
        <v>3448200</v>
      </c>
      <c r="D5" s="10">
        <f>D6+D7</f>
        <v>3084100</v>
      </c>
      <c r="E5" s="10">
        <f t="shared" ref="E5:G5" si="1">E6+E7</f>
        <v>2513200</v>
      </c>
      <c r="F5" s="10">
        <f t="shared" si="1"/>
        <v>570900</v>
      </c>
      <c r="G5" s="10">
        <f t="shared" si="1"/>
        <v>364100</v>
      </c>
      <c r="H5" s="10">
        <f t="shared" ref="H5:O5" si="2">H6+H7</f>
        <v>274100</v>
      </c>
      <c r="I5" s="10">
        <f t="shared" si="2"/>
        <v>90000</v>
      </c>
      <c r="J5" s="10">
        <f>K5+L5</f>
        <v>173822.8</v>
      </c>
      <c r="K5" s="10">
        <f t="shared" si="2"/>
        <v>69968.15</v>
      </c>
      <c r="L5" s="10">
        <f t="shared" si="2"/>
        <v>103854.65</v>
      </c>
      <c r="M5" s="10">
        <f t="shared" si="2"/>
        <v>90000</v>
      </c>
      <c r="N5" s="10">
        <f t="shared" si="2"/>
        <v>60000</v>
      </c>
      <c r="O5" s="10">
        <f t="shared" si="2"/>
        <v>30000</v>
      </c>
      <c r="P5" s="17"/>
    </row>
    <row r="6" s="3" customFormat="1" ht="26.25" customHeight="1" spans="1:18">
      <c r="A6" s="5" t="s">
        <v>41</v>
      </c>
      <c r="B6" s="10">
        <f t="shared" ref="B6:B18" si="3">C6+J6+M6</f>
        <v>980052.37</v>
      </c>
      <c r="C6" s="10">
        <f t="shared" si="0"/>
        <v>808800</v>
      </c>
      <c r="D6" s="10">
        <v>738200</v>
      </c>
      <c r="E6" s="10">
        <v>430900</v>
      </c>
      <c r="F6" s="10">
        <v>307400</v>
      </c>
      <c r="G6" s="10">
        <f>H6+I6</f>
        <v>70600</v>
      </c>
      <c r="H6" s="10">
        <f>23800+4700+2100</f>
        <v>30600</v>
      </c>
      <c r="I6" s="10">
        <v>40000</v>
      </c>
      <c r="J6" s="10">
        <f t="shared" ref="J6:J18" si="4">K6+L6</f>
        <v>151252.37</v>
      </c>
      <c r="K6" s="10">
        <f>8900.63+31802.4+26080.8</f>
        <v>66783.83</v>
      </c>
      <c r="L6" s="10">
        <f>15000+4468.54+35000+30000+0</f>
        <v>84468.54</v>
      </c>
      <c r="M6" s="18">
        <v>20000</v>
      </c>
      <c r="N6" s="18">
        <v>0</v>
      </c>
      <c r="O6" s="18">
        <v>20000</v>
      </c>
      <c r="P6" s="19">
        <v>23400</v>
      </c>
      <c r="Q6" s="19">
        <v>4700</v>
      </c>
      <c r="R6" s="19"/>
    </row>
    <row r="7" s="3" customFormat="1" ht="26.25" customHeight="1" spans="1:19">
      <c r="A7" s="5" t="s">
        <v>42</v>
      </c>
      <c r="B7" s="10">
        <f t="shared" si="3"/>
        <v>2731970.43</v>
      </c>
      <c r="C7" s="10">
        <f t="shared" si="0"/>
        <v>2639400</v>
      </c>
      <c r="D7" s="10">
        <f>SUM(D8:D18)</f>
        <v>2345900</v>
      </c>
      <c r="E7" s="10">
        <f t="shared" ref="E7:G7" si="5">SUM(E8:E18)</f>
        <v>2082300</v>
      </c>
      <c r="F7" s="10">
        <f t="shared" si="5"/>
        <v>263500</v>
      </c>
      <c r="G7" s="5">
        <f t="shared" si="5"/>
        <v>293500</v>
      </c>
      <c r="H7" s="5">
        <f t="shared" ref="H7:O7" si="6">SUM(H8:H18)</f>
        <v>243500</v>
      </c>
      <c r="I7" s="5">
        <f t="shared" si="6"/>
        <v>50000</v>
      </c>
      <c r="J7" s="10">
        <f t="shared" si="4"/>
        <v>22570.43</v>
      </c>
      <c r="K7" s="10">
        <f t="shared" si="6"/>
        <v>3184.32</v>
      </c>
      <c r="L7" s="10">
        <f t="shared" si="6"/>
        <v>19386.11</v>
      </c>
      <c r="M7" s="10">
        <f t="shared" si="6"/>
        <v>70000</v>
      </c>
      <c r="N7" s="10">
        <f t="shared" si="6"/>
        <v>60000</v>
      </c>
      <c r="O7" s="10">
        <f t="shared" si="6"/>
        <v>10000</v>
      </c>
      <c r="Q7" s="3">
        <v>2100</v>
      </c>
      <c r="S7" s="23"/>
    </row>
    <row r="8" s="3" customFormat="1" ht="26.25" customHeight="1" spans="1:15">
      <c r="A8" s="5" t="s">
        <v>12</v>
      </c>
      <c r="B8" s="10">
        <f t="shared" si="3"/>
        <v>235157.42</v>
      </c>
      <c r="C8" s="10">
        <f t="shared" si="0"/>
        <v>221400</v>
      </c>
      <c r="D8" s="10">
        <v>197100</v>
      </c>
      <c r="E8" s="10">
        <v>161500</v>
      </c>
      <c r="F8" s="10">
        <v>35600</v>
      </c>
      <c r="G8" s="10">
        <f t="shared" ref="G8:G18" si="7">H8+I8</f>
        <v>24300</v>
      </c>
      <c r="H8" s="10">
        <v>14800</v>
      </c>
      <c r="I8" s="10">
        <v>9500</v>
      </c>
      <c r="J8" s="10">
        <f t="shared" si="4"/>
        <v>6757.42</v>
      </c>
      <c r="K8" s="10"/>
      <c r="L8" s="10">
        <v>6757.42</v>
      </c>
      <c r="M8" s="18">
        <v>7000</v>
      </c>
      <c r="N8" s="18">
        <v>0</v>
      </c>
      <c r="O8" s="18">
        <v>7000</v>
      </c>
    </row>
    <row r="9" s="3" customFormat="1" ht="26.25" customHeight="1" spans="1:15">
      <c r="A9" s="5" t="s">
        <v>13</v>
      </c>
      <c r="B9" s="10">
        <f t="shared" si="3"/>
        <v>222300</v>
      </c>
      <c r="C9" s="10">
        <f t="shared" si="0"/>
        <v>215300</v>
      </c>
      <c r="D9" s="10">
        <v>196500</v>
      </c>
      <c r="E9" s="10">
        <v>192100</v>
      </c>
      <c r="F9" s="10">
        <v>4400</v>
      </c>
      <c r="G9" s="10">
        <f t="shared" si="7"/>
        <v>18800</v>
      </c>
      <c r="H9" s="10">
        <v>18800</v>
      </c>
      <c r="I9" s="10"/>
      <c r="J9" s="10">
        <f t="shared" si="4"/>
        <v>0</v>
      </c>
      <c r="K9" s="10"/>
      <c r="L9" s="10"/>
      <c r="M9" s="18">
        <v>7000</v>
      </c>
      <c r="N9" s="18">
        <v>4000</v>
      </c>
      <c r="O9" s="18">
        <v>3000</v>
      </c>
    </row>
    <row r="10" s="3" customFormat="1" ht="26.25" customHeight="1" spans="1:15">
      <c r="A10" s="5" t="s">
        <v>15</v>
      </c>
      <c r="B10" s="10">
        <f t="shared" si="3"/>
        <v>188300</v>
      </c>
      <c r="C10" s="10">
        <f t="shared" si="0"/>
        <v>186300</v>
      </c>
      <c r="D10" s="10">
        <v>163900</v>
      </c>
      <c r="E10" s="10">
        <v>129600</v>
      </c>
      <c r="F10" s="10">
        <v>34200</v>
      </c>
      <c r="G10" s="10">
        <f t="shared" si="7"/>
        <v>22400</v>
      </c>
      <c r="H10" s="10">
        <v>16600</v>
      </c>
      <c r="I10" s="10">
        <v>5800</v>
      </c>
      <c r="J10" s="10">
        <f t="shared" si="4"/>
        <v>0</v>
      </c>
      <c r="K10" s="10"/>
      <c r="L10" s="10"/>
      <c r="M10" s="18">
        <v>2000</v>
      </c>
      <c r="N10" s="18">
        <v>2000</v>
      </c>
      <c r="O10" s="18">
        <v>0</v>
      </c>
    </row>
    <row r="11" s="3" customFormat="1" ht="26.25" customHeight="1" spans="1:15">
      <c r="A11" s="5" t="s">
        <v>43</v>
      </c>
      <c r="B11" s="10">
        <f t="shared" si="3"/>
        <v>251887.78</v>
      </c>
      <c r="C11" s="10">
        <f t="shared" si="0"/>
        <v>249800</v>
      </c>
      <c r="D11" s="10">
        <v>220100</v>
      </c>
      <c r="E11" s="10">
        <v>190600</v>
      </c>
      <c r="F11" s="10">
        <v>29500</v>
      </c>
      <c r="G11" s="10">
        <f t="shared" si="7"/>
        <v>29700</v>
      </c>
      <c r="H11" s="10">
        <v>18600</v>
      </c>
      <c r="I11" s="10">
        <v>11100</v>
      </c>
      <c r="J11" s="10">
        <f t="shared" si="4"/>
        <v>2087.78</v>
      </c>
      <c r="K11" s="10">
        <v>957.78</v>
      </c>
      <c r="L11" s="10">
        <v>1130</v>
      </c>
      <c r="M11" s="20"/>
      <c r="N11" s="20"/>
      <c r="O11" s="20"/>
    </row>
    <row r="12" s="3" customFormat="1" ht="26.25" customHeight="1" spans="1:15">
      <c r="A12" s="5" t="s">
        <v>19</v>
      </c>
      <c r="B12" s="10">
        <f t="shared" si="3"/>
        <v>246900</v>
      </c>
      <c r="C12" s="10">
        <f t="shared" si="0"/>
        <v>246900</v>
      </c>
      <c r="D12" s="10">
        <v>209800</v>
      </c>
      <c r="E12" s="10">
        <v>209800</v>
      </c>
      <c r="F12" s="10"/>
      <c r="G12" s="10">
        <f t="shared" si="7"/>
        <v>37100</v>
      </c>
      <c r="H12" s="10">
        <v>31300</v>
      </c>
      <c r="I12" s="10">
        <v>5800</v>
      </c>
      <c r="J12" s="10">
        <f t="shared" si="4"/>
        <v>0</v>
      </c>
      <c r="K12" s="10"/>
      <c r="L12" s="10"/>
      <c r="M12" s="20"/>
      <c r="N12" s="20"/>
      <c r="O12" s="20"/>
    </row>
    <row r="13" s="3" customFormat="1" ht="26.25" customHeight="1" spans="1:15">
      <c r="A13" s="5" t="s">
        <v>18</v>
      </c>
      <c r="B13" s="10">
        <f t="shared" si="3"/>
        <v>152700</v>
      </c>
      <c r="C13" s="10">
        <f t="shared" si="0"/>
        <v>152700</v>
      </c>
      <c r="D13" s="10">
        <v>130700</v>
      </c>
      <c r="E13" s="10">
        <v>102400</v>
      </c>
      <c r="F13" s="10">
        <v>28300</v>
      </c>
      <c r="G13" s="10">
        <f t="shared" si="7"/>
        <v>22000</v>
      </c>
      <c r="H13" s="10">
        <v>22000</v>
      </c>
      <c r="I13" s="10"/>
      <c r="J13" s="10">
        <f t="shared" si="4"/>
        <v>0</v>
      </c>
      <c r="K13" s="10"/>
      <c r="L13" s="10"/>
      <c r="M13" s="20"/>
      <c r="N13" s="20"/>
      <c r="O13" s="20"/>
    </row>
    <row r="14" s="3" customFormat="1" ht="26.25" customHeight="1" spans="1:15">
      <c r="A14" s="5" t="s">
        <v>44</v>
      </c>
      <c r="B14" s="10">
        <f t="shared" si="3"/>
        <v>329800</v>
      </c>
      <c r="C14" s="10">
        <f t="shared" si="0"/>
        <v>279800</v>
      </c>
      <c r="D14" s="10">
        <v>235300</v>
      </c>
      <c r="E14" s="10">
        <v>193200</v>
      </c>
      <c r="F14" s="10">
        <v>42100</v>
      </c>
      <c r="G14" s="10">
        <f t="shared" si="7"/>
        <v>44500</v>
      </c>
      <c r="H14" s="10">
        <v>44500</v>
      </c>
      <c r="I14" s="10"/>
      <c r="J14" s="10">
        <f t="shared" si="4"/>
        <v>0</v>
      </c>
      <c r="K14" s="10"/>
      <c r="L14" s="10"/>
      <c r="M14" s="18">
        <v>50000</v>
      </c>
      <c r="N14" s="18">
        <v>50000</v>
      </c>
      <c r="O14" s="18">
        <v>0</v>
      </c>
    </row>
    <row r="15" s="3" customFormat="1" ht="26.25" customHeight="1" spans="1:15">
      <c r="A15" s="5" t="s">
        <v>20</v>
      </c>
      <c r="B15" s="10">
        <f t="shared" si="3"/>
        <v>147578.51</v>
      </c>
      <c r="C15" s="10">
        <f t="shared" si="0"/>
        <v>147500</v>
      </c>
      <c r="D15" s="10">
        <v>129300</v>
      </c>
      <c r="E15" s="10">
        <v>104300</v>
      </c>
      <c r="F15" s="10">
        <v>25000</v>
      </c>
      <c r="G15" s="10">
        <f t="shared" si="7"/>
        <v>18200</v>
      </c>
      <c r="H15" s="10">
        <v>10200</v>
      </c>
      <c r="I15" s="10">
        <v>8000</v>
      </c>
      <c r="J15" s="10">
        <f t="shared" si="4"/>
        <v>78.51</v>
      </c>
      <c r="K15" s="10"/>
      <c r="L15" s="10">
        <v>78.51</v>
      </c>
      <c r="M15" s="21"/>
      <c r="N15" s="20"/>
      <c r="O15" s="20"/>
    </row>
    <row r="16" s="3" customFormat="1" ht="26.25" customHeight="1" spans="1:15">
      <c r="A16" s="5" t="s">
        <v>21</v>
      </c>
      <c r="B16" s="10">
        <f t="shared" si="3"/>
        <v>279826.54</v>
      </c>
      <c r="C16" s="10">
        <f t="shared" si="0"/>
        <v>277600</v>
      </c>
      <c r="D16" s="10">
        <v>250500</v>
      </c>
      <c r="E16" s="10">
        <v>231300</v>
      </c>
      <c r="F16" s="10">
        <v>19200</v>
      </c>
      <c r="G16" s="10">
        <f t="shared" si="7"/>
        <v>27100</v>
      </c>
      <c r="H16" s="10">
        <v>27100</v>
      </c>
      <c r="I16" s="10"/>
      <c r="J16" s="10">
        <f t="shared" si="4"/>
        <v>2226.54</v>
      </c>
      <c r="K16" s="10">
        <f>0.01+355.82+226.54+32.8+2+23+1389.13+8.7+188.54</f>
        <v>2226.54</v>
      </c>
      <c r="L16" s="10"/>
      <c r="M16" s="22"/>
      <c r="N16" s="20"/>
      <c r="O16" s="20"/>
    </row>
    <row r="17" s="3" customFormat="1" ht="26.25" customHeight="1" spans="1:15">
      <c r="A17" s="5" t="s">
        <v>16</v>
      </c>
      <c r="B17" s="10">
        <f t="shared" si="3"/>
        <v>152200</v>
      </c>
      <c r="C17" s="10">
        <f t="shared" si="0"/>
        <v>152200</v>
      </c>
      <c r="D17" s="10">
        <v>134300</v>
      </c>
      <c r="E17" s="10">
        <v>126600</v>
      </c>
      <c r="F17" s="10">
        <v>7700</v>
      </c>
      <c r="G17" s="10">
        <f t="shared" si="7"/>
        <v>17900</v>
      </c>
      <c r="H17" s="10">
        <v>17900</v>
      </c>
      <c r="I17" s="10"/>
      <c r="J17" s="10">
        <f t="shared" si="4"/>
        <v>0</v>
      </c>
      <c r="K17" s="10"/>
      <c r="L17" s="10"/>
      <c r="M17" s="22"/>
      <c r="N17" s="20"/>
      <c r="O17" s="20"/>
    </row>
    <row r="18" s="3" customFormat="1" ht="26.25" customHeight="1" spans="1:15">
      <c r="A18" s="5" t="s">
        <v>14</v>
      </c>
      <c r="B18" s="10">
        <f t="shared" si="3"/>
        <v>525320.18</v>
      </c>
      <c r="C18" s="10">
        <f t="shared" si="0"/>
        <v>509900</v>
      </c>
      <c r="D18" s="10">
        <v>478400</v>
      </c>
      <c r="E18" s="10">
        <v>440900</v>
      </c>
      <c r="F18" s="10">
        <v>37500</v>
      </c>
      <c r="G18" s="10">
        <f t="shared" si="7"/>
        <v>31500</v>
      </c>
      <c r="H18" s="10">
        <v>21700</v>
      </c>
      <c r="I18" s="10">
        <v>9800</v>
      </c>
      <c r="J18" s="10">
        <f t="shared" si="4"/>
        <v>11420.18</v>
      </c>
      <c r="K18" s="10"/>
      <c r="L18" s="10">
        <v>11420.18</v>
      </c>
      <c r="M18" s="18">
        <v>4000</v>
      </c>
      <c r="N18" s="18">
        <v>4000</v>
      </c>
      <c r="O18" s="18">
        <v>0</v>
      </c>
    </row>
  </sheetData>
  <mergeCells count="9">
    <mergeCell ref="A1:O1"/>
    <mergeCell ref="D3:F3"/>
    <mergeCell ref="G3:I3"/>
    <mergeCell ref="J3:L3"/>
    <mergeCell ref="N3:O3"/>
    <mergeCell ref="A3:A4"/>
    <mergeCell ref="B3:B4"/>
    <mergeCell ref="C3:C4"/>
    <mergeCell ref="M3:M4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2018年永州市债券发行及资金使用情况表（含还本付息）</vt:lpstr>
      <vt:lpstr>债务限额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2021-05-21T01:48:40Z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91124CAB4D194B2AA7BA4C8D27248881</vt:lpwstr>
  </property>
</Properties>
</file>