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0" yWindow="30" windowWidth="28800" windowHeight="12600" activeTab="7"/>
  </bookViews>
  <sheets>
    <sheet name="收支预算总表" sheetId="1" r:id="rId1"/>
    <sheet name="部门收入总表" sheetId="7" r:id="rId2"/>
    <sheet name="部门支出总表" sheetId="8" r:id="rId3"/>
    <sheet name="财政拨款收支总表" sheetId="10" r:id="rId4"/>
    <sheet name="一般公共预算支出表" sheetId="5" r:id="rId5"/>
    <sheet name="一般公共预算基本支出情况表" sheetId="3" r:id="rId6"/>
    <sheet name="政府性基金预算收支表" sheetId="6" r:id="rId7"/>
    <sheet name="“三公经费”" sheetId="4" r:id="rId8"/>
  </sheets>
  <definedNames>
    <definedName name="_xlnm.Print_Area" localSheetId="0">收支预算总表!$A$1:$D$33</definedName>
    <definedName name="_xlnm.Print_Area" localSheetId="5">一般公共预算基本支出情况表!$A$1:$C$99</definedName>
  </definedNames>
  <calcPr calcId="144525"/>
</workbook>
</file>

<file path=xl/calcChain.xml><?xml version="1.0" encoding="utf-8"?>
<calcChain xmlns="http://schemas.openxmlformats.org/spreadsheetml/2006/main">
  <c r="C6" i="3" l="1"/>
  <c r="C51" i="3"/>
  <c r="F10" i="5"/>
  <c r="E10" i="5" s="1"/>
  <c r="F17" i="5"/>
  <c r="E17" i="5" s="1"/>
  <c r="F14" i="5"/>
  <c r="E14" i="5" s="1"/>
  <c r="F11" i="5"/>
  <c r="G8" i="5"/>
  <c r="F8" i="5"/>
  <c r="D10" i="10"/>
  <c r="F11" i="8"/>
  <c r="F9" i="8" s="1"/>
  <c r="F8" i="8" s="1"/>
  <c r="G9" i="8"/>
  <c r="H9" i="8"/>
  <c r="H8" i="8" s="1"/>
  <c r="I9" i="8"/>
  <c r="F18" i="8"/>
  <c r="F15" i="8"/>
  <c r="F12" i="8"/>
  <c r="F10" i="7"/>
  <c r="G8" i="7"/>
  <c r="G7" i="7" s="1"/>
  <c r="H8" i="7"/>
  <c r="H7" i="7" s="1"/>
  <c r="I8" i="7"/>
  <c r="J8" i="7"/>
  <c r="F17" i="7"/>
  <c r="F14" i="7"/>
  <c r="F11" i="7"/>
  <c r="F8" i="7"/>
  <c r="D10" i="1"/>
  <c r="B28" i="1"/>
  <c r="B32" i="1" s="1"/>
  <c r="D28" i="1"/>
  <c r="D32" i="1" s="1"/>
  <c r="A4" i="7"/>
  <c r="A3" i="6" s="1"/>
  <c r="I7" i="7"/>
  <c r="J7" i="7"/>
  <c r="K7" i="7"/>
  <c r="L7" i="7"/>
  <c r="E8" i="7"/>
  <c r="E9" i="7"/>
  <c r="E10" i="7"/>
  <c r="E12" i="7"/>
  <c r="E13" i="7"/>
  <c r="E14" i="7"/>
  <c r="E15" i="7"/>
  <c r="E16" i="7"/>
  <c r="E17" i="7"/>
  <c r="E18" i="7"/>
  <c r="E19" i="7"/>
  <c r="A4" i="8"/>
  <c r="A3" i="4" s="1"/>
  <c r="G8" i="8"/>
  <c r="I8" i="8"/>
  <c r="E10" i="8"/>
  <c r="E11" i="8"/>
  <c r="E12" i="8"/>
  <c r="E13" i="8"/>
  <c r="E14" i="8"/>
  <c r="E15" i="8"/>
  <c r="E16" i="8"/>
  <c r="E17" i="8"/>
  <c r="E18" i="8"/>
  <c r="E19" i="8"/>
  <c r="E20" i="8"/>
  <c r="A3" i="10"/>
  <c r="B6" i="10"/>
  <c r="B28" i="10" s="1"/>
  <c r="D28" i="10"/>
  <c r="A4" i="5"/>
  <c r="E9" i="5"/>
  <c r="E11" i="5"/>
  <c r="E12" i="5"/>
  <c r="E13" i="5"/>
  <c r="E15" i="5"/>
  <c r="E16" i="5"/>
  <c r="E18" i="5"/>
  <c r="E19" i="5"/>
  <c r="A4" i="3"/>
  <c r="C7" i="3"/>
  <c r="C13" i="3"/>
  <c r="C35" i="3"/>
  <c r="C43" i="3"/>
  <c r="F7" i="6"/>
  <c r="F6" i="6" s="1"/>
  <c r="F13" i="6"/>
  <c r="F34" i="6"/>
  <c r="F42" i="6"/>
  <c r="F50" i="6"/>
  <c r="B5" i="4"/>
  <c r="B8" i="4"/>
  <c r="E9" i="8" l="1"/>
  <c r="E8" i="8" s="1"/>
  <c r="F7" i="7"/>
  <c r="E11" i="7"/>
  <c r="E7" i="7" s="1"/>
  <c r="G7" i="5"/>
  <c r="F7" i="5"/>
  <c r="E7" i="5" s="1"/>
  <c r="E8" i="5"/>
</calcChain>
</file>

<file path=xl/sharedStrings.xml><?xml version="1.0" encoding="utf-8"?>
<sst xmlns="http://schemas.openxmlformats.org/spreadsheetml/2006/main" count="390" uniqueCount="214">
  <si>
    <r>
      <t>附表</t>
    </r>
    <r>
      <rPr>
        <sz val="12"/>
        <rFont val="宋体"/>
        <charset val="134"/>
      </rPr>
      <t>1</t>
    </r>
  </si>
  <si>
    <r>
      <t>2018</t>
    </r>
    <r>
      <rPr>
        <b/>
        <sz val="18"/>
        <rFont val="宋体"/>
        <charset val="134"/>
      </rPr>
      <t>年宁远县部门收支总表</t>
    </r>
  </si>
  <si>
    <t>单位：万元</t>
  </si>
  <si>
    <t>收      入</t>
  </si>
  <si>
    <t>支      出</t>
  </si>
  <si>
    <t>项    目</t>
  </si>
  <si>
    <t>预算数</t>
  </si>
  <si>
    <t>一、财政拨款</t>
  </si>
  <si>
    <r>
      <t>一、一般公共服务支出（2</t>
    </r>
    <r>
      <rPr>
        <sz val="12"/>
        <rFont val="宋体"/>
        <charset val="134"/>
      </rPr>
      <t>01）</t>
    </r>
  </si>
  <si>
    <t>二、财政专户安排经费</t>
  </si>
  <si>
    <r>
      <t>二、公共安全支出（2</t>
    </r>
    <r>
      <rPr>
        <sz val="12"/>
        <rFont val="宋体"/>
        <charset val="134"/>
      </rPr>
      <t>04）</t>
    </r>
  </si>
  <si>
    <t>三、上级补助收入</t>
  </si>
  <si>
    <r>
      <t>三、教育支出（2</t>
    </r>
    <r>
      <rPr>
        <sz val="12"/>
        <rFont val="宋体"/>
        <charset val="134"/>
      </rPr>
      <t>05）</t>
    </r>
  </si>
  <si>
    <t>四、其他收入</t>
  </si>
  <si>
    <r>
      <t>四、科学技术支出（2</t>
    </r>
    <r>
      <rPr>
        <sz val="12"/>
        <rFont val="宋体"/>
        <charset val="134"/>
      </rPr>
      <t>06）</t>
    </r>
  </si>
  <si>
    <r>
      <t>五、文化体育与传媒支出（2</t>
    </r>
    <r>
      <rPr>
        <sz val="12"/>
        <rFont val="宋体"/>
        <charset val="134"/>
      </rPr>
      <t>07）</t>
    </r>
  </si>
  <si>
    <r>
      <t>六、社会保障和就业支出（2</t>
    </r>
    <r>
      <rPr>
        <sz val="12"/>
        <rFont val="宋体"/>
        <charset val="134"/>
      </rPr>
      <t>08）</t>
    </r>
  </si>
  <si>
    <r>
      <t>七、医疗卫生与计划生育支出（2</t>
    </r>
    <r>
      <rPr>
        <sz val="12"/>
        <rFont val="宋体"/>
        <charset val="134"/>
      </rPr>
      <t>10）</t>
    </r>
  </si>
  <si>
    <r>
      <t>八、节能环保支出（2</t>
    </r>
    <r>
      <rPr>
        <sz val="12"/>
        <rFont val="宋体"/>
        <charset val="134"/>
      </rPr>
      <t>11）</t>
    </r>
  </si>
  <si>
    <r>
      <t>九、城乡社区支出（2</t>
    </r>
    <r>
      <rPr>
        <sz val="12"/>
        <rFont val="宋体"/>
        <charset val="134"/>
      </rPr>
      <t>12）</t>
    </r>
  </si>
  <si>
    <r>
      <t>十、农林水支出（2</t>
    </r>
    <r>
      <rPr>
        <sz val="12"/>
        <rFont val="宋体"/>
        <charset val="134"/>
      </rPr>
      <t>13）</t>
    </r>
  </si>
  <si>
    <r>
      <t>十一、交通运输支出（2</t>
    </r>
    <r>
      <rPr>
        <sz val="12"/>
        <rFont val="宋体"/>
        <charset val="134"/>
      </rPr>
      <t>14）</t>
    </r>
  </si>
  <si>
    <r>
      <t>十二、资源勘探信息等支出（2</t>
    </r>
    <r>
      <rPr>
        <sz val="12"/>
        <rFont val="宋体"/>
        <charset val="134"/>
      </rPr>
      <t>15）</t>
    </r>
  </si>
  <si>
    <r>
      <t>十三、商业服务业等支出（2</t>
    </r>
    <r>
      <rPr>
        <sz val="12"/>
        <rFont val="宋体"/>
        <charset val="134"/>
      </rPr>
      <t>16）</t>
    </r>
  </si>
  <si>
    <r>
      <t>十四、金融支出（2</t>
    </r>
    <r>
      <rPr>
        <sz val="12"/>
        <rFont val="宋体"/>
        <charset val="134"/>
      </rPr>
      <t>17）</t>
    </r>
  </si>
  <si>
    <r>
      <t>十五、援助其他地区支出（2</t>
    </r>
    <r>
      <rPr>
        <sz val="12"/>
        <rFont val="宋体"/>
        <charset val="134"/>
      </rPr>
      <t>19）</t>
    </r>
  </si>
  <si>
    <r>
      <t>十六、国土海洋气象等支出（2</t>
    </r>
    <r>
      <rPr>
        <sz val="12"/>
        <rFont val="宋体"/>
        <charset val="134"/>
      </rPr>
      <t>20）</t>
    </r>
  </si>
  <si>
    <r>
      <t>十七、住房保障支出（2</t>
    </r>
    <r>
      <rPr>
        <sz val="12"/>
        <rFont val="宋体"/>
        <charset val="134"/>
      </rPr>
      <t>21）</t>
    </r>
  </si>
  <si>
    <r>
      <t>十八、粮油物资储备支出（2</t>
    </r>
    <r>
      <rPr>
        <sz val="12"/>
        <rFont val="宋体"/>
        <charset val="134"/>
      </rPr>
      <t>22）</t>
    </r>
  </si>
  <si>
    <r>
      <t>十九、预备费（2</t>
    </r>
    <r>
      <rPr>
        <sz val="12"/>
        <rFont val="宋体"/>
        <charset val="134"/>
      </rPr>
      <t>27）</t>
    </r>
  </si>
  <si>
    <r>
      <t>二十、国债还本付息支出（2</t>
    </r>
    <r>
      <rPr>
        <sz val="12"/>
        <rFont val="宋体"/>
        <charset val="134"/>
      </rPr>
      <t>31-232）</t>
    </r>
  </si>
  <si>
    <r>
      <t>二十一、其他支出（2</t>
    </r>
    <r>
      <rPr>
        <sz val="12"/>
        <rFont val="宋体"/>
        <charset val="134"/>
      </rPr>
      <t>29）</t>
    </r>
  </si>
  <si>
    <t>本年收入合计</t>
  </si>
  <si>
    <t>本年支出合计</t>
  </si>
  <si>
    <t>用事业基金弥补收支差额</t>
  </si>
  <si>
    <t>上年结转</t>
  </si>
  <si>
    <t>年末结转</t>
  </si>
  <si>
    <t>收入总计</t>
  </si>
  <si>
    <t xml:space="preserve">    支出总计</t>
  </si>
  <si>
    <t xml:space="preserve">     </t>
  </si>
  <si>
    <t>附表2</t>
  </si>
  <si>
    <t>2018年部门收入总表</t>
  </si>
  <si>
    <t>功能科目类</t>
  </si>
  <si>
    <t>功能科目名称</t>
  </si>
  <si>
    <t>合计</t>
  </si>
  <si>
    <t>一般公共预算拨款收入</t>
  </si>
  <si>
    <t>政府性基金预算拨款收入</t>
  </si>
  <si>
    <t>财政专户拨款收入</t>
  </si>
  <si>
    <t>上级补助收入</t>
  </si>
  <si>
    <t>其他收入</t>
  </si>
  <si>
    <t>用事业单位弥补收支差额</t>
  </si>
  <si>
    <t>类</t>
  </si>
  <si>
    <t>款</t>
  </si>
  <si>
    <t>项</t>
  </si>
  <si>
    <t>201</t>
  </si>
  <si>
    <t xml:space="preserve"> 一般公共服务支出</t>
  </si>
  <si>
    <r>
      <t>0</t>
    </r>
    <r>
      <rPr>
        <sz val="12"/>
        <rFont val="宋体"/>
        <charset val="134"/>
      </rPr>
      <t>3</t>
    </r>
  </si>
  <si>
    <t xml:space="preserve">      政府办公厅（室）及相关机构事物</t>
  </si>
  <si>
    <r>
      <t>0</t>
    </r>
    <r>
      <rPr>
        <sz val="12"/>
        <rFont val="宋体"/>
        <charset val="134"/>
      </rPr>
      <t>1</t>
    </r>
  </si>
  <si>
    <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>行政运行</t>
    </r>
  </si>
  <si>
    <t xml:space="preserve"> 社会保障和就业支出</t>
  </si>
  <si>
    <t>05</t>
  </si>
  <si>
    <r>
      <t xml:space="preserve"> 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行政事业单位离退休</t>
    </r>
  </si>
  <si>
    <r>
      <t>0</t>
    </r>
    <r>
      <rPr>
        <sz val="12"/>
        <rFont val="宋体"/>
        <charset val="134"/>
      </rPr>
      <t>5</t>
    </r>
  </si>
  <si>
    <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>机关事业单位基本养老保险缴费支出</t>
    </r>
  </si>
  <si>
    <t>210</t>
  </si>
  <si>
    <t xml:space="preserve"> 医疗卫生与计划生育支出</t>
  </si>
  <si>
    <r>
      <t>1</t>
    </r>
    <r>
      <rPr>
        <sz val="12"/>
        <rFont val="宋体"/>
        <charset val="134"/>
      </rPr>
      <t>2</t>
    </r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</si>
  <si>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财政对基本医疗保险基金的补助</t>
    </r>
  </si>
  <si>
    <t>01</t>
  </si>
  <si>
    <t xml:space="preserve">          财政对城镇职工基本医疗保险基金的补助</t>
  </si>
  <si>
    <t>221</t>
  </si>
  <si>
    <t xml:space="preserve"> 住房保障支出</t>
  </si>
  <si>
    <t>02</t>
  </si>
  <si>
    <r>
      <t xml:space="preserve">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住房改革支出</t>
    </r>
  </si>
  <si>
    <r>
      <t xml:space="preserve">   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住房公积金</t>
    </r>
  </si>
  <si>
    <r>
      <t>附表</t>
    </r>
    <r>
      <rPr>
        <sz val="12"/>
        <rFont val="Times New Roman"/>
        <family val="1"/>
      </rPr>
      <t>3</t>
    </r>
  </si>
  <si>
    <t>2018年部门支出总表</t>
  </si>
  <si>
    <t>科目名称</t>
  </si>
  <si>
    <t>基本支出</t>
  </si>
  <si>
    <t>项目支出</t>
  </si>
  <si>
    <t>上缴上级支出</t>
  </si>
  <si>
    <t>结转下年支出</t>
  </si>
  <si>
    <t>附表4</t>
  </si>
  <si>
    <t>2018年宁远县财政拨款收支总表</t>
  </si>
  <si>
    <t>县本级财政拨款</t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</si>
  <si>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人员经费</t>
    </r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</si>
  <si>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公用经费</t>
    </r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</si>
  <si>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非税征管经费</t>
    </r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</si>
  <si>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专项经费</t>
    </r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</si>
  <si>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特设专户安排的经费</t>
    </r>
  </si>
  <si>
    <r>
      <t>说明：</t>
    </r>
    <r>
      <rPr>
        <sz val="12"/>
        <rFont val="宋体"/>
        <charset val="134"/>
      </rPr>
      <t>1、本表的公开内容为当年财政拨款安排情况（不含上年结转）；</t>
    </r>
  </si>
  <si>
    <t xml:space="preserve">      2、一般公共预算拨款包括人员经费、公用经费、专项经费、纳入预算管理的征管经费拨款。</t>
  </si>
  <si>
    <t>附表5</t>
  </si>
  <si>
    <t>2018年宁远县一般公共预算支出表</t>
  </si>
  <si>
    <t>科目编码</t>
  </si>
  <si>
    <t>一般公共服务支出</t>
  </si>
  <si>
    <t xml:space="preserve">   政府办公厅（室）及相关机构事物</t>
  </si>
  <si>
    <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行政运行</t>
    </r>
  </si>
  <si>
    <t>社会保障和就业支出</t>
  </si>
  <si>
    <t xml:space="preserve">  行政事业单位离退休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</si>
  <si>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机关事业单位基本养老保险缴费支出</t>
    </r>
  </si>
  <si>
    <t>医疗卫生与计划生育支出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</si>
  <si>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财政对基本医疗保险基金的补助</t>
    </r>
  </si>
  <si>
    <t xml:space="preserve">        财政对城镇职工基本医疗保险基金的补助</t>
  </si>
  <si>
    <t>住房保障支出</t>
  </si>
  <si>
    <t xml:space="preserve">  住房改革支出</t>
  </si>
  <si>
    <r>
      <t xml:space="preserve">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住房公积金</t>
    </r>
  </si>
  <si>
    <t>附表6</t>
  </si>
  <si>
    <t>2018年宁远县一般公共财政预算基本支出表</t>
  </si>
  <si>
    <t>301</t>
  </si>
  <si>
    <t>工资福利支出</t>
  </si>
  <si>
    <r>
      <t>3</t>
    </r>
    <r>
      <rPr>
        <sz val="12"/>
        <rFont val="宋体"/>
        <charset val="134"/>
      </rPr>
      <t>0101</t>
    </r>
  </si>
  <si>
    <r>
      <t xml:space="preserve"> </t>
    </r>
    <r>
      <rPr>
        <sz val="12"/>
        <rFont val="宋体"/>
        <charset val="134"/>
      </rPr>
      <t xml:space="preserve">   基本工资</t>
    </r>
  </si>
  <si>
    <r>
      <t>3</t>
    </r>
    <r>
      <rPr>
        <sz val="12"/>
        <rFont val="宋体"/>
        <charset val="134"/>
      </rPr>
      <t>0102</t>
    </r>
  </si>
  <si>
    <r>
      <t xml:space="preserve"> </t>
    </r>
    <r>
      <rPr>
        <sz val="12"/>
        <rFont val="宋体"/>
        <charset val="134"/>
      </rPr>
      <t xml:space="preserve">   津贴补贴</t>
    </r>
  </si>
  <si>
    <r>
      <t>3</t>
    </r>
    <r>
      <rPr>
        <sz val="12"/>
        <rFont val="宋体"/>
        <charset val="134"/>
      </rPr>
      <t>0103</t>
    </r>
  </si>
  <si>
    <r>
      <t xml:space="preserve"> </t>
    </r>
    <r>
      <rPr>
        <sz val="12"/>
        <rFont val="宋体"/>
        <charset val="134"/>
      </rPr>
      <t xml:space="preserve">   奖金</t>
    </r>
  </si>
  <si>
    <r>
      <t>3</t>
    </r>
    <r>
      <rPr>
        <sz val="12"/>
        <rFont val="宋体"/>
        <charset val="134"/>
      </rPr>
      <t>0104</t>
    </r>
  </si>
  <si>
    <r>
      <t xml:space="preserve"> </t>
    </r>
    <r>
      <rPr>
        <sz val="12"/>
        <rFont val="宋体"/>
        <charset val="134"/>
      </rPr>
      <t xml:space="preserve">   社会保障缴费</t>
    </r>
  </si>
  <si>
    <r>
      <t>3</t>
    </r>
    <r>
      <rPr>
        <sz val="12"/>
        <rFont val="宋体"/>
        <charset val="134"/>
      </rPr>
      <t>0199</t>
    </r>
  </si>
  <si>
    <r>
      <t xml:space="preserve"> </t>
    </r>
    <r>
      <rPr>
        <sz val="12"/>
        <rFont val="宋体"/>
        <charset val="134"/>
      </rPr>
      <t xml:space="preserve">   其他工资福利支出</t>
    </r>
  </si>
  <si>
    <t>302</t>
  </si>
  <si>
    <t>商品和服务支出</t>
  </si>
  <si>
    <r>
      <t>3</t>
    </r>
    <r>
      <rPr>
        <sz val="12"/>
        <rFont val="宋体"/>
        <charset val="134"/>
      </rPr>
      <t>0201</t>
    </r>
  </si>
  <si>
    <r>
      <t xml:space="preserve"> </t>
    </r>
    <r>
      <rPr>
        <sz val="12"/>
        <rFont val="宋体"/>
        <charset val="134"/>
      </rPr>
      <t xml:space="preserve">   办公费</t>
    </r>
  </si>
  <si>
    <r>
      <t>3</t>
    </r>
    <r>
      <rPr>
        <sz val="12"/>
        <rFont val="宋体"/>
        <charset val="134"/>
      </rPr>
      <t>0202</t>
    </r>
  </si>
  <si>
    <r>
      <t xml:space="preserve"> </t>
    </r>
    <r>
      <rPr>
        <sz val="12"/>
        <rFont val="宋体"/>
        <charset val="134"/>
      </rPr>
      <t xml:space="preserve">   印刷费</t>
    </r>
  </si>
  <si>
    <r>
      <t>3</t>
    </r>
    <r>
      <rPr>
        <sz val="12"/>
        <rFont val="宋体"/>
        <charset val="134"/>
      </rPr>
      <t>0205</t>
    </r>
  </si>
  <si>
    <r>
      <t xml:space="preserve"> </t>
    </r>
    <r>
      <rPr>
        <sz val="12"/>
        <rFont val="宋体"/>
        <charset val="134"/>
      </rPr>
      <t xml:space="preserve">   水费</t>
    </r>
  </si>
  <si>
    <r>
      <t>3</t>
    </r>
    <r>
      <rPr>
        <sz val="12"/>
        <rFont val="宋体"/>
        <charset val="134"/>
      </rPr>
      <t>0206</t>
    </r>
  </si>
  <si>
    <r>
      <t xml:space="preserve"> </t>
    </r>
    <r>
      <rPr>
        <sz val="12"/>
        <rFont val="宋体"/>
        <charset val="134"/>
      </rPr>
      <t xml:space="preserve">   电费</t>
    </r>
  </si>
  <si>
    <r>
      <t>3</t>
    </r>
    <r>
      <rPr>
        <sz val="12"/>
        <rFont val="宋体"/>
        <charset val="134"/>
      </rPr>
      <t>0207</t>
    </r>
  </si>
  <si>
    <r>
      <t xml:space="preserve"> </t>
    </r>
    <r>
      <rPr>
        <sz val="12"/>
        <rFont val="宋体"/>
        <charset val="134"/>
      </rPr>
      <t xml:space="preserve">   邮电费</t>
    </r>
  </si>
  <si>
    <r>
      <t>3</t>
    </r>
    <r>
      <rPr>
        <sz val="12"/>
        <rFont val="宋体"/>
        <charset val="134"/>
      </rPr>
      <t>0209</t>
    </r>
  </si>
  <si>
    <r>
      <t xml:space="preserve"> </t>
    </r>
    <r>
      <rPr>
        <sz val="12"/>
        <rFont val="宋体"/>
        <charset val="134"/>
      </rPr>
      <t xml:space="preserve">   物业管理费</t>
    </r>
  </si>
  <si>
    <r>
      <t>3</t>
    </r>
    <r>
      <rPr>
        <sz val="12"/>
        <rFont val="宋体"/>
        <charset val="134"/>
      </rPr>
      <t>0211</t>
    </r>
  </si>
  <si>
    <r>
      <t xml:space="preserve"> </t>
    </r>
    <r>
      <rPr>
        <sz val="12"/>
        <rFont val="宋体"/>
        <charset val="134"/>
      </rPr>
      <t xml:space="preserve">   差旅费</t>
    </r>
  </si>
  <si>
    <r>
      <t>3</t>
    </r>
    <r>
      <rPr>
        <sz val="12"/>
        <rFont val="宋体"/>
        <charset val="134"/>
      </rPr>
      <t>0213</t>
    </r>
  </si>
  <si>
    <r>
      <t xml:space="preserve"> </t>
    </r>
    <r>
      <rPr>
        <sz val="12"/>
        <rFont val="宋体"/>
        <charset val="134"/>
      </rPr>
      <t xml:space="preserve">   维修费</t>
    </r>
  </si>
  <si>
    <r>
      <t>3</t>
    </r>
    <r>
      <rPr>
        <sz val="12"/>
        <rFont val="宋体"/>
        <charset val="134"/>
      </rPr>
      <t>0214</t>
    </r>
  </si>
  <si>
    <r>
      <t xml:space="preserve"> </t>
    </r>
    <r>
      <rPr>
        <sz val="12"/>
        <rFont val="宋体"/>
        <charset val="134"/>
      </rPr>
      <t xml:space="preserve">   租赁费</t>
    </r>
  </si>
  <si>
    <r>
      <t>3</t>
    </r>
    <r>
      <rPr>
        <sz val="12"/>
        <rFont val="宋体"/>
        <charset val="134"/>
      </rPr>
      <t>0215</t>
    </r>
  </si>
  <si>
    <r>
      <t xml:space="preserve"> </t>
    </r>
    <r>
      <rPr>
        <sz val="12"/>
        <rFont val="宋体"/>
        <charset val="134"/>
      </rPr>
      <t xml:space="preserve">   会议费</t>
    </r>
  </si>
  <si>
    <r>
      <t>3</t>
    </r>
    <r>
      <rPr>
        <sz val="12"/>
        <rFont val="宋体"/>
        <charset val="134"/>
      </rPr>
      <t>0216</t>
    </r>
  </si>
  <si>
    <r>
      <t xml:space="preserve"> </t>
    </r>
    <r>
      <rPr>
        <sz val="12"/>
        <rFont val="宋体"/>
        <charset val="134"/>
      </rPr>
      <t xml:space="preserve">   培训费</t>
    </r>
  </si>
  <si>
    <r>
      <t>3</t>
    </r>
    <r>
      <rPr>
        <sz val="12"/>
        <rFont val="宋体"/>
        <charset val="134"/>
      </rPr>
      <t>0217</t>
    </r>
  </si>
  <si>
    <r>
      <t xml:space="preserve"> </t>
    </r>
    <r>
      <rPr>
        <sz val="12"/>
        <rFont val="宋体"/>
        <charset val="134"/>
      </rPr>
      <t xml:space="preserve">   公务接待费</t>
    </r>
  </si>
  <si>
    <r>
      <t>3</t>
    </r>
    <r>
      <rPr>
        <sz val="12"/>
        <rFont val="宋体"/>
        <charset val="134"/>
      </rPr>
      <t>0218</t>
    </r>
  </si>
  <si>
    <r>
      <t xml:space="preserve"> </t>
    </r>
    <r>
      <rPr>
        <sz val="12"/>
        <rFont val="宋体"/>
        <charset val="134"/>
      </rPr>
      <t xml:space="preserve">   专用材料费</t>
    </r>
  </si>
  <si>
    <r>
      <t>3</t>
    </r>
    <r>
      <rPr>
        <sz val="12"/>
        <rFont val="宋体"/>
        <charset val="134"/>
      </rPr>
      <t>0219</t>
    </r>
  </si>
  <si>
    <r>
      <t xml:space="preserve"> </t>
    </r>
    <r>
      <rPr>
        <sz val="12"/>
        <rFont val="宋体"/>
        <charset val="134"/>
      </rPr>
      <t xml:space="preserve">   被装购置费</t>
    </r>
  </si>
  <si>
    <r>
      <t>3</t>
    </r>
    <r>
      <rPr>
        <sz val="12"/>
        <rFont val="宋体"/>
        <charset val="134"/>
      </rPr>
      <t>0226</t>
    </r>
  </si>
  <si>
    <r>
      <t xml:space="preserve"> </t>
    </r>
    <r>
      <rPr>
        <sz val="12"/>
        <rFont val="宋体"/>
        <charset val="134"/>
      </rPr>
      <t xml:space="preserve">   劳务费</t>
    </r>
  </si>
  <si>
    <r>
      <t>3</t>
    </r>
    <r>
      <rPr>
        <sz val="12"/>
        <rFont val="宋体"/>
        <charset val="134"/>
      </rPr>
      <t>0227</t>
    </r>
  </si>
  <si>
    <r>
      <t xml:space="preserve"> </t>
    </r>
    <r>
      <rPr>
        <sz val="12"/>
        <rFont val="宋体"/>
        <charset val="134"/>
      </rPr>
      <t xml:space="preserve">   委托业务费</t>
    </r>
  </si>
  <si>
    <r>
      <t>3</t>
    </r>
    <r>
      <rPr>
        <sz val="12"/>
        <rFont val="宋体"/>
        <charset val="134"/>
      </rPr>
      <t>0228</t>
    </r>
  </si>
  <si>
    <r>
      <t xml:space="preserve"> </t>
    </r>
    <r>
      <rPr>
        <sz val="12"/>
        <rFont val="宋体"/>
        <charset val="134"/>
      </rPr>
      <t xml:space="preserve">   工会经费</t>
    </r>
  </si>
  <si>
    <r>
      <t>3</t>
    </r>
    <r>
      <rPr>
        <sz val="12"/>
        <rFont val="宋体"/>
        <charset val="134"/>
      </rPr>
      <t>0229</t>
    </r>
  </si>
  <si>
    <r>
      <t xml:space="preserve"> </t>
    </r>
    <r>
      <rPr>
        <sz val="12"/>
        <rFont val="宋体"/>
        <charset val="134"/>
      </rPr>
      <t xml:space="preserve">   福利费</t>
    </r>
  </si>
  <si>
    <r>
      <t>3</t>
    </r>
    <r>
      <rPr>
        <sz val="12"/>
        <rFont val="宋体"/>
        <charset val="134"/>
      </rPr>
      <t>0231</t>
    </r>
  </si>
  <si>
    <r>
      <t xml:space="preserve"> </t>
    </r>
    <r>
      <rPr>
        <sz val="12"/>
        <rFont val="宋体"/>
        <charset val="134"/>
      </rPr>
      <t xml:space="preserve">   公务用车运行维护费</t>
    </r>
  </si>
  <si>
    <r>
      <t>3</t>
    </r>
    <r>
      <rPr>
        <sz val="12"/>
        <rFont val="宋体"/>
        <charset val="134"/>
      </rPr>
      <t>02039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</si>
  <si>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其他交通费用</t>
    </r>
  </si>
  <si>
    <r>
      <t>3</t>
    </r>
    <r>
      <rPr>
        <sz val="12"/>
        <rFont val="宋体"/>
        <charset val="134"/>
      </rPr>
      <t>0299</t>
    </r>
  </si>
  <si>
    <r>
      <t xml:space="preserve"> </t>
    </r>
    <r>
      <rPr>
        <sz val="12"/>
        <rFont val="宋体"/>
        <charset val="134"/>
      </rPr>
      <t xml:space="preserve">   其他商品服务支出</t>
    </r>
  </si>
  <si>
    <t>303</t>
  </si>
  <si>
    <t>对个人和家庭的补助</t>
  </si>
  <si>
    <r>
      <t>3</t>
    </r>
    <r>
      <rPr>
        <sz val="12"/>
        <rFont val="宋体"/>
        <charset val="134"/>
      </rPr>
      <t>0302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</si>
  <si>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基本养老保险缴费支出</t>
    </r>
  </si>
  <si>
    <r>
      <t>3</t>
    </r>
    <r>
      <rPr>
        <sz val="12"/>
        <rFont val="宋体"/>
        <charset val="134"/>
      </rPr>
      <t>0305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</si>
  <si>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生活补助</t>
    </r>
  </si>
  <si>
    <r>
      <t>3</t>
    </r>
    <r>
      <rPr>
        <sz val="12"/>
        <rFont val="宋体"/>
        <charset val="134"/>
      </rPr>
      <t>0307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</si>
  <si>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医疗费</t>
    </r>
  </si>
  <si>
    <r>
      <t>3</t>
    </r>
    <r>
      <rPr>
        <sz val="12"/>
        <rFont val="宋体"/>
        <charset val="134"/>
      </rPr>
      <t>0311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</si>
  <si>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住房公积金</t>
    </r>
  </si>
  <si>
    <r>
      <t>3</t>
    </r>
    <r>
      <rPr>
        <sz val="12"/>
        <rFont val="宋体"/>
        <charset val="134"/>
      </rPr>
      <t>0399</t>
    </r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</si>
  <si>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其他对个人和家庭的补助支出</t>
    </r>
  </si>
  <si>
    <t>债务利息支出</t>
  </si>
  <si>
    <t>债务还本支出</t>
  </si>
  <si>
    <t>其他资本性支出</t>
  </si>
  <si>
    <r>
      <t xml:space="preserve"> </t>
    </r>
    <r>
      <rPr>
        <sz val="12"/>
        <rFont val="宋体"/>
        <charset val="134"/>
      </rPr>
      <t xml:space="preserve">   房屋建筑物购建</t>
    </r>
  </si>
  <si>
    <r>
      <t xml:space="preserve"> </t>
    </r>
    <r>
      <rPr>
        <sz val="12"/>
        <rFont val="宋体"/>
        <charset val="134"/>
      </rPr>
      <t xml:space="preserve">   办公设备购置</t>
    </r>
  </si>
  <si>
    <r>
      <t xml:space="preserve"> </t>
    </r>
    <r>
      <rPr>
        <sz val="12"/>
        <rFont val="宋体"/>
        <charset val="134"/>
      </rPr>
      <t xml:space="preserve">   专用设备购置</t>
    </r>
  </si>
  <si>
    <r>
      <t xml:space="preserve"> </t>
    </r>
    <r>
      <rPr>
        <sz val="12"/>
        <rFont val="宋体"/>
        <charset val="134"/>
      </rPr>
      <t xml:space="preserve">   大型修缮</t>
    </r>
  </si>
  <si>
    <r>
      <t xml:space="preserve"> </t>
    </r>
    <r>
      <rPr>
        <sz val="12"/>
        <rFont val="宋体"/>
        <charset val="134"/>
      </rPr>
      <t xml:space="preserve">   信息网络及软件购置更新</t>
    </r>
  </si>
  <si>
    <r>
      <t xml:space="preserve"> </t>
    </r>
    <r>
      <rPr>
        <sz val="12"/>
        <rFont val="宋体"/>
        <charset val="134"/>
      </rPr>
      <t xml:space="preserve">   公务用车购置</t>
    </r>
  </si>
  <si>
    <r>
      <t xml:space="preserve"> </t>
    </r>
    <r>
      <rPr>
        <sz val="12"/>
        <rFont val="宋体"/>
        <charset val="134"/>
      </rPr>
      <t xml:space="preserve">   其他资本性支出</t>
    </r>
  </si>
  <si>
    <t>其他支出</t>
  </si>
  <si>
    <r>
      <t xml:space="preserve"> </t>
    </r>
    <r>
      <rPr>
        <sz val="12"/>
        <rFont val="宋体"/>
        <charset val="134"/>
      </rPr>
      <t xml:space="preserve">   其他支出</t>
    </r>
  </si>
  <si>
    <r>
      <t>说明：</t>
    </r>
    <r>
      <rPr>
        <sz val="12"/>
        <rFont val="宋体"/>
        <charset val="134"/>
      </rPr>
      <t>1、本表的公开内容为当年安排情况（不含上年结转）；</t>
    </r>
  </si>
  <si>
    <t>附表7</t>
  </si>
  <si>
    <t>2018_年宁远县政府性基金预算支出表</t>
  </si>
  <si>
    <t>收入</t>
  </si>
  <si>
    <t>支出</t>
  </si>
  <si>
    <r>
      <t>3</t>
    </r>
    <r>
      <rPr>
        <sz val="12"/>
        <rFont val="宋体"/>
        <charset val="134"/>
      </rPr>
      <t>0105</t>
    </r>
  </si>
  <si>
    <t>附表8</t>
  </si>
  <si>
    <r>
      <t>_2018_</t>
    </r>
    <r>
      <rPr>
        <b/>
        <sz val="18"/>
        <rFont val="宋体"/>
        <charset val="134"/>
      </rPr>
      <t>年宁远县一般公共预算“三公”经费支出表</t>
    </r>
  </si>
  <si>
    <t>项         目</t>
  </si>
  <si>
    <r>
      <t xml:space="preserve">合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>计</t>
    </r>
  </si>
  <si>
    <t>1、因公出国（境）费用</t>
  </si>
  <si>
    <t>2、公务接待费</t>
  </si>
  <si>
    <t>3、公务用车购置和运行费</t>
  </si>
  <si>
    <t>其中：（1）公务用车运行维护费</t>
  </si>
  <si>
    <r>
      <t xml:space="preserve"> </t>
    </r>
    <r>
      <rPr>
        <sz val="12"/>
        <rFont val="宋体"/>
        <charset val="134"/>
      </rPr>
      <t xml:space="preserve">     （2）公务用车购置</t>
    </r>
  </si>
  <si>
    <r>
      <t xml:space="preserve">   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</t>
    </r>
    <r>
      <rPr>
        <sz val="10"/>
        <color indexed="8"/>
        <rFont val="宋体"/>
        <charset val="134"/>
      </rPr>
      <t>括领导干部</t>
    </r>
    <r>
      <rPr>
        <sz val="10"/>
        <rFont val="宋体"/>
        <charset val="134"/>
      </rPr>
      <t>专车、一般公务用车和执法执勤用车。（3）公务接待费，指单位按规定开支的各类公务接待（含外宾接待）支出。</t>
    </r>
  </si>
  <si>
    <t>单位：电影公司</t>
    <phoneticPr fontId="16" type="noConversion"/>
  </si>
  <si>
    <t>文化体育与传媒支出</t>
    <phoneticPr fontId="16" type="noConversion"/>
  </si>
  <si>
    <t>04</t>
    <phoneticPr fontId="16" type="noConversion"/>
  </si>
  <si>
    <t xml:space="preserve">      新闻出版广播影视</t>
    <phoneticPr fontId="16" type="noConversion"/>
  </si>
  <si>
    <t>06</t>
    <phoneticPr fontId="16" type="noConversion"/>
  </si>
  <si>
    <t xml:space="preserve">          电影</t>
    <phoneticPr fontId="16" type="noConversion"/>
  </si>
  <si>
    <t>以前年度未安排公用经费，今年已安排</t>
    <phoneticPr fontId="16" type="noConversion"/>
  </si>
  <si>
    <t xml:space="preserve">   备注                       （有增减变化的，在此做出说明）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</si>
</sst>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0_ "/>
    <numFmt numFmtId="178" formatCode=";;"/>
    <numFmt numFmtId="179" formatCode="0.0000_);[Red]\(0.0000\)"/>
  </numFmts>
  <fonts count="17">
    <font>
      <sz val="12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b/>
      <sz val="2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9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176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178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vertical="center"/>
    </xf>
    <xf numFmtId="176" fontId="0" fillId="0" borderId="0" xfId="0" applyNumberFormat="1" applyFont="1" applyFill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Font="1" applyFill="1" applyBorder="1" applyAlignment="1"/>
    <xf numFmtId="0" fontId="0" fillId="0" borderId="0" xfId="0" applyBorder="1"/>
    <xf numFmtId="0" fontId="0" fillId="0" borderId="0" xfId="0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right" vertical="center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1" xfId="2" applyNumberFormat="1" applyFont="1" applyBorder="1" applyAlignment="1">
      <alignment horizontal="right" vertical="center"/>
    </xf>
    <xf numFmtId="178" fontId="9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2" applyFont="1" applyAlignment="1">
      <alignment vertical="center"/>
    </xf>
    <xf numFmtId="0" fontId="0" fillId="0" borderId="0" xfId="0" applyAlignment="1">
      <alignment vertical="center"/>
    </xf>
    <xf numFmtId="0" fontId="0" fillId="0" borderId="0" xfId="2" applyFont="1" applyAlignment="1">
      <alignment horizontal="right" vertical="center"/>
    </xf>
    <xf numFmtId="0" fontId="2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176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>
      <alignment vertical="center"/>
    </xf>
    <xf numFmtId="179" fontId="0" fillId="0" borderId="1" xfId="2" applyNumberFormat="1" applyFont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79" fontId="0" fillId="2" borderId="1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176" fontId="0" fillId="0" borderId="2" xfId="1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9" fontId="10" fillId="0" borderId="0" xfId="0" applyNumberFormat="1" applyFont="1" applyAlignment="1">
      <alignment horizontal="center" vertical="center" wrapText="1"/>
    </xf>
    <xf numFmtId="179" fontId="0" fillId="0" borderId="0" xfId="0" applyNumberFormat="1" applyFont="1" applyAlignment="1">
      <alignment horizontal="center"/>
    </xf>
    <xf numFmtId="0" fontId="12" fillId="0" borderId="0" xfId="0" applyNumberFormat="1" applyFont="1" applyFill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center" vertical="center" wrapText="1"/>
    </xf>
    <xf numFmtId="179" fontId="10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/>
    </xf>
    <xf numFmtId="179" fontId="9" fillId="0" borderId="0" xfId="0" applyNumberFormat="1" applyFont="1" applyAlignment="1">
      <alignment horizontal="center"/>
    </xf>
    <xf numFmtId="179" fontId="10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79" fontId="0" fillId="0" borderId="0" xfId="0" applyNumberFormat="1" applyFont="1" applyAlignment="1">
      <alignment horizontal="right"/>
    </xf>
    <xf numFmtId="0" fontId="12" fillId="0" borderId="0" xfId="0" applyNumberFormat="1" applyFont="1" applyFill="1" applyAlignment="1" applyProtection="1">
      <alignment vertical="center" wrapText="1"/>
    </xf>
    <xf numFmtId="179" fontId="12" fillId="0" borderId="0" xfId="0" applyNumberFormat="1" applyFont="1" applyFill="1" applyAlignment="1" applyProtection="1">
      <alignment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Alignment="1">
      <alignment horizontal="right"/>
    </xf>
    <xf numFmtId="179" fontId="13" fillId="0" borderId="0" xfId="0" applyNumberFormat="1" applyFont="1" applyAlignment="1">
      <alignment vertical="center"/>
    </xf>
    <xf numFmtId="179" fontId="0" fillId="0" borderId="0" xfId="0" applyNumberFormat="1" applyFill="1" applyAlignment="1">
      <alignment vertical="center"/>
    </xf>
    <xf numFmtId="176" fontId="0" fillId="0" borderId="1" xfId="2" applyNumberFormat="1" applyFont="1" applyBorder="1" applyAlignment="1">
      <alignment vertical="center"/>
    </xf>
    <xf numFmtId="176" fontId="0" fillId="0" borderId="2" xfId="2" applyNumberFormat="1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3" fillId="0" borderId="1" xfId="2" quotePrefix="1" applyFont="1" applyBorder="1" applyAlignment="1">
      <alignment horizontal="center" vertical="center"/>
    </xf>
    <xf numFmtId="0" fontId="0" fillId="0" borderId="1" xfId="2" quotePrefix="1" applyFont="1" applyBorder="1" applyAlignment="1">
      <alignment vertical="center"/>
    </xf>
    <xf numFmtId="176" fontId="3" fillId="0" borderId="2" xfId="2" quotePrefix="1" applyNumberFormat="1" applyFont="1" applyBorder="1" applyAlignment="1">
      <alignment horizontal="center" vertical="center"/>
    </xf>
    <xf numFmtId="176" fontId="3" fillId="0" borderId="1" xfId="2" quotePrefix="1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 applyProtection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 shrinkToFit="1"/>
    </xf>
    <xf numFmtId="179" fontId="0" fillId="0" borderId="1" xfId="0" applyNumberFormat="1" applyFont="1" applyBorder="1" applyAlignment="1">
      <alignment horizontal="center" vertical="center" wrapText="1" shrinkToFit="1"/>
    </xf>
    <xf numFmtId="179" fontId="0" fillId="0" borderId="1" xfId="0" applyNumberFormat="1" applyBorder="1" applyAlignment="1">
      <alignment vertical="center" wrapText="1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2" quotePrefix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9" fontId="13" fillId="0" borderId="4" xfId="0" applyNumberFormat="1" applyFont="1" applyFill="1" applyBorder="1" applyAlignment="1">
      <alignment horizontal="center" vertical="center" wrapText="1" shrinkToFit="1"/>
    </xf>
    <xf numFmtId="179" fontId="13" fillId="0" borderId="5" xfId="0" applyNumberFormat="1" applyFont="1" applyFill="1" applyBorder="1" applyAlignment="1">
      <alignment horizontal="center" vertical="center" wrapText="1" shrinkToFit="1"/>
    </xf>
    <xf numFmtId="179" fontId="13" fillId="0" borderId="4" xfId="0" applyNumberFormat="1" applyFont="1" applyBorder="1" applyAlignment="1">
      <alignment horizontal="center" vertical="center" wrapText="1" shrinkToFit="1"/>
    </xf>
    <xf numFmtId="179" fontId="13" fillId="0" borderId="5" xfId="0" applyNumberFormat="1" applyFont="1" applyBorder="1" applyAlignment="1">
      <alignment horizontal="center" vertical="center" wrapText="1" shrinkToFi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 wrapText="1"/>
    </xf>
    <xf numFmtId="179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常规" xfId="0" builtinId="0"/>
    <cellStyle name="常规_04-分类改革-预算表" xfId="2"/>
    <cellStyle name="常规_录入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"/>
  <sheetViews>
    <sheetView showZeros="0" topLeftCell="A7" workbookViewId="0">
      <selection activeCell="D6" sqref="D6:D25"/>
    </sheetView>
  </sheetViews>
  <sheetFormatPr defaultRowHeight="20.100000000000001" customHeight="1"/>
  <cols>
    <col min="1" max="1" width="25.875" style="92" customWidth="1"/>
    <col min="2" max="2" width="13.625" style="92" customWidth="1"/>
    <col min="3" max="3" width="34.5" style="92" customWidth="1"/>
    <col min="4" max="4" width="13.625" style="92" customWidth="1"/>
    <col min="5" max="16384" width="9" style="92"/>
  </cols>
  <sheetData>
    <row r="1" spans="1:4" ht="20.100000000000001" customHeight="1">
      <c r="A1" s="93" t="s">
        <v>0</v>
      </c>
      <c r="D1" s="94"/>
    </row>
    <row r="2" spans="1:4" ht="25.5" customHeight="1">
      <c r="A2" s="151" t="s">
        <v>1</v>
      </c>
      <c r="B2" s="152"/>
      <c r="C2" s="152"/>
      <c r="D2" s="152"/>
    </row>
    <row r="3" spans="1:4" ht="20.100000000000001" customHeight="1">
      <c r="A3" s="92" t="s">
        <v>206</v>
      </c>
      <c r="D3" s="92" t="s">
        <v>2</v>
      </c>
    </row>
    <row r="4" spans="1:4" ht="20.100000000000001" customHeight="1">
      <c r="A4" s="153" t="s">
        <v>3</v>
      </c>
      <c r="B4" s="154"/>
      <c r="C4" s="153" t="s">
        <v>4</v>
      </c>
      <c r="D4" s="154"/>
    </row>
    <row r="5" spans="1:4" ht="20.100000000000001" customHeight="1">
      <c r="A5" s="142" t="s">
        <v>5</v>
      </c>
      <c r="B5" s="96" t="s">
        <v>6</v>
      </c>
      <c r="C5" s="142" t="s">
        <v>5</v>
      </c>
      <c r="D5" s="96" t="s">
        <v>6</v>
      </c>
    </row>
    <row r="6" spans="1:4" ht="20.100000000000001" customHeight="1">
      <c r="A6" s="143" t="s">
        <v>7</v>
      </c>
      <c r="B6" s="82">
        <v>782.87489200000005</v>
      </c>
      <c r="C6" s="98" t="s">
        <v>8</v>
      </c>
      <c r="D6" s="82"/>
    </row>
    <row r="7" spans="1:4" ht="20.100000000000001" customHeight="1">
      <c r="A7" s="99" t="s">
        <v>9</v>
      </c>
      <c r="B7" s="100"/>
      <c r="C7" s="98" t="s">
        <v>10</v>
      </c>
      <c r="D7" s="82"/>
    </row>
    <row r="8" spans="1:4" ht="20.100000000000001" customHeight="1">
      <c r="A8" s="99" t="s">
        <v>11</v>
      </c>
      <c r="B8" s="100"/>
      <c r="C8" s="101" t="s">
        <v>12</v>
      </c>
      <c r="D8" s="82"/>
    </row>
    <row r="9" spans="1:4" ht="20.100000000000001" customHeight="1">
      <c r="A9" s="103" t="s">
        <v>13</v>
      </c>
      <c r="B9" s="102">
        <v>16</v>
      </c>
      <c r="C9" s="98" t="s">
        <v>14</v>
      </c>
      <c r="D9" s="82"/>
    </row>
    <row r="10" spans="1:4" ht="20.100000000000001" customHeight="1">
      <c r="A10" s="99"/>
      <c r="B10" s="100"/>
      <c r="C10" s="98" t="s">
        <v>15</v>
      </c>
      <c r="D10" s="82">
        <f>B32-D11-D12-D22</f>
        <v>485.15040000000005</v>
      </c>
    </row>
    <row r="11" spans="1:4" ht="20.100000000000001" customHeight="1">
      <c r="A11" s="99"/>
      <c r="B11" s="100"/>
      <c r="C11" s="8" t="s">
        <v>16</v>
      </c>
      <c r="D11" s="82">
        <v>268.76172000000003</v>
      </c>
    </row>
    <row r="12" spans="1:4" ht="20.100000000000001" customHeight="1">
      <c r="A12" s="97"/>
      <c r="B12" s="100"/>
      <c r="C12" s="104" t="s">
        <v>17</v>
      </c>
      <c r="D12" s="82">
        <v>9.278276</v>
      </c>
    </row>
    <row r="13" spans="1:4" ht="20.100000000000001" customHeight="1">
      <c r="A13" s="97"/>
      <c r="B13" s="100"/>
      <c r="C13" s="105" t="s">
        <v>18</v>
      </c>
      <c r="D13" s="82"/>
    </row>
    <row r="14" spans="1:4" ht="20.100000000000001" customHeight="1">
      <c r="A14" s="97"/>
      <c r="B14" s="100"/>
      <c r="C14" s="105" t="s">
        <v>19</v>
      </c>
      <c r="D14" s="82"/>
    </row>
    <row r="15" spans="1:4" ht="20.100000000000001" customHeight="1">
      <c r="A15" s="97"/>
      <c r="B15" s="100"/>
      <c r="C15" s="104" t="s">
        <v>20</v>
      </c>
      <c r="D15" s="82"/>
    </row>
    <row r="16" spans="1:4" ht="20.100000000000001" customHeight="1">
      <c r="A16" s="97"/>
      <c r="B16" s="100"/>
      <c r="C16" s="105" t="s">
        <v>21</v>
      </c>
      <c r="D16" s="82"/>
    </row>
    <row r="17" spans="1:4" ht="20.100000000000001" customHeight="1">
      <c r="A17" s="97"/>
      <c r="B17" s="100"/>
      <c r="C17" s="105" t="s">
        <v>22</v>
      </c>
      <c r="D17" s="82"/>
    </row>
    <row r="18" spans="1:4" ht="20.100000000000001" customHeight="1">
      <c r="A18" s="97"/>
      <c r="B18" s="100"/>
      <c r="C18" s="105" t="s">
        <v>23</v>
      </c>
      <c r="D18" s="82"/>
    </row>
    <row r="19" spans="1:4" ht="20.100000000000001" customHeight="1">
      <c r="A19" s="97"/>
      <c r="B19" s="100"/>
      <c r="C19" s="106" t="s">
        <v>24</v>
      </c>
      <c r="D19" s="82"/>
    </row>
    <row r="20" spans="1:4" ht="20.100000000000001" customHeight="1">
      <c r="A20" s="97"/>
      <c r="B20" s="100"/>
      <c r="C20" s="106" t="s">
        <v>25</v>
      </c>
      <c r="D20" s="82"/>
    </row>
    <row r="21" spans="1:4" ht="20.100000000000001" customHeight="1">
      <c r="A21" s="97"/>
      <c r="B21" s="100"/>
      <c r="C21" s="105" t="s">
        <v>26</v>
      </c>
      <c r="D21" s="82"/>
    </row>
    <row r="22" spans="1:4" ht="20.100000000000001" customHeight="1">
      <c r="A22" s="97"/>
      <c r="B22" s="100"/>
      <c r="C22" s="104" t="s">
        <v>27</v>
      </c>
      <c r="D22" s="82">
        <v>35.684496000000003</v>
      </c>
    </row>
    <row r="23" spans="1:4" ht="20.100000000000001" customHeight="1">
      <c r="A23" s="97"/>
      <c r="B23" s="100"/>
      <c r="C23" s="105" t="s">
        <v>28</v>
      </c>
      <c r="D23" s="82"/>
    </row>
    <row r="24" spans="1:4" ht="20.100000000000001" customHeight="1">
      <c r="A24" s="97"/>
      <c r="B24" s="100"/>
      <c r="C24" s="105" t="s">
        <v>29</v>
      </c>
      <c r="D24" s="82"/>
    </row>
    <row r="25" spans="1:4" ht="20.100000000000001" customHeight="1">
      <c r="A25" s="97"/>
      <c r="B25" s="100"/>
      <c r="C25" s="105" t="s">
        <v>30</v>
      </c>
      <c r="D25" s="82"/>
    </row>
    <row r="26" spans="1:4" ht="20.100000000000001" customHeight="1">
      <c r="A26" s="97"/>
      <c r="B26" s="100"/>
      <c r="C26" s="106" t="s">
        <v>31</v>
      </c>
      <c r="D26" s="82"/>
    </row>
    <row r="27" spans="1:4" ht="20.100000000000001" customHeight="1">
      <c r="A27" s="97"/>
      <c r="B27" s="100"/>
      <c r="C27" s="106"/>
      <c r="D27" s="82"/>
    </row>
    <row r="28" spans="1:4" ht="20.100000000000001" customHeight="1">
      <c r="A28" s="142" t="s">
        <v>32</v>
      </c>
      <c r="B28" s="82">
        <f>B6+B8+B9+B10+B7</f>
        <v>798.87489200000005</v>
      </c>
      <c r="C28" s="144" t="s">
        <v>33</v>
      </c>
      <c r="D28" s="82">
        <f>SUM(D6:D26)</f>
        <v>798.87489200000005</v>
      </c>
    </row>
    <row r="29" spans="1:4" ht="20.100000000000001" customHeight="1">
      <c r="A29" s="143" t="s">
        <v>34</v>
      </c>
      <c r="B29" s="100"/>
      <c r="C29" s="139"/>
      <c r="D29" s="82"/>
    </row>
    <row r="30" spans="1:4" ht="20.100000000000001" customHeight="1">
      <c r="A30" s="97" t="s">
        <v>35</v>
      </c>
      <c r="B30" s="100"/>
      <c r="C30" s="140" t="s">
        <v>36</v>
      </c>
      <c r="D30" s="82"/>
    </row>
    <row r="31" spans="1:4" ht="20.100000000000001" customHeight="1">
      <c r="A31" s="97"/>
      <c r="B31" s="100"/>
      <c r="C31" s="139"/>
      <c r="D31" s="82"/>
    </row>
    <row r="32" spans="1:4" ht="20.100000000000001" customHeight="1">
      <c r="A32" s="96" t="s">
        <v>37</v>
      </c>
      <c r="B32" s="100">
        <f>B28+B29+B30</f>
        <v>798.87489200000005</v>
      </c>
      <c r="C32" s="145" t="s">
        <v>38</v>
      </c>
      <c r="D32" s="82">
        <f>D28+D29+D30</f>
        <v>798.87489200000005</v>
      </c>
    </row>
    <row r="33" spans="1:4" ht="20.100000000000001" customHeight="1">
      <c r="A33" s="141"/>
      <c r="B33" s="141"/>
      <c r="C33" s="141"/>
      <c r="D33" s="141"/>
    </row>
    <row r="34" spans="1:4" ht="20.100000000000001" customHeight="1">
      <c r="A34" s="92" t="s">
        <v>39</v>
      </c>
    </row>
  </sheetData>
  <protectedRanges>
    <protectedRange sqref="B9" name="区域1_1"/>
  </protectedRanges>
  <mergeCells count="3">
    <mergeCell ref="A2:D2"/>
    <mergeCell ref="A4:B4"/>
    <mergeCell ref="C4:D4"/>
  </mergeCells>
  <phoneticPr fontId="16" type="noConversion"/>
  <printOptions horizontalCentered="1"/>
  <pageMargins left="0.15748031496062992" right="0.15748031496062992" top="0.39370078740157483" bottom="0.31496062992125984" header="0.23622047244094491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F8" sqref="F8:F19"/>
    </sheetView>
  </sheetViews>
  <sheetFormatPr defaultColWidth="6.875" defaultRowHeight="14.25"/>
  <cols>
    <col min="1" max="1" width="4.5" style="93" customWidth="1"/>
    <col min="2" max="3" width="4.125" style="93" customWidth="1"/>
    <col min="4" max="4" width="44.375" style="93" customWidth="1"/>
    <col min="5" max="5" width="11.5" style="128" customWidth="1"/>
    <col min="6" max="6" width="12.375" style="128" customWidth="1"/>
    <col min="7" max="7" width="10" style="128" customWidth="1"/>
    <col min="8" max="8" width="9.125" style="128" customWidth="1"/>
    <col min="9" max="9" width="8.25" style="128" customWidth="1"/>
    <col min="10" max="10" width="9.375" style="128" customWidth="1"/>
    <col min="11" max="11" width="8.375" style="128" customWidth="1"/>
    <col min="12" max="12" width="8.5" style="128" customWidth="1"/>
    <col min="13" max="13" width="6.875" style="128" customWidth="1"/>
    <col min="14" max="16384" width="6.875" style="93"/>
  </cols>
  <sheetData>
    <row r="1" spans="1:13" ht="19.5" customHeight="1">
      <c r="A1" s="155" t="s">
        <v>40</v>
      </c>
      <c r="B1" s="155"/>
      <c r="C1" s="129"/>
      <c r="D1" s="129"/>
      <c r="E1" s="130"/>
      <c r="F1" s="130"/>
      <c r="G1" s="131"/>
      <c r="H1" s="130"/>
      <c r="I1" s="130"/>
      <c r="J1" s="130"/>
      <c r="K1" s="130"/>
      <c r="L1" s="136"/>
    </row>
    <row r="2" spans="1:13" ht="23.25" customHeight="1">
      <c r="A2" s="160" t="s">
        <v>41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3" ht="16.5" customHeight="1">
      <c r="A3" s="132"/>
      <c r="B3" s="132"/>
      <c r="C3" s="132"/>
      <c r="D3" s="132"/>
      <c r="E3" s="133"/>
      <c r="F3" s="133"/>
      <c r="G3" s="133"/>
      <c r="H3" s="133"/>
      <c r="I3" s="133"/>
      <c r="J3" s="133"/>
      <c r="K3" s="133"/>
      <c r="L3" s="133"/>
    </row>
    <row r="4" spans="1:13" ht="17.25" customHeight="1">
      <c r="A4" s="161" t="str">
        <f>收支预算总表!A3</f>
        <v>单位：电影公司</v>
      </c>
      <c r="B4" s="161"/>
      <c r="C4" s="161"/>
      <c r="D4" s="161"/>
      <c r="E4" s="130"/>
      <c r="F4" s="130"/>
      <c r="G4" s="131"/>
      <c r="H4" s="130"/>
      <c r="I4" s="130"/>
      <c r="J4" s="130"/>
      <c r="K4" s="130"/>
      <c r="L4" s="136" t="s">
        <v>2</v>
      </c>
    </row>
    <row r="5" spans="1:13" s="127" customFormat="1" ht="44.25" customHeight="1">
      <c r="A5" s="162" t="s">
        <v>42</v>
      </c>
      <c r="B5" s="163"/>
      <c r="C5" s="164"/>
      <c r="D5" s="165" t="s">
        <v>43</v>
      </c>
      <c r="E5" s="158" t="s">
        <v>44</v>
      </c>
      <c r="F5" s="158" t="s">
        <v>45</v>
      </c>
      <c r="G5" s="158" t="s">
        <v>46</v>
      </c>
      <c r="H5" s="158" t="s">
        <v>47</v>
      </c>
      <c r="I5" s="158" t="s">
        <v>48</v>
      </c>
      <c r="J5" s="158" t="s">
        <v>49</v>
      </c>
      <c r="K5" s="156" t="s">
        <v>50</v>
      </c>
      <c r="L5" s="158" t="s">
        <v>35</v>
      </c>
      <c r="M5" s="137"/>
    </row>
    <row r="6" spans="1:13" ht="22.5" customHeight="1">
      <c r="A6" s="134" t="s">
        <v>51</v>
      </c>
      <c r="B6" s="134" t="s">
        <v>52</v>
      </c>
      <c r="C6" s="134" t="s">
        <v>53</v>
      </c>
      <c r="D6" s="166"/>
      <c r="E6" s="159"/>
      <c r="F6" s="159"/>
      <c r="G6" s="159"/>
      <c r="H6" s="159"/>
      <c r="I6" s="159"/>
      <c r="J6" s="159"/>
      <c r="K6" s="157"/>
      <c r="L6" s="159"/>
    </row>
    <row r="7" spans="1:13" ht="25.5" customHeight="1">
      <c r="A7" s="134"/>
      <c r="B7" s="134"/>
      <c r="C7" s="134"/>
      <c r="D7" s="135" t="s">
        <v>44</v>
      </c>
      <c r="E7" s="146">
        <f>E8+E11+E14+E17</f>
        <v>798.87489199999993</v>
      </c>
      <c r="F7" s="146">
        <f t="shared" ref="F7:L7" si="0">F8+F11+F14+F17</f>
        <v>782.87489199999993</v>
      </c>
      <c r="G7" s="146">
        <f t="shared" si="0"/>
        <v>0</v>
      </c>
      <c r="H7" s="146">
        <f t="shared" si="0"/>
        <v>0</v>
      </c>
      <c r="I7" s="146">
        <f t="shared" si="0"/>
        <v>0</v>
      </c>
      <c r="J7" s="146">
        <f t="shared" si="0"/>
        <v>16</v>
      </c>
      <c r="K7" s="146">
        <f t="shared" si="0"/>
        <v>0</v>
      </c>
      <c r="L7" s="146">
        <f t="shared" si="0"/>
        <v>0</v>
      </c>
    </row>
    <row r="8" spans="1:13" ht="26.25" customHeight="1">
      <c r="A8" s="71">
        <v>207</v>
      </c>
      <c r="B8" s="72"/>
      <c r="C8" s="69"/>
      <c r="D8" s="27" t="s">
        <v>207</v>
      </c>
      <c r="E8" s="147">
        <f>SUM(F8:L8)</f>
        <v>485.15039999999999</v>
      </c>
      <c r="F8" s="147">
        <f>F10</f>
        <v>469.15039999999999</v>
      </c>
      <c r="G8" s="147">
        <f t="shared" ref="G8:J8" si="1">G10</f>
        <v>0</v>
      </c>
      <c r="H8" s="147">
        <f t="shared" si="1"/>
        <v>0</v>
      </c>
      <c r="I8" s="147">
        <f t="shared" si="1"/>
        <v>0</v>
      </c>
      <c r="J8" s="147">
        <f t="shared" si="1"/>
        <v>16</v>
      </c>
      <c r="K8" s="147"/>
      <c r="L8" s="147"/>
      <c r="M8" s="138"/>
    </row>
    <row r="9" spans="1:13" ht="26.25" customHeight="1">
      <c r="A9" s="73"/>
      <c r="B9" s="74" t="s">
        <v>208</v>
      </c>
      <c r="C9" s="75"/>
      <c r="D9" s="31" t="s">
        <v>209</v>
      </c>
      <c r="E9" s="147">
        <f t="shared" ref="E9:E19" si="2">SUM(F9:L9)</f>
        <v>0</v>
      </c>
      <c r="F9" s="147"/>
      <c r="G9" s="148"/>
      <c r="H9" s="147"/>
      <c r="I9" s="147"/>
      <c r="J9" s="147"/>
      <c r="K9" s="147"/>
      <c r="L9" s="147"/>
    </row>
    <row r="10" spans="1:13" ht="26.25" customHeight="1">
      <c r="A10" s="77"/>
      <c r="B10" s="78"/>
      <c r="C10" s="79" t="s">
        <v>210</v>
      </c>
      <c r="D10" s="33" t="s">
        <v>211</v>
      </c>
      <c r="E10" s="147">
        <f t="shared" si="2"/>
        <v>485.15039999999999</v>
      </c>
      <c r="F10" s="147">
        <f>485.1504-J10</f>
        <v>469.15039999999999</v>
      </c>
      <c r="G10" s="148"/>
      <c r="H10" s="147"/>
      <c r="I10" s="147"/>
      <c r="J10" s="147">
        <v>16</v>
      </c>
      <c r="K10" s="147"/>
      <c r="L10" s="147"/>
    </row>
    <row r="11" spans="1:13" ht="26.25" customHeight="1">
      <c r="A11" s="80">
        <v>208</v>
      </c>
      <c r="B11" s="80"/>
      <c r="C11" s="72"/>
      <c r="D11" s="29" t="s">
        <v>60</v>
      </c>
      <c r="E11" s="147">
        <f t="shared" si="2"/>
        <v>268.76172000000003</v>
      </c>
      <c r="F11" s="149">
        <f>F13</f>
        <v>268.76172000000003</v>
      </c>
      <c r="G11" s="148"/>
      <c r="H11" s="147"/>
      <c r="I11" s="147"/>
      <c r="J11" s="147"/>
      <c r="K11" s="147"/>
      <c r="L11" s="147"/>
    </row>
    <row r="12" spans="1:13" ht="26.25" customHeight="1">
      <c r="A12" s="81"/>
      <c r="B12" s="81" t="s">
        <v>61</v>
      </c>
      <c r="C12" s="74"/>
      <c r="D12" s="33" t="s">
        <v>62</v>
      </c>
      <c r="E12" s="147">
        <f t="shared" si="2"/>
        <v>0</v>
      </c>
      <c r="F12" s="147"/>
      <c r="G12" s="148"/>
      <c r="H12" s="147"/>
      <c r="I12" s="147"/>
      <c r="J12" s="147"/>
      <c r="K12" s="147"/>
      <c r="L12" s="147"/>
    </row>
    <row r="13" spans="1:13" ht="26.25" customHeight="1">
      <c r="A13" s="77"/>
      <c r="B13" s="81"/>
      <c r="C13" s="74" t="s">
        <v>63</v>
      </c>
      <c r="D13" s="33" t="s">
        <v>64</v>
      </c>
      <c r="E13" s="147">
        <f t="shared" si="2"/>
        <v>268.76172000000003</v>
      </c>
      <c r="F13" s="82">
        <v>268.76172000000003</v>
      </c>
      <c r="G13" s="148"/>
      <c r="H13" s="147"/>
      <c r="I13" s="147"/>
      <c r="J13" s="147"/>
      <c r="K13" s="147"/>
      <c r="L13" s="147"/>
    </row>
    <row r="14" spans="1:13" ht="26.25" customHeight="1">
      <c r="A14" s="80" t="s">
        <v>65</v>
      </c>
      <c r="B14" s="80"/>
      <c r="C14" s="72"/>
      <c r="D14" s="29" t="s">
        <v>66</v>
      </c>
      <c r="E14" s="147">
        <f t="shared" si="2"/>
        <v>9.278276</v>
      </c>
      <c r="F14" s="147">
        <f>F16</f>
        <v>9.278276</v>
      </c>
      <c r="G14" s="148"/>
      <c r="H14" s="147"/>
      <c r="I14" s="147"/>
      <c r="J14" s="147"/>
      <c r="K14" s="147"/>
      <c r="L14" s="147"/>
    </row>
    <row r="15" spans="1:13" ht="26.25" customHeight="1">
      <c r="A15" s="81"/>
      <c r="B15" s="81" t="s">
        <v>67</v>
      </c>
      <c r="C15" s="74"/>
      <c r="D15" s="33" t="s">
        <v>68</v>
      </c>
      <c r="E15" s="147">
        <f t="shared" si="2"/>
        <v>0</v>
      </c>
      <c r="F15" s="147"/>
      <c r="G15" s="148"/>
      <c r="H15" s="147"/>
      <c r="I15" s="147"/>
      <c r="J15" s="147"/>
      <c r="K15" s="147"/>
      <c r="L15" s="147"/>
    </row>
    <row r="16" spans="1:13" ht="26.25" customHeight="1">
      <c r="A16" s="81"/>
      <c r="B16" s="81"/>
      <c r="C16" s="74" t="s">
        <v>69</v>
      </c>
      <c r="D16" s="83" t="s">
        <v>70</v>
      </c>
      <c r="E16" s="147">
        <f t="shared" si="2"/>
        <v>9.278276</v>
      </c>
      <c r="F16" s="82">
        <v>9.278276</v>
      </c>
      <c r="G16" s="150"/>
      <c r="H16" s="150"/>
      <c r="I16" s="150"/>
      <c r="J16" s="150"/>
      <c r="K16" s="150"/>
      <c r="L16" s="150"/>
    </row>
    <row r="17" spans="1:12" ht="26.25" customHeight="1">
      <c r="A17" s="80" t="s">
        <v>71</v>
      </c>
      <c r="B17" s="80"/>
      <c r="C17" s="72"/>
      <c r="D17" s="29" t="s">
        <v>72</v>
      </c>
      <c r="E17" s="147">
        <f t="shared" si="2"/>
        <v>35.684496000000003</v>
      </c>
      <c r="F17" s="150">
        <f>F19</f>
        <v>35.684496000000003</v>
      </c>
      <c r="G17" s="150"/>
      <c r="H17" s="150"/>
      <c r="I17" s="150"/>
      <c r="J17" s="150"/>
      <c r="K17" s="150"/>
      <c r="L17" s="150"/>
    </row>
    <row r="18" spans="1:12" ht="26.25" customHeight="1">
      <c r="A18" s="81"/>
      <c r="B18" s="81" t="s">
        <v>73</v>
      </c>
      <c r="C18" s="74"/>
      <c r="D18" s="33" t="s">
        <v>74</v>
      </c>
      <c r="E18" s="147">
        <f t="shared" si="2"/>
        <v>0</v>
      </c>
      <c r="F18" s="150"/>
      <c r="G18" s="150"/>
      <c r="H18" s="150"/>
      <c r="I18" s="150"/>
      <c r="J18" s="150"/>
      <c r="K18" s="150"/>
      <c r="L18" s="150"/>
    </row>
    <row r="19" spans="1:12" ht="26.25" customHeight="1">
      <c r="A19" s="73"/>
      <c r="B19" s="74"/>
      <c r="C19" s="84" t="s">
        <v>69</v>
      </c>
      <c r="D19" s="38" t="s">
        <v>75</v>
      </c>
      <c r="E19" s="147">
        <f t="shared" si="2"/>
        <v>35.684496000000003</v>
      </c>
      <c r="F19" s="82">
        <v>35.684496000000003</v>
      </c>
      <c r="G19" s="150"/>
      <c r="H19" s="150"/>
      <c r="I19" s="150"/>
      <c r="J19" s="150"/>
      <c r="K19" s="150"/>
      <c r="L19" s="150"/>
    </row>
  </sheetData>
  <mergeCells count="13">
    <mergeCell ref="A1:B1"/>
    <mergeCell ref="K5:K6"/>
    <mergeCell ref="L5:L6"/>
    <mergeCell ref="A2:L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honeticPr fontId="16" type="noConversion"/>
  <printOptions horizontalCentered="1"/>
  <pageMargins left="0.21" right="0.22" top="0.33" bottom="0.33" header="0.22" footer="0.21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workbookViewId="0">
      <selection activeCell="F9" sqref="F9:G20"/>
    </sheetView>
  </sheetViews>
  <sheetFormatPr defaultColWidth="6.875" defaultRowHeight="15.75"/>
  <cols>
    <col min="1" max="1" width="6" style="107" customWidth="1"/>
    <col min="2" max="2" width="4" style="107" customWidth="1"/>
    <col min="3" max="3" width="3.625" style="107" customWidth="1"/>
    <col min="4" max="4" width="46.375" style="107" customWidth="1"/>
    <col min="5" max="9" width="12.75" style="108" customWidth="1"/>
    <col min="10" max="11" width="6.875" style="108" customWidth="1"/>
    <col min="12" max="255" width="6.875" style="107" customWidth="1"/>
    <col min="256" max="256" width="6.875" style="107"/>
  </cols>
  <sheetData>
    <row r="1" spans="1:12" ht="19.5" customHeight="1">
      <c r="A1" s="109" t="s">
        <v>76</v>
      </c>
      <c r="B1" s="110"/>
      <c r="C1" s="110"/>
      <c r="D1" s="110"/>
      <c r="E1" s="111"/>
      <c r="F1" s="111"/>
      <c r="G1" s="111"/>
      <c r="H1" s="112"/>
      <c r="I1" s="124"/>
    </row>
    <row r="2" spans="1:12" ht="24.75" customHeight="1">
      <c r="A2" s="160" t="s">
        <v>77</v>
      </c>
      <c r="B2" s="160"/>
      <c r="C2" s="160"/>
      <c r="D2" s="160"/>
      <c r="E2" s="160"/>
      <c r="F2" s="160"/>
      <c r="G2" s="160"/>
      <c r="H2" s="160"/>
      <c r="I2" s="160"/>
      <c r="J2" s="114"/>
      <c r="K2" s="114"/>
      <c r="L2" s="113"/>
    </row>
    <row r="3" spans="1:12" ht="16.5" customHeight="1">
      <c r="A3" s="113"/>
      <c r="B3" s="113"/>
      <c r="C3" s="113"/>
      <c r="D3" s="113"/>
      <c r="E3" s="114"/>
      <c r="F3" s="114"/>
      <c r="G3" s="114"/>
      <c r="H3" s="114"/>
      <c r="I3" s="114"/>
    </row>
    <row r="4" spans="1:12" ht="20.25" customHeight="1">
      <c r="A4" s="161" t="str">
        <f>收支预算总表!A3</f>
        <v>单位：电影公司</v>
      </c>
      <c r="B4" s="161"/>
      <c r="C4" s="161"/>
      <c r="D4" s="161"/>
      <c r="E4" s="115"/>
      <c r="F4" s="111"/>
      <c r="G4" s="116"/>
      <c r="H4" s="112"/>
      <c r="I4" s="125" t="s">
        <v>2</v>
      </c>
    </row>
    <row r="5" spans="1:12" ht="18" customHeight="1">
      <c r="A5" s="173" t="s">
        <v>42</v>
      </c>
      <c r="B5" s="174"/>
      <c r="C5" s="175"/>
      <c r="D5" s="167" t="s">
        <v>78</v>
      </c>
      <c r="E5" s="170" t="s">
        <v>44</v>
      </c>
      <c r="F5" s="170" t="s">
        <v>79</v>
      </c>
      <c r="G5" s="170" t="s">
        <v>80</v>
      </c>
      <c r="H5" s="170" t="s">
        <v>81</v>
      </c>
      <c r="I5" s="170" t="s">
        <v>82</v>
      </c>
    </row>
    <row r="6" spans="1:12" ht="18" customHeight="1">
      <c r="A6" s="176"/>
      <c r="B6" s="177"/>
      <c r="C6" s="178"/>
      <c r="D6" s="168"/>
      <c r="E6" s="171"/>
      <c r="F6" s="171"/>
      <c r="G6" s="171"/>
      <c r="H6" s="171"/>
      <c r="I6" s="171"/>
    </row>
    <row r="7" spans="1:12" ht="24.75" customHeight="1">
      <c r="A7" s="117" t="s">
        <v>51</v>
      </c>
      <c r="B7" s="118" t="s">
        <v>52</v>
      </c>
      <c r="C7" s="119" t="s">
        <v>53</v>
      </c>
      <c r="D7" s="169"/>
      <c r="E7" s="172"/>
      <c r="F7" s="172"/>
      <c r="G7" s="172"/>
      <c r="H7" s="172"/>
      <c r="I7" s="172"/>
    </row>
    <row r="8" spans="1:12" ht="25.5" customHeight="1">
      <c r="A8" s="118"/>
      <c r="B8" s="118"/>
      <c r="C8" s="118"/>
      <c r="D8" s="53" t="s">
        <v>44</v>
      </c>
      <c r="E8" s="120">
        <f>E9+E12+E15+E18</f>
        <v>798.87489199999993</v>
      </c>
      <c r="F8" s="120">
        <f>F9+F12+F15+F18</f>
        <v>718.87489199999993</v>
      </c>
      <c r="G8" s="120">
        <f>G9+G12+G15+G18</f>
        <v>80</v>
      </c>
      <c r="H8" s="120">
        <f>H9+H12+H15+H18</f>
        <v>0</v>
      </c>
      <c r="I8" s="120">
        <f>I9+I12+I15+I18</f>
        <v>0</v>
      </c>
    </row>
    <row r="9" spans="1:12" ht="25.5" customHeight="1">
      <c r="A9" s="71" t="s">
        <v>54</v>
      </c>
      <c r="B9" s="72"/>
      <c r="C9" s="69"/>
      <c r="D9" s="27" t="s">
        <v>55</v>
      </c>
      <c r="E9" s="55">
        <f>SUM(F9:I9)</f>
        <v>485.15039999999999</v>
      </c>
      <c r="F9" s="147">
        <f>F11</f>
        <v>405.15039999999999</v>
      </c>
      <c r="G9" s="147">
        <f t="shared" ref="G9:I9" si="0">G11</f>
        <v>80</v>
      </c>
      <c r="H9" s="147">
        <f t="shared" si="0"/>
        <v>0</v>
      </c>
      <c r="I9" s="147">
        <f t="shared" si="0"/>
        <v>0</v>
      </c>
    </row>
    <row r="10" spans="1:12" ht="25.5" customHeight="1">
      <c r="A10" s="73"/>
      <c r="B10" s="74" t="s">
        <v>56</v>
      </c>
      <c r="C10" s="75"/>
      <c r="D10" s="31" t="s">
        <v>57</v>
      </c>
      <c r="E10" s="55">
        <f t="shared" ref="E10:E20" si="1">SUM(F10:I10)</f>
        <v>0</v>
      </c>
      <c r="F10" s="147"/>
      <c r="G10" s="55"/>
      <c r="H10" s="55"/>
      <c r="I10" s="55"/>
      <c r="J10" s="126"/>
    </row>
    <row r="11" spans="1:12" ht="25.5" customHeight="1">
      <c r="A11" s="77"/>
      <c r="B11" s="78"/>
      <c r="C11" s="79" t="s">
        <v>58</v>
      </c>
      <c r="D11" s="33" t="s">
        <v>59</v>
      </c>
      <c r="E11" s="55">
        <f t="shared" si="1"/>
        <v>485.15039999999999</v>
      </c>
      <c r="F11" s="147">
        <f>485.1504-G11</f>
        <v>405.15039999999999</v>
      </c>
      <c r="G11" s="121">
        <v>80</v>
      </c>
      <c r="H11" s="121"/>
      <c r="I11" s="121"/>
    </row>
    <row r="12" spans="1:12" ht="25.5" customHeight="1">
      <c r="A12" s="80">
        <v>208</v>
      </c>
      <c r="B12" s="80"/>
      <c r="C12" s="72"/>
      <c r="D12" s="29" t="s">
        <v>60</v>
      </c>
      <c r="E12" s="55">
        <f t="shared" si="1"/>
        <v>268.76172000000003</v>
      </c>
      <c r="F12" s="149">
        <f>F14</f>
        <v>268.76172000000003</v>
      </c>
      <c r="G12" s="121"/>
      <c r="H12" s="121"/>
      <c r="I12" s="121"/>
    </row>
    <row r="13" spans="1:12" ht="25.5" customHeight="1">
      <c r="A13" s="81"/>
      <c r="B13" s="81" t="s">
        <v>61</v>
      </c>
      <c r="C13" s="74"/>
      <c r="D13" s="33" t="s">
        <v>62</v>
      </c>
      <c r="E13" s="55">
        <f t="shared" si="1"/>
        <v>0</v>
      </c>
      <c r="F13" s="147"/>
      <c r="G13" s="121"/>
      <c r="H13" s="121"/>
      <c r="I13" s="121"/>
    </row>
    <row r="14" spans="1:12" ht="25.5" customHeight="1">
      <c r="A14" s="77"/>
      <c r="B14" s="81"/>
      <c r="C14" s="74" t="s">
        <v>63</v>
      </c>
      <c r="D14" s="33" t="s">
        <v>64</v>
      </c>
      <c r="E14" s="55">
        <f t="shared" si="1"/>
        <v>268.76172000000003</v>
      </c>
      <c r="F14" s="82">
        <v>268.76172000000003</v>
      </c>
      <c r="G14" s="121"/>
      <c r="H14" s="122"/>
      <c r="I14" s="121"/>
    </row>
    <row r="15" spans="1:12" ht="25.5" customHeight="1">
      <c r="A15" s="80" t="s">
        <v>65</v>
      </c>
      <c r="B15" s="80"/>
      <c r="C15" s="72"/>
      <c r="D15" s="29" t="s">
        <v>66</v>
      </c>
      <c r="E15" s="55">
        <f t="shared" si="1"/>
        <v>9.278276</v>
      </c>
      <c r="F15" s="147">
        <f>F17</f>
        <v>9.278276</v>
      </c>
      <c r="G15" s="121"/>
      <c r="H15" s="121"/>
      <c r="I15" s="121"/>
    </row>
    <row r="16" spans="1:12" ht="25.5" customHeight="1">
      <c r="A16" s="81"/>
      <c r="B16" s="81" t="s">
        <v>67</v>
      </c>
      <c r="C16" s="74"/>
      <c r="D16" s="33" t="s">
        <v>68</v>
      </c>
      <c r="E16" s="55">
        <f t="shared" si="1"/>
        <v>0</v>
      </c>
      <c r="F16" s="147"/>
      <c r="G16" s="121"/>
      <c r="H16" s="121"/>
      <c r="I16" s="121"/>
    </row>
    <row r="17" spans="1:9" ht="25.5" customHeight="1">
      <c r="A17" s="81"/>
      <c r="B17" s="81"/>
      <c r="C17" s="74" t="s">
        <v>69</v>
      </c>
      <c r="D17" s="83" t="s">
        <v>70</v>
      </c>
      <c r="E17" s="55">
        <f t="shared" si="1"/>
        <v>9.278276</v>
      </c>
      <c r="F17" s="82">
        <v>9.278276</v>
      </c>
      <c r="G17" s="123"/>
      <c r="H17" s="123"/>
      <c r="I17" s="123"/>
    </row>
    <row r="18" spans="1:9" ht="25.5" customHeight="1">
      <c r="A18" s="80" t="s">
        <v>71</v>
      </c>
      <c r="B18" s="80"/>
      <c r="C18" s="72"/>
      <c r="D18" s="29" t="s">
        <v>72</v>
      </c>
      <c r="E18" s="55">
        <f t="shared" si="1"/>
        <v>35.684496000000003</v>
      </c>
      <c r="F18" s="150">
        <f>F20</f>
        <v>35.684496000000003</v>
      </c>
      <c r="G18" s="123"/>
      <c r="H18" s="123"/>
      <c r="I18" s="123"/>
    </row>
    <row r="19" spans="1:9" ht="25.5" customHeight="1">
      <c r="A19" s="81"/>
      <c r="B19" s="81" t="s">
        <v>73</v>
      </c>
      <c r="C19" s="74"/>
      <c r="D19" s="33" t="s">
        <v>74</v>
      </c>
      <c r="E19" s="55">
        <f t="shared" si="1"/>
        <v>0</v>
      </c>
      <c r="F19" s="150"/>
      <c r="G19" s="121"/>
      <c r="H19" s="121"/>
      <c r="I19" s="121"/>
    </row>
    <row r="20" spans="1:9" ht="25.5" customHeight="1">
      <c r="A20" s="73"/>
      <c r="B20" s="74"/>
      <c r="C20" s="84" t="s">
        <v>69</v>
      </c>
      <c r="D20" s="38" t="s">
        <v>75</v>
      </c>
      <c r="E20" s="55">
        <f t="shared" si="1"/>
        <v>35.684496000000003</v>
      </c>
      <c r="F20" s="82">
        <v>35.684496000000003</v>
      </c>
      <c r="G20" s="123"/>
      <c r="H20" s="123"/>
      <c r="I20" s="123"/>
    </row>
    <row r="21" spans="1:9" ht="18" customHeight="1"/>
    <row r="22" spans="1:9" ht="18" customHeight="1"/>
    <row r="23" spans="1:9" ht="18" customHeight="1"/>
  </sheetData>
  <mergeCells count="9">
    <mergeCell ref="A2:I2"/>
    <mergeCell ref="A4:D4"/>
    <mergeCell ref="D5:D7"/>
    <mergeCell ref="E5:E7"/>
    <mergeCell ref="F5:F7"/>
    <mergeCell ref="G5:G7"/>
    <mergeCell ref="H5:H7"/>
    <mergeCell ref="I5:I7"/>
    <mergeCell ref="A5:C6"/>
  </mergeCells>
  <phoneticPr fontId="16" type="noConversion"/>
  <printOptions horizontalCentered="1"/>
  <pageMargins left="0.17" right="0.17" top="0.47" bottom="0.27" header="0.42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G18" sqref="G18"/>
    </sheetView>
  </sheetViews>
  <sheetFormatPr defaultRowHeight="20.100000000000001" customHeight="1"/>
  <cols>
    <col min="1" max="1" width="25.875" style="92" customWidth="1"/>
    <col min="2" max="2" width="13.625" style="92" customWidth="1"/>
    <col min="3" max="3" width="34.5" style="92" customWidth="1"/>
    <col min="4" max="4" width="13.625" style="92" customWidth="1"/>
    <col min="5" max="16384" width="9" style="92"/>
  </cols>
  <sheetData>
    <row r="1" spans="1:7" ht="20.100000000000001" customHeight="1">
      <c r="A1" s="93" t="s">
        <v>83</v>
      </c>
      <c r="D1" s="94"/>
    </row>
    <row r="2" spans="1:7" ht="25.5" customHeight="1">
      <c r="A2" s="179" t="s">
        <v>84</v>
      </c>
      <c r="B2" s="179"/>
      <c r="C2" s="179"/>
      <c r="D2" s="179"/>
      <c r="E2" s="95"/>
      <c r="F2" s="95"/>
      <c r="G2" s="95"/>
    </row>
    <row r="3" spans="1:7" ht="20.100000000000001" customHeight="1">
      <c r="A3" s="92" t="str">
        <f>收支预算总表!A3</f>
        <v>单位：电影公司</v>
      </c>
      <c r="D3" s="92" t="s">
        <v>2</v>
      </c>
    </row>
    <row r="4" spans="1:7" ht="20.100000000000001" customHeight="1">
      <c r="A4" s="153" t="s">
        <v>3</v>
      </c>
      <c r="B4" s="154"/>
      <c r="C4" s="153" t="s">
        <v>4</v>
      </c>
      <c r="D4" s="154"/>
    </row>
    <row r="5" spans="1:7" ht="20.100000000000001" customHeight="1">
      <c r="A5" s="142" t="s">
        <v>5</v>
      </c>
      <c r="B5" s="96" t="s">
        <v>6</v>
      </c>
      <c r="C5" s="142" t="s">
        <v>5</v>
      </c>
      <c r="D5" s="96" t="s">
        <v>6</v>
      </c>
    </row>
    <row r="6" spans="1:7" ht="20.100000000000001" customHeight="1">
      <c r="A6" s="97" t="s">
        <v>85</v>
      </c>
      <c r="B6" s="82">
        <f>SUM(B7:B11)</f>
        <v>782.87489200000005</v>
      </c>
      <c r="C6" s="98" t="s">
        <v>8</v>
      </c>
      <c r="D6" s="82"/>
    </row>
    <row r="7" spans="1:7" ht="20.100000000000001" customHeight="1">
      <c r="A7" s="99" t="s">
        <v>86</v>
      </c>
      <c r="B7" s="100">
        <v>620.52489200000002</v>
      </c>
      <c r="C7" s="98" t="s">
        <v>10</v>
      </c>
      <c r="D7" s="82"/>
    </row>
    <row r="8" spans="1:7" ht="20.100000000000001" customHeight="1">
      <c r="A8" s="99" t="s">
        <v>87</v>
      </c>
      <c r="B8" s="100">
        <v>95</v>
      </c>
      <c r="C8" s="101" t="s">
        <v>12</v>
      </c>
      <c r="D8" s="82"/>
    </row>
    <row r="9" spans="1:7" ht="20.100000000000001" customHeight="1">
      <c r="A9" s="99" t="s">
        <v>88</v>
      </c>
      <c r="B9" s="102">
        <v>2.1</v>
      </c>
      <c r="C9" s="98" t="s">
        <v>14</v>
      </c>
      <c r="D9" s="82"/>
    </row>
    <row r="10" spans="1:7" ht="20.100000000000001" customHeight="1">
      <c r="A10" s="103" t="s">
        <v>89</v>
      </c>
      <c r="B10" s="100"/>
      <c r="C10" s="98" t="s">
        <v>15</v>
      </c>
      <c r="D10" s="82">
        <f>485.1504-16</f>
        <v>469.15039999999999</v>
      </c>
    </row>
    <row r="11" spans="1:7" ht="20.100000000000001" customHeight="1">
      <c r="A11" s="99" t="s">
        <v>90</v>
      </c>
      <c r="B11" s="100">
        <v>65.25</v>
      </c>
      <c r="C11" s="8" t="s">
        <v>16</v>
      </c>
      <c r="D11" s="82">
        <v>268.76172000000003</v>
      </c>
    </row>
    <row r="12" spans="1:7" ht="20.100000000000001" customHeight="1">
      <c r="A12" s="97"/>
      <c r="B12" s="100"/>
      <c r="C12" s="104" t="s">
        <v>17</v>
      </c>
      <c r="D12" s="82">
        <v>9.278276</v>
      </c>
    </row>
    <row r="13" spans="1:7" ht="20.100000000000001" customHeight="1">
      <c r="A13" s="97"/>
      <c r="B13" s="100"/>
      <c r="C13" s="105" t="s">
        <v>18</v>
      </c>
      <c r="D13" s="82"/>
    </row>
    <row r="14" spans="1:7" ht="20.100000000000001" customHeight="1">
      <c r="A14" s="97"/>
      <c r="B14" s="100"/>
      <c r="C14" s="105" t="s">
        <v>19</v>
      </c>
      <c r="D14" s="82"/>
    </row>
    <row r="15" spans="1:7" ht="20.100000000000001" customHeight="1">
      <c r="A15" s="97"/>
      <c r="B15" s="100"/>
      <c r="C15" s="104" t="s">
        <v>20</v>
      </c>
      <c r="D15" s="82"/>
    </row>
    <row r="16" spans="1:7" ht="20.100000000000001" customHeight="1">
      <c r="A16" s="97"/>
      <c r="B16" s="100"/>
      <c r="C16" s="105" t="s">
        <v>21</v>
      </c>
      <c r="D16" s="82"/>
    </row>
    <row r="17" spans="1:7" ht="20.100000000000001" customHeight="1">
      <c r="A17" s="97"/>
      <c r="B17" s="100"/>
      <c r="C17" s="105" t="s">
        <v>22</v>
      </c>
      <c r="D17" s="82"/>
    </row>
    <row r="18" spans="1:7" ht="20.100000000000001" customHeight="1">
      <c r="A18" s="97"/>
      <c r="B18" s="100"/>
      <c r="C18" s="105" t="s">
        <v>23</v>
      </c>
      <c r="D18" s="82"/>
    </row>
    <row r="19" spans="1:7" ht="20.100000000000001" customHeight="1">
      <c r="A19" s="97"/>
      <c r="B19" s="100"/>
      <c r="C19" s="106" t="s">
        <v>24</v>
      </c>
      <c r="D19" s="82"/>
    </row>
    <row r="20" spans="1:7" ht="20.100000000000001" customHeight="1">
      <c r="A20" s="97"/>
      <c r="B20" s="100"/>
      <c r="C20" s="106" t="s">
        <v>25</v>
      </c>
      <c r="D20" s="82"/>
    </row>
    <row r="21" spans="1:7" ht="20.100000000000001" customHeight="1">
      <c r="A21" s="97"/>
      <c r="B21" s="100"/>
      <c r="C21" s="105" t="s">
        <v>26</v>
      </c>
      <c r="D21" s="82"/>
    </row>
    <row r="22" spans="1:7" ht="20.100000000000001" customHeight="1">
      <c r="A22" s="97"/>
      <c r="B22" s="100"/>
      <c r="C22" s="104" t="s">
        <v>27</v>
      </c>
      <c r="D22" s="82">
        <v>35.684496000000003</v>
      </c>
    </row>
    <row r="23" spans="1:7" ht="20.100000000000001" customHeight="1">
      <c r="A23" s="97"/>
      <c r="B23" s="100"/>
      <c r="C23" s="105" t="s">
        <v>28</v>
      </c>
      <c r="D23" s="82"/>
    </row>
    <row r="24" spans="1:7" ht="20.100000000000001" customHeight="1">
      <c r="A24" s="97"/>
      <c r="B24" s="100"/>
      <c r="C24" s="105" t="s">
        <v>29</v>
      </c>
      <c r="D24" s="82"/>
    </row>
    <row r="25" spans="1:7" ht="20.100000000000001" customHeight="1">
      <c r="A25" s="97"/>
      <c r="B25" s="100"/>
      <c r="C25" s="105" t="s">
        <v>30</v>
      </c>
      <c r="D25" s="82"/>
    </row>
    <row r="26" spans="1:7" ht="20.100000000000001" customHeight="1">
      <c r="A26" s="97"/>
      <c r="B26" s="100"/>
      <c r="C26" s="106" t="s">
        <v>31</v>
      </c>
      <c r="D26" s="82"/>
    </row>
    <row r="27" spans="1:7" ht="20.100000000000001" customHeight="1">
      <c r="A27" s="97"/>
      <c r="B27" s="100"/>
      <c r="C27" s="106"/>
      <c r="D27" s="82"/>
    </row>
    <row r="28" spans="1:7" ht="20.100000000000001" customHeight="1">
      <c r="A28" s="142" t="s">
        <v>32</v>
      </c>
      <c r="B28" s="82">
        <f>B6</f>
        <v>782.87489200000005</v>
      </c>
      <c r="C28" s="144" t="s">
        <v>33</v>
      </c>
      <c r="D28" s="82">
        <f>SUM(D6:D26)</f>
        <v>782.87489199999993</v>
      </c>
    </row>
    <row r="29" spans="1:7" ht="20.100000000000001" customHeight="1">
      <c r="A29" s="46" t="s">
        <v>91</v>
      </c>
      <c r="B29" s="90"/>
      <c r="C29" s="90"/>
      <c r="D29" s="57"/>
      <c r="E29" s="57"/>
      <c r="F29" s="57"/>
      <c r="G29" s="91"/>
    </row>
    <row r="30" spans="1:7" ht="20.100000000000001" customHeight="1">
      <c r="A30" s="46" t="s">
        <v>92</v>
      </c>
      <c r="B30" s="90"/>
      <c r="C30" s="90"/>
      <c r="D30" s="57"/>
      <c r="E30" s="57"/>
      <c r="F30" s="57"/>
      <c r="G30" s="60"/>
    </row>
  </sheetData>
  <protectedRanges>
    <protectedRange sqref="B9" name="区域1_1"/>
  </protectedRanges>
  <mergeCells count="3">
    <mergeCell ref="A2:D2"/>
    <mergeCell ref="A4:B4"/>
    <mergeCell ref="C4:D4"/>
  </mergeCells>
  <phoneticPr fontId="16" type="noConversion"/>
  <printOptions horizontalCentered="1"/>
  <pageMargins left="0.23622047244094491" right="0.15748031496062992" top="0.27559055118110237" bottom="0.31496062992125984" header="0.23622047244094491" footer="0.1574803149606299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3"/>
  <sheetViews>
    <sheetView workbookViewId="0">
      <selection activeCell="K21" sqref="K21"/>
    </sheetView>
  </sheetViews>
  <sheetFormatPr defaultRowHeight="20.100000000000001" customHeight="1"/>
  <cols>
    <col min="1" max="1" width="5.125" style="58" customWidth="1"/>
    <col min="2" max="2" width="4.375" style="59" customWidth="1"/>
    <col min="3" max="3" width="4" style="59" customWidth="1"/>
    <col min="4" max="4" width="44.125" style="58" customWidth="1"/>
    <col min="5" max="6" width="11.25" style="58" customWidth="1"/>
    <col min="7" max="7" width="10.125" style="60" customWidth="1"/>
    <col min="8" max="16384" width="9" style="58"/>
  </cols>
  <sheetData>
    <row r="1" spans="1:9" ht="20.100000000000001" customHeight="1">
      <c r="A1" s="2" t="s">
        <v>93</v>
      </c>
      <c r="B1" s="61"/>
      <c r="C1" s="61"/>
      <c r="D1" s="2"/>
      <c r="E1" s="2"/>
      <c r="F1" s="2"/>
    </row>
    <row r="2" spans="1:9" ht="20.100000000000001" customHeight="1">
      <c r="A2" s="179" t="s">
        <v>94</v>
      </c>
      <c r="B2" s="179"/>
      <c r="C2" s="179"/>
      <c r="D2" s="179"/>
      <c r="E2" s="179"/>
      <c r="F2" s="179"/>
      <c r="G2" s="179"/>
    </row>
    <row r="3" spans="1:9" ht="20.100000000000001" customHeight="1">
      <c r="A3" s="62"/>
      <c r="B3" s="63"/>
      <c r="C3" s="63"/>
      <c r="D3" s="62"/>
      <c r="E3" s="62"/>
      <c r="F3" s="64"/>
      <c r="G3" s="65"/>
      <c r="H3" s="66"/>
      <c r="I3" s="66"/>
    </row>
    <row r="4" spans="1:9" ht="20.100000000000001" customHeight="1">
      <c r="A4" s="67" t="str">
        <f>收支预算总表!A3</f>
        <v>单位：电影公司</v>
      </c>
      <c r="G4" s="68" t="s">
        <v>2</v>
      </c>
    </row>
    <row r="5" spans="1:9" ht="20.100000000000001" customHeight="1">
      <c r="A5" s="180" t="s">
        <v>95</v>
      </c>
      <c r="B5" s="180"/>
      <c r="C5" s="180"/>
      <c r="D5" s="181" t="s">
        <v>78</v>
      </c>
      <c r="E5" s="181" t="s">
        <v>6</v>
      </c>
      <c r="F5" s="183" t="s">
        <v>79</v>
      </c>
      <c r="G5" s="185" t="s">
        <v>80</v>
      </c>
    </row>
    <row r="6" spans="1:9" ht="20.100000000000001" customHeight="1">
      <c r="A6" s="5" t="s">
        <v>51</v>
      </c>
      <c r="B6" s="69" t="s">
        <v>52</v>
      </c>
      <c r="C6" s="69" t="s">
        <v>53</v>
      </c>
      <c r="D6" s="182"/>
      <c r="E6" s="182"/>
      <c r="F6" s="184"/>
      <c r="G6" s="186"/>
    </row>
    <row r="7" spans="1:9" ht="20.100000000000001" customHeight="1">
      <c r="A7" s="180" t="s">
        <v>44</v>
      </c>
      <c r="B7" s="180"/>
      <c r="C7" s="180"/>
      <c r="D7" s="180"/>
      <c r="E7" s="70">
        <f>F7+G7</f>
        <v>782.87489199999993</v>
      </c>
      <c r="F7" s="70">
        <f>F8+F11+F14+F17</f>
        <v>702.87489199999993</v>
      </c>
      <c r="G7" s="70">
        <f>G8+G11+G14+G17</f>
        <v>80</v>
      </c>
    </row>
    <row r="8" spans="1:9" ht="20.100000000000001" customHeight="1">
      <c r="A8" s="71" t="s">
        <v>54</v>
      </c>
      <c r="B8" s="72"/>
      <c r="C8" s="69"/>
      <c r="D8" s="27" t="s">
        <v>96</v>
      </c>
      <c r="E8" s="70">
        <f t="shared" ref="E8:E19" si="0">F8+G8</f>
        <v>469.15039999999999</v>
      </c>
      <c r="F8" s="147">
        <f>F10</f>
        <v>389.15039999999999</v>
      </c>
      <c r="G8" s="147">
        <f t="shared" ref="G8" si="1">G10</f>
        <v>80</v>
      </c>
    </row>
    <row r="9" spans="1:9" ht="20.100000000000001" customHeight="1">
      <c r="A9" s="73"/>
      <c r="B9" s="74" t="s">
        <v>56</v>
      </c>
      <c r="C9" s="75"/>
      <c r="D9" s="31" t="s">
        <v>97</v>
      </c>
      <c r="E9" s="70">
        <f t="shared" si="0"/>
        <v>0</v>
      </c>
      <c r="F9" s="147"/>
      <c r="G9" s="55"/>
    </row>
    <row r="10" spans="1:9" ht="20.100000000000001" customHeight="1">
      <c r="A10" s="77"/>
      <c r="B10" s="78"/>
      <c r="C10" s="79" t="s">
        <v>58</v>
      </c>
      <c r="D10" s="33" t="s">
        <v>98</v>
      </c>
      <c r="E10" s="70">
        <f t="shared" si="0"/>
        <v>469.15039999999999</v>
      </c>
      <c r="F10" s="147">
        <f>485.1504-16-G10</f>
        <v>389.15039999999999</v>
      </c>
      <c r="G10" s="121">
        <v>80</v>
      </c>
    </row>
    <row r="11" spans="1:9" ht="24.75" customHeight="1">
      <c r="A11" s="80">
        <v>208</v>
      </c>
      <c r="B11" s="80"/>
      <c r="C11" s="72"/>
      <c r="D11" s="29" t="s">
        <v>99</v>
      </c>
      <c r="E11" s="70">
        <f t="shared" si="0"/>
        <v>268.76172000000003</v>
      </c>
      <c r="F11" s="149">
        <f>F13</f>
        <v>268.76172000000003</v>
      </c>
      <c r="G11" s="121"/>
      <c r="H11" s="66"/>
    </row>
    <row r="12" spans="1:9" ht="20.100000000000001" customHeight="1">
      <c r="A12" s="81"/>
      <c r="B12" s="81" t="s">
        <v>61</v>
      </c>
      <c r="C12" s="74"/>
      <c r="D12" s="33" t="s">
        <v>100</v>
      </c>
      <c r="E12" s="70">
        <f t="shared" si="0"/>
        <v>0</v>
      </c>
      <c r="F12" s="147"/>
      <c r="G12" s="121"/>
    </row>
    <row r="13" spans="1:9" ht="20.100000000000001" customHeight="1">
      <c r="A13" s="77"/>
      <c r="B13" s="81"/>
      <c r="C13" s="74" t="s">
        <v>63</v>
      </c>
      <c r="D13" s="33" t="s">
        <v>101</v>
      </c>
      <c r="E13" s="70">
        <f t="shared" si="0"/>
        <v>268.76172000000003</v>
      </c>
      <c r="F13" s="82">
        <v>268.76172000000003</v>
      </c>
      <c r="G13" s="121"/>
    </row>
    <row r="14" spans="1:9" ht="20.100000000000001" customHeight="1">
      <c r="A14" s="80" t="s">
        <v>65</v>
      </c>
      <c r="B14" s="80"/>
      <c r="C14" s="72"/>
      <c r="D14" s="29" t="s">
        <v>102</v>
      </c>
      <c r="E14" s="70">
        <f t="shared" si="0"/>
        <v>9.278276</v>
      </c>
      <c r="F14" s="147">
        <f>F16</f>
        <v>9.278276</v>
      </c>
      <c r="G14" s="121"/>
    </row>
    <row r="15" spans="1:9" ht="20.100000000000001" customHeight="1">
      <c r="A15" s="81"/>
      <c r="B15" s="81" t="s">
        <v>67</v>
      </c>
      <c r="C15" s="74"/>
      <c r="D15" s="33" t="s">
        <v>103</v>
      </c>
      <c r="E15" s="70">
        <f t="shared" si="0"/>
        <v>0</v>
      </c>
      <c r="F15" s="147"/>
      <c r="G15" s="121"/>
    </row>
    <row r="16" spans="1:9" ht="20.100000000000001" customHeight="1">
      <c r="A16" s="81"/>
      <c r="B16" s="81"/>
      <c r="C16" s="74" t="s">
        <v>69</v>
      </c>
      <c r="D16" s="83" t="s">
        <v>104</v>
      </c>
      <c r="E16" s="70">
        <f t="shared" si="0"/>
        <v>9.278276</v>
      </c>
      <c r="F16" s="82">
        <v>9.278276</v>
      </c>
      <c r="G16" s="123"/>
    </row>
    <row r="17" spans="1:7" ht="20.100000000000001" customHeight="1">
      <c r="A17" s="80" t="s">
        <v>71</v>
      </c>
      <c r="B17" s="80"/>
      <c r="C17" s="72"/>
      <c r="D17" s="29" t="s">
        <v>105</v>
      </c>
      <c r="E17" s="70">
        <f t="shared" si="0"/>
        <v>35.684496000000003</v>
      </c>
      <c r="F17" s="150">
        <f>F19</f>
        <v>35.684496000000003</v>
      </c>
      <c r="G17" s="123"/>
    </row>
    <row r="18" spans="1:7" ht="20.100000000000001" customHeight="1">
      <c r="A18" s="81"/>
      <c r="B18" s="81" t="s">
        <v>73</v>
      </c>
      <c r="C18" s="74"/>
      <c r="D18" s="33" t="s">
        <v>106</v>
      </c>
      <c r="E18" s="70">
        <f t="shared" si="0"/>
        <v>0</v>
      </c>
      <c r="F18" s="150"/>
      <c r="G18" s="121"/>
    </row>
    <row r="19" spans="1:7" ht="20.100000000000001" customHeight="1">
      <c r="A19" s="73"/>
      <c r="B19" s="74"/>
      <c r="C19" s="84" t="s">
        <v>69</v>
      </c>
      <c r="D19" s="38" t="s">
        <v>107</v>
      </c>
      <c r="E19" s="70">
        <f t="shared" si="0"/>
        <v>35.684496000000003</v>
      </c>
      <c r="F19" s="82">
        <v>35.684496000000003</v>
      </c>
      <c r="G19" s="123"/>
    </row>
    <row r="20" spans="1:7" ht="20.100000000000001" customHeight="1">
      <c r="A20" s="81"/>
      <c r="B20" s="74"/>
      <c r="C20" s="85"/>
      <c r="D20" s="33"/>
      <c r="E20" s="76"/>
      <c r="F20" s="86"/>
      <c r="G20" s="86"/>
    </row>
    <row r="21" spans="1:7" ht="20.100000000000001" customHeight="1">
      <c r="A21" s="87"/>
      <c r="B21" s="84"/>
      <c r="C21" s="84"/>
      <c r="D21" s="87"/>
      <c r="E21" s="88"/>
      <c r="F21" s="88"/>
      <c r="G21" s="89"/>
    </row>
    <row r="22" spans="1:7" ht="20.100000000000001" customHeight="1">
      <c r="A22" s="46" t="s">
        <v>91</v>
      </c>
      <c r="B22" s="90"/>
      <c r="C22" s="90"/>
      <c r="D22" s="57"/>
      <c r="E22" s="57"/>
      <c r="F22" s="57"/>
      <c r="G22" s="91"/>
    </row>
    <row r="23" spans="1:7" ht="20.100000000000001" customHeight="1">
      <c r="A23" s="46" t="s">
        <v>92</v>
      </c>
      <c r="B23" s="90"/>
      <c r="C23" s="90"/>
      <c r="D23" s="57"/>
      <c r="E23" s="57"/>
      <c r="F23" s="57"/>
    </row>
  </sheetData>
  <mergeCells count="7">
    <mergeCell ref="A2:G2"/>
    <mergeCell ref="A5:C5"/>
    <mergeCell ref="A7:D7"/>
    <mergeCell ref="D5:D6"/>
    <mergeCell ref="E5:E6"/>
    <mergeCell ref="F5:F6"/>
    <mergeCell ref="G5:G6"/>
  </mergeCells>
  <phoneticPr fontId="16" type="noConversion"/>
  <printOptions horizontalCentered="1"/>
  <pageMargins left="0.74803149606299213" right="0.74803149606299213" top="0.54" bottom="0.6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F55"/>
  <sheetViews>
    <sheetView showZeros="0" topLeftCell="A34" zoomScaleNormal="100" workbookViewId="0">
      <selection activeCell="C51" activeCellId="3" sqref="C7 C13 C43 C51"/>
    </sheetView>
  </sheetViews>
  <sheetFormatPr defaultColWidth="6.875" defaultRowHeight="19.5" customHeight="1"/>
  <cols>
    <col min="1" max="1" width="13.5" style="14" customWidth="1"/>
    <col min="2" max="2" width="33.625" style="16" customWidth="1"/>
    <col min="3" max="3" width="34.75" style="15" customWidth="1"/>
    <col min="4" max="16384" width="6.875" style="16"/>
  </cols>
  <sheetData>
    <row r="1" spans="1:240" s="12" customFormat="1" ht="19.5" customHeight="1">
      <c r="A1" s="17" t="s">
        <v>108</v>
      </c>
      <c r="B1" s="48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</row>
    <row r="2" spans="1:240" ht="19.5" customHeight="1">
      <c r="A2" s="188" t="s">
        <v>109</v>
      </c>
      <c r="B2" s="188"/>
      <c r="C2" s="188"/>
    </row>
    <row r="3" spans="1:240" ht="19.5" customHeight="1">
      <c r="A3" s="188"/>
      <c r="B3" s="188"/>
      <c r="C3" s="188"/>
    </row>
    <row r="4" spans="1:240" ht="19.5" customHeight="1">
      <c r="A4" s="49" t="str">
        <f>收支预算总表!A3</f>
        <v>单位：电影公司</v>
      </c>
      <c r="B4" s="48"/>
      <c r="C4" s="50" t="s">
        <v>2</v>
      </c>
    </row>
    <row r="5" spans="1:240" ht="19.5" customHeight="1">
      <c r="A5" s="51" t="s">
        <v>95</v>
      </c>
      <c r="B5" s="51" t="s">
        <v>78</v>
      </c>
      <c r="C5" s="52" t="s">
        <v>6</v>
      </c>
    </row>
    <row r="6" spans="1:240" ht="19.5" customHeight="1">
      <c r="A6" s="187" t="s">
        <v>44</v>
      </c>
      <c r="B6" s="187"/>
      <c r="C6" s="54">
        <f>C7+C13+C35+C41+C42+C43+C51</f>
        <v>702.87489200000016</v>
      </c>
    </row>
    <row r="7" spans="1:240" ht="19.5" customHeight="1">
      <c r="A7" s="28" t="s">
        <v>110</v>
      </c>
      <c r="B7" s="29" t="s">
        <v>111</v>
      </c>
      <c r="C7" s="54">
        <f>SUM(C8:C12)</f>
        <v>314.57187599999997</v>
      </c>
    </row>
    <row r="8" spans="1:240" s="13" customFormat="1" ht="19.5" customHeight="1">
      <c r="A8" s="32" t="s">
        <v>112</v>
      </c>
      <c r="B8" s="33" t="s">
        <v>113</v>
      </c>
      <c r="C8" s="55">
        <v>177.43799999999999</v>
      </c>
    </row>
    <row r="9" spans="1:240" s="13" customFormat="1" ht="19.5" customHeight="1">
      <c r="A9" s="32" t="s">
        <v>114</v>
      </c>
      <c r="B9" s="33" t="s">
        <v>115</v>
      </c>
      <c r="C9" s="55">
        <v>121.9008</v>
      </c>
    </row>
    <row r="10" spans="1:240" s="13" customFormat="1" ht="19.5" customHeight="1">
      <c r="A10" s="32" t="s">
        <v>116</v>
      </c>
      <c r="B10" s="33" t="s">
        <v>117</v>
      </c>
      <c r="C10" s="55"/>
    </row>
    <row r="11" spans="1:240" s="13" customFormat="1" ht="19.5" customHeight="1">
      <c r="A11" s="32" t="s">
        <v>118</v>
      </c>
      <c r="B11" s="33" t="s">
        <v>119</v>
      </c>
      <c r="C11" s="55">
        <v>13.233076000000001</v>
      </c>
    </row>
    <row r="12" spans="1:240" s="13" customFormat="1" ht="19.5" customHeight="1">
      <c r="A12" s="32" t="s">
        <v>120</v>
      </c>
      <c r="B12" s="33" t="s">
        <v>121</v>
      </c>
      <c r="C12" s="55">
        <v>2</v>
      </c>
    </row>
    <row r="13" spans="1:240" ht="19.5" customHeight="1">
      <c r="A13" s="28" t="s">
        <v>122</v>
      </c>
      <c r="B13" s="36" t="s">
        <v>123</v>
      </c>
      <c r="C13" s="54">
        <f>SUM(C14:C34)</f>
        <v>34.75</v>
      </c>
    </row>
    <row r="14" spans="1:240" s="13" customFormat="1" ht="19.5" customHeight="1">
      <c r="A14" s="32" t="s">
        <v>124</v>
      </c>
      <c r="B14" s="37" t="s">
        <v>125</v>
      </c>
      <c r="C14" s="55">
        <v>2</v>
      </c>
    </row>
    <row r="15" spans="1:240" s="13" customFormat="1" ht="19.5" customHeight="1">
      <c r="A15" s="32" t="s">
        <v>126</v>
      </c>
      <c r="B15" s="37" t="s">
        <v>127</v>
      </c>
      <c r="C15" s="55">
        <v>1.2</v>
      </c>
    </row>
    <row r="16" spans="1:240" s="13" customFormat="1" ht="19.5" customHeight="1">
      <c r="A16" s="32" t="s">
        <v>128</v>
      </c>
      <c r="B16" s="37" t="s">
        <v>129</v>
      </c>
      <c r="C16" s="55">
        <v>0.1</v>
      </c>
    </row>
    <row r="17" spans="1:3" s="13" customFormat="1" ht="19.5" customHeight="1">
      <c r="A17" s="32" t="s">
        <v>130</v>
      </c>
      <c r="B17" s="37" t="s">
        <v>131</v>
      </c>
      <c r="C17" s="55">
        <v>0.5</v>
      </c>
    </row>
    <row r="18" spans="1:3" s="13" customFormat="1" ht="19.5" customHeight="1">
      <c r="A18" s="32" t="s">
        <v>132</v>
      </c>
      <c r="B18" s="37" t="s">
        <v>133</v>
      </c>
      <c r="C18" s="55">
        <v>0.1</v>
      </c>
    </row>
    <row r="19" spans="1:3" s="13" customFormat="1" ht="19.5" customHeight="1">
      <c r="A19" s="32" t="s">
        <v>134</v>
      </c>
      <c r="B19" s="37" t="s">
        <v>135</v>
      </c>
      <c r="C19" s="55">
        <v>4</v>
      </c>
    </row>
    <row r="20" spans="1:3" s="13" customFormat="1" ht="19.5" customHeight="1">
      <c r="A20" s="32" t="s">
        <v>136</v>
      </c>
      <c r="B20" s="37" t="s">
        <v>137</v>
      </c>
      <c r="C20" s="55">
        <v>1</v>
      </c>
    </row>
    <row r="21" spans="1:3" s="13" customFormat="1" ht="19.5" customHeight="1">
      <c r="A21" s="32" t="s">
        <v>138</v>
      </c>
      <c r="B21" s="37" t="s">
        <v>139</v>
      </c>
      <c r="C21" s="55">
        <v>2</v>
      </c>
    </row>
    <row r="22" spans="1:3" s="13" customFormat="1" ht="19.5" customHeight="1">
      <c r="A22" s="32" t="s">
        <v>140</v>
      </c>
      <c r="B22" s="37" t="s">
        <v>141</v>
      </c>
      <c r="C22" s="55"/>
    </row>
    <row r="23" spans="1:3" s="13" customFormat="1" ht="19.5" customHeight="1">
      <c r="A23" s="32" t="s">
        <v>142</v>
      </c>
      <c r="B23" s="37" t="s">
        <v>143</v>
      </c>
      <c r="C23" s="55">
        <v>0.8</v>
      </c>
    </row>
    <row r="24" spans="1:3" s="13" customFormat="1" ht="19.5" customHeight="1">
      <c r="A24" s="32" t="s">
        <v>144</v>
      </c>
      <c r="B24" s="37" t="s">
        <v>145</v>
      </c>
      <c r="C24" s="55">
        <v>0.8</v>
      </c>
    </row>
    <row r="25" spans="1:3" s="13" customFormat="1" ht="19.5" customHeight="1">
      <c r="A25" s="32" t="s">
        <v>146</v>
      </c>
      <c r="B25" s="37" t="s">
        <v>147</v>
      </c>
      <c r="C25" s="55">
        <v>2.4</v>
      </c>
    </row>
    <row r="26" spans="1:3" s="13" customFormat="1" ht="19.5" customHeight="1">
      <c r="A26" s="32" t="s">
        <v>148</v>
      </c>
      <c r="B26" s="37" t="s">
        <v>149</v>
      </c>
      <c r="C26" s="55">
        <v>2.0499999999999998</v>
      </c>
    </row>
    <row r="27" spans="1:3" s="13" customFormat="1" ht="19.5" customHeight="1">
      <c r="A27" s="32" t="s">
        <v>150</v>
      </c>
      <c r="B27" s="37" t="s">
        <v>151</v>
      </c>
      <c r="C27" s="55"/>
    </row>
    <row r="28" spans="1:3" s="13" customFormat="1" ht="19.5" customHeight="1">
      <c r="A28" s="32" t="s">
        <v>152</v>
      </c>
      <c r="B28" s="37" t="s">
        <v>153</v>
      </c>
      <c r="C28" s="55"/>
    </row>
    <row r="29" spans="1:3" s="13" customFormat="1" ht="19.5" customHeight="1">
      <c r="A29" s="32" t="s">
        <v>154</v>
      </c>
      <c r="B29" s="37" t="s">
        <v>155</v>
      </c>
      <c r="C29" s="55"/>
    </row>
    <row r="30" spans="1:3" s="13" customFormat="1" ht="19.5" customHeight="1">
      <c r="A30" s="32" t="s">
        <v>156</v>
      </c>
      <c r="B30" s="37" t="s">
        <v>157</v>
      </c>
      <c r="C30" s="55">
        <v>1.4</v>
      </c>
    </row>
    <row r="31" spans="1:3" s="13" customFormat="1" ht="19.5" customHeight="1">
      <c r="A31" s="32" t="s">
        <v>158</v>
      </c>
      <c r="B31" s="37" t="s">
        <v>159</v>
      </c>
      <c r="C31" s="55"/>
    </row>
    <row r="32" spans="1:3" s="13" customFormat="1" ht="19.5" customHeight="1">
      <c r="A32" s="32" t="s">
        <v>160</v>
      </c>
      <c r="B32" s="37" t="s">
        <v>161</v>
      </c>
      <c r="C32" s="55">
        <v>3</v>
      </c>
    </row>
    <row r="33" spans="1:3" s="13" customFormat="1" ht="19.5" customHeight="1">
      <c r="A33" s="32" t="s">
        <v>162</v>
      </c>
      <c r="B33" s="37" t="s">
        <v>163</v>
      </c>
      <c r="C33" s="55">
        <v>3</v>
      </c>
    </row>
    <row r="34" spans="1:3" s="13" customFormat="1" ht="19.5" customHeight="1">
      <c r="A34" s="32" t="s">
        <v>164</v>
      </c>
      <c r="B34" s="37" t="s">
        <v>165</v>
      </c>
      <c r="C34" s="55">
        <v>10.4</v>
      </c>
    </row>
    <row r="35" spans="1:3" ht="19.5" customHeight="1">
      <c r="A35" s="41" t="s">
        <v>166</v>
      </c>
      <c r="B35" s="42" t="s">
        <v>167</v>
      </c>
      <c r="C35" s="54">
        <f>SUM(C36:C40)</f>
        <v>311.15421600000008</v>
      </c>
    </row>
    <row r="36" spans="1:3" s="13" customFormat="1" ht="19.5" customHeight="1">
      <c r="A36" s="43" t="s">
        <v>168</v>
      </c>
      <c r="B36" s="44" t="s">
        <v>169</v>
      </c>
      <c r="C36" s="55">
        <v>268.76172000000003</v>
      </c>
    </row>
    <row r="37" spans="1:3" s="13" customFormat="1" ht="19.5" customHeight="1">
      <c r="A37" s="43" t="s">
        <v>170</v>
      </c>
      <c r="B37" s="44" t="s">
        <v>171</v>
      </c>
      <c r="C37" s="55">
        <v>6.7080000000000002</v>
      </c>
    </row>
    <row r="38" spans="1:3" s="13" customFormat="1" ht="19.5" customHeight="1">
      <c r="A38" s="43" t="s">
        <v>172</v>
      </c>
      <c r="B38" s="44" t="s">
        <v>173</v>
      </c>
      <c r="C38" s="55"/>
    </row>
    <row r="39" spans="1:3" s="13" customFormat="1" ht="19.5" customHeight="1">
      <c r="A39" s="43" t="s">
        <v>174</v>
      </c>
      <c r="B39" s="44" t="s">
        <v>175</v>
      </c>
      <c r="C39" s="55">
        <v>35.684496000000003</v>
      </c>
    </row>
    <row r="40" spans="1:3" s="13" customFormat="1" ht="19.5" customHeight="1">
      <c r="A40" s="43" t="s">
        <v>176</v>
      </c>
      <c r="B40" s="44" t="s">
        <v>177</v>
      </c>
      <c r="C40" s="55"/>
    </row>
    <row r="41" spans="1:3" ht="19.5" customHeight="1">
      <c r="A41" s="36">
        <v>307</v>
      </c>
      <c r="B41" s="36" t="s">
        <v>178</v>
      </c>
      <c r="C41" s="54"/>
    </row>
    <row r="42" spans="1:3" ht="19.5" customHeight="1">
      <c r="A42" s="36">
        <v>308</v>
      </c>
      <c r="B42" s="36" t="s">
        <v>179</v>
      </c>
      <c r="C42" s="54"/>
    </row>
    <row r="43" spans="1:3" ht="19.5" customHeight="1">
      <c r="A43" s="36">
        <v>310</v>
      </c>
      <c r="B43" s="36" t="s">
        <v>180</v>
      </c>
      <c r="C43" s="54">
        <f>SUM(C44:C50)</f>
        <v>3</v>
      </c>
    </row>
    <row r="44" spans="1:3" ht="19.5" customHeight="1">
      <c r="A44" s="37">
        <v>31001</v>
      </c>
      <c r="B44" s="37" t="s">
        <v>181</v>
      </c>
      <c r="C44" s="55"/>
    </row>
    <row r="45" spans="1:3" ht="19.5" customHeight="1">
      <c r="A45" s="37">
        <v>31002</v>
      </c>
      <c r="B45" s="37" t="s">
        <v>182</v>
      </c>
      <c r="C45" s="55"/>
    </row>
    <row r="46" spans="1:3" ht="19.5" customHeight="1">
      <c r="A46" s="37">
        <v>31003</v>
      </c>
      <c r="B46" s="37" t="s">
        <v>183</v>
      </c>
      <c r="C46" s="55"/>
    </row>
    <row r="47" spans="1:3" ht="19.5" customHeight="1">
      <c r="A47" s="37">
        <v>31006</v>
      </c>
      <c r="B47" s="37" t="s">
        <v>184</v>
      </c>
      <c r="C47" s="55"/>
    </row>
    <row r="48" spans="1:3" ht="19.5" customHeight="1">
      <c r="A48" s="37">
        <v>31007</v>
      </c>
      <c r="B48" s="37" t="s">
        <v>185</v>
      </c>
      <c r="C48" s="55"/>
    </row>
    <row r="49" spans="1:3" ht="19.5" customHeight="1">
      <c r="A49" s="37">
        <v>31013</v>
      </c>
      <c r="B49" s="37" t="s">
        <v>186</v>
      </c>
      <c r="C49" s="55"/>
    </row>
    <row r="50" spans="1:3" ht="19.5" customHeight="1">
      <c r="A50" s="37">
        <v>31099</v>
      </c>
      <c r="B50" s="37" t="s">
        <v>187</v>
      </c>
      <c r="C50" s="55">
        <v>3</v>
      </c>
    </row>
    <row r="51" spans="1:3" ht="19.5" customHeight="1">
      <c r="A51" s="36">
        <v>399</v>
      </c>
      <c r="B51" s="45" t="s">
        <v>188</v>
      </c>
      <c r="C51" s="54">
        <f>C52</f>
        <v>39.398800000000001</v>
      </c>
    </row>
    <row r="52" spans="1:3" ht="19.5" customHeight="1">
      <c r="A52" s="37">
        <v>39999</v>
      </c>
      <c r="B52" s="37" t="s">
        <v>189</v>
      </c>
      <c r="C52" s="55">
        <v>39.398800000000001</v>
      </c>
    </row>
    <row r="53" spans="1:3" ht="19.5" customHeight="1">
      <c r="A53" s="46" t="s">
        <v>190</v>
      </c>
      <c r="B53" s="56"/>
      <c r="C53" s="47"/>
    </row>
    <row r="54" spans="1:3" ht="19.5" customHeight="1">
      <c r="A54" s="46"/>
      <c r="B54" s="57"/>
      <c r="C54" s="47"/>
    </row>
    <row r="55" spans="1:3" ht="19.5" customHeight="1">
      <c r="A55" s="46"/>
    </row>
  </sheetData>
  <mergeCells count="2">
    <mergeCell ref="A6:B6"/>
    <mergeCell ref="A2:C3"/>
  </mergeCells>
  <phoneticPr fontId="16" type="noConversion"/>
  <printOptions horizontalCentered="1"/>
  <pageMargins left="0.27" right="0.17" top="0.31" bottom="0.26" header="0.26" footer="0.22"/>
  <pageSetup paperSize="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F54"/>
  <sheetViews>
    <sheetView workbookViewId="0">
      <selection activeCell="K50" sqref="K50"/>
    </sheetView>
  </sheetViews>
  <sheetFormatPr defaultColWidth="6.875" defaultRowHeight="23.25" customHeight="1"/>
  <cols>
    <col min="1" max="1" width="11.25" style="14" customWidth="1"/>
    <col min="2" max="3" width="11.25" style="15" customWidth="1"/>
    <col min="4" max="4" width="12.375" style="16" customWidth="1"/>
    <col min="5" max="5" width="31.625" style="16" customWidth="1"/>
    <col min="6" max="6" width="9.25" style="16" customWidth="1"/>
    <col min="7" max="16384" width="6.875" style="16"/>
  </cols>
  <sheetData>
    <row r="1" spans="1:240" s="12" customFormat="1" ht="20.100000000000001" customHeight="1">
      <c r="A1" s="189" t="s">
        <v>191</v>
      </c>
      <c r="B1" s="189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</row>
    <row r="2" spans="1:240" ht="36" customHeight="1">
      <c r="A2" s="188" t="s">
        <v>192</v>
      </c>
      <c r="B2" s="188"/>
      <c r="C2" s="188"/>
      <c r="D2" s="188"/>
      <c r="E2" s="188"/>
      <c r="F2" s="188"/>
    </row>
    <row r="3" spans="1:240" ht="14.25" customHeight="1">
      <c r="A3" s="19" t="str">
        <f>部门收入总表!A4</f>
        <v>单位：电影公司</v>
      </c>
      <c r="B3" s="20"/>
      <c r="C3" s="20"/>
      <c r="D3" s="21"/>
      <c r="E3" s="21"/>
      <c r="F3" s="21"/>
      <c r="G3" s="21"/>
    </row>
    <row r="4" spans="1:240" ht="14.25" customHeight="1">
      <c r="A4" s="190" t="s">
        <v>193</v>
      </c>
      <c r="B4" s="190"/>
      <c r="C4" s="190"/>
      <c r="D4" s="190" t="s">
        <v>194</v>
      </c>
      <c r="E4" s="190"/>
      <c r="F4" s="190"/>
      <c r="G4" s="21"/>
    </row>
    <row r="5" spans="1:240" ht="14.25" customHeight="1">
      <c r="A5" s="5" t="s">
        <v>95</v>
      </c>
      <c r="B5" s="5" t="s">
        <v>78</v>
      </c>
      <c r="C5" s="5" t="s">
        <v>6</v>
      </c>
      <c r="D5" s="22" t="s">
        <v>95</v>
      </c>
      <c r="E5" s="22" t="s">
        <v>78</v>
      </c>
      <c r="F5" s="23" t="s">
        <v>6</v>
      </c>
    </row>
    <row r="6" spans="1:240" ht="14.25" customHeight="1">
      <c r="A6" s="191" t="s">
        <v>44</v>
      </c>
      <c r="B6" s="192"/>
      <c r="C6" s="24"/>
      <c r="D6" s="193" t="s">
        <v>44</v>
      </c>
      <c r="E6" s="194"/>
      <c r="F6" s="25">
        <f>F7+F13+F34+F40+F41+F42+F50</f>
        <v>0</v>
      </c>
    </row>
    <row r="7" spans="1:240" s="13" customFormat="1" ht="14.25" customHeight="1">
      <c r="A7" s="26"/>
      <c r="B7" s="27"/>
      <c r="C7" s="24"/>
      <c r="D7" s="28" t="s">
        <v>110</v>
      </c>
      <c r="E7" s="29" t="s">
        <v>111</v>
      </c>
      <c r="F7" s="25">
        <f>SUM(F8:F12)</f>
        <v>0</v>
      </c>
      <c r="G7" s="16"/>
    </row>
    <row r="8" spans="1:240" s="13" customFormat="1" ht="14.25" customHeight="1">
      <c r="A8" s="30"/>
      <c r="B8" s="31"/>
      <c r="C8" s="24"/>
      <c r="D8" s="32" t="s">
        <v>112</v>
      </c>
      <c r="E8" s="33" t="s">
        <v>113</v>
      </c>
      <c r="F8" s="34"/>
    </row>
    <row r="9" spans="1:240" s="13" customFormat="1" ht="14.25" customHeight="1">
      <c r="A9" s="35"/>
      <c r="B9" s="33"/>
      <c r="C9" s="24"/>
      <c r="D9" s="32" t="s">
        <v>114</v>
      </c>
      <c r="E9" s="33" t="s">
        <v>115</v>
      </c>
      <c r="F9" s="34"/>
    </row>
    <row r="10" spans="1:240" s="13" customFormat="1" ht="14.25" customHeight="1">
      <c r="A10" s="28"/>
      <c r="B10" s="29"/>
      <c r="C10" s="24"/>
      <c r="D10" s="32" t="s">
        <v>116</v>
      </c>
      <c r="E10" s="33" t="s">
        <v>117</v>
      </c>
      <c r="F10" s="34"/>
    </row>
    <row r="11" spans="1:240" s="13" customFormat="1" ht="14.25" customHeight="1">
      <c r="A11" s="32"/>
      <c r="B11" s="33"/>
      <c r="C11" s="24"/>
      <c r="D11" s="32" t="s">
        <v>118</v>
      </c>
      <c r="E11" s="33" t="s">
        <v>119</v>
      </c>
      <c r="F11" s="34"/>
    </row>
    <row r="12" spans="1:240" ht="14.25" customHeight="1">
      <c r="A12" s="35"/>
      <c r="B12" s="33"/>
      <c r="C12" s="24"/>
      <c r="D12" s="32" t="s">
        <v>195</v>
      </c>
      <c r="E12" s="33" t="s">
        <v>121</v>
      </c>
      <c r="F12" s="34"/>
      <c r="G12" s="13"/>
    </row>
    <row r="13" spans="1:240" s="13" customFormat="1" ht="14.25" customHeight="1">
      <c r="A13" s="28"/>
      <c r="B13" s="29"/>
      <c r="C13" s="24"/>
      <c r="D13" s="28" t="s">
        <v>122</v>
      </c>
      <c r="E13" s="36" t="s">
        <v>123</v>
      </c>
      <c r="F13" s="25">
        <f>SUM(F14:F33)</f>
        <v>0</v>
      </c>
      <c r="G13" s="16"/>
    </row>
    <row r="14" spans="1:240" s="13" customFormat="1" ht="14.25" customHeight="1">
      <c r="A14" s="32"/>
      <c r="B14" s="33"/>
      <c r="C14" s="24"/>
      <c r="D14" s="32" t="s">
        <v>124</v>
      </c>
      <c r="E14" s="37" t="s">
        <v>125</v>
      </c>
      <c r="F14" s="34"/>
    </row>
    <row r="15" spans="1:240" s="13" customFormat="1" ht="14.25" customHeight="1">
      <c r="A15" s="32"/>
      <c r="B15" s="33"/>
      <c r="C15" s="24"/>
      <c r="D15" s="32" t="s">
        <v>126</v>
      </c>
      <c r="E15" s="37" t="s">
        <v>127</v>
      </c>
      <c r="F15" s="34"/>
    </row>
    <row r="16" spans="1:240" s="13" customFormat="1" ht="14.25" customHeight="1">
      <c r="A16" s="28"/>
      <c r="B16" s="29"/>
      <c r="C16" s="24"/>
      <c r="D16" s="32" t="s">
        <v>128</v>
      </c>
      <c r="E16" s="37" t="s">
        <v>129</v>
      </c>
      <c r="F16" s="34"/>
    </row>
    <row r="17" spans="1:6" s="13" customFormat="1" ht="14.25" customHeight="1">
      <c r="A17" s="32"/>
      <c r="B17" s="33"/>
      <c r="C17" s="24"/>
      <c r="D17" s="32" t="s">
        <v>130</v>
      </c>
      <c r="E17" s="37" t="s">
        <v>131</v>
      </c>
      <c r="F17" s="34"/>
    </row>
    <row r="18" spans="1:6" s="13" customFormat="1" ht="14.25" customHeight="1">
      <c r="A18" s="30"/>
      <c r="B18" s="38"/>
      <c r="C18" s="24"/>
      <c r="D18" s="32" t="s">
        <v>132</v>
      </c>
      <c r="E18" s="37" t="s">
        <v>133</v>
      </c>
      <c r="F18" s="34"/>
    </row>
    <row r="19" spans="1:6" s="13" customFormat="1" ht="14.25" customHeight="1">
      <c r="A19" s="39"/>
      <c r="B19" s="39"/>
      <c r="C19" s="39"/>
      <c r="D19" s="32" t="s">
        <v>134</v>
      </c>
      <c r="E19" s="37" t="s">
        <v>135</v>
      </c>
      <c r="F19" s="34"/>
    </row>
    <row r="20" spans="1:6" s="13" customFormat="1" ht="14.25" customHeight="1">
      <c r="A20" s="39"/>
      <c r="B20" s="39"/>
      <c r="C20" s="39"/>
      <c r="D20" s="32" t="s">
        <v>136</v>
      </c>
      <c r="E20" s="37" t="s">
        <v>137</v>
      </c>
      <c r="F20" s="34"/>
    </row>
    <row r="21" spans="1:6" s="13" customFormat="1" ht="14.25" customHeight="1">
      <c r="A21" s="39"/>
      <c r="B21" s="39"/>
      <c r="C21" s="39"/>
      <c r="D21" s="32" t="s">
        <v>138</v>
      </c>
      <c r="E21" s="37" t="s">
        <v>139</v>
      </c>
      <c r="F21" s="34"/>
    </row>
    <row r="22" spans="1:6" s="13" customFormat="1" ht="14.25" customHeight="1">
      <c r="A22" s="39"/>
      <c r="B22" s="39"/>
      <c r="C22" s="39"/>
      <c r="D22" s="32" t="s">
        <v>140</v>
      </c>
      <c r="E22" s="37" t="s">
        <v>141</v>
      </c>
      <c r="F22" s="34"/>
    </row>
    <row r="23" spans="1:6" s="13" customFormat="1" ht="14.25" customHeight="1">
      <c r="A23" s="39"/>
      <c r="B23" s="39"/>
      <c r="C23" s="39"/>
      <c r="D23" s="32" t="s">
        <v>142</v>
      </c>
      <c r="E23" s="37" t="s">
        <v>143</v>
      </c>
      <c r="F23" s="34"/>
    </row>
    <row r="24" spans="1:6" s="13" customFormat="1" ht="14.25" customHeight="1">
      <c r="A24" s="39"/>
      <c r="B24" s="39"/>
      <c r="C24" s="39"/>
      <c r="D24" s="32" t="s">
        <v>144</v>
      </c>
      <c r="E24" s="37" t="s">
        <v>145</v>
      </c>
      <c r="F24" s="34"/>
    </row>
    <row r="25" spans="1:6" s="13" customFormat="1" ht="14.25" customHeight="1">
      <c r="A25" s="39"/>
      <c r="B25" s="39"/>
      <c r="C25" s="39"/>
      <c r="D25" s="32" t="s">
        <v>146</v>
      </c>
      <c r="E25" s="37" t="s">
        <v>147</v>
      </c>
      <c r="F25" s="34"/>
    </row>
    <row r="26" spans="1:6" s="13" customFormat="1" ht="14.25" customHeight="1">
      <c r="A26" s="39"/>
      <c r="B26" s="39"/>
      <c r="C26" s="39"/>
      <c r="D26" s="32" t="s">
        <v>148</v>
      </c>
      <c r="E26" s="37" t="s">
        <v>149</v>
      </c>
      <c r="F26" s="34"/>
    </row>
    <row r="27" spans="1:6" s="13" customFormat="1" ht="14.25" customHeight="1">
      <c r="A27" s="39"/>
      <c r="B27" s="39"/>
      <c r="C27" s="39"/>
      <c r="D27" s="32" t="s">
        <v>150</v>
      </c>
      <c r="E27" s="37" t="s">
        <v>151</v>
      </c>
      <c r="F27" s="34"/>
    </row>
    <row r="28" spans="1:6" s="13" customFormat="1" ht="14.25" customHeight="1">
      <c r="A28" s="39"/>
      <c r="B28" s="39"/>
      <c r="C28" s="39"/>
      <c r="D28" s="32" t="s">
        <v>152</v>
      </c>
      <c r="E28" s="37" t="s">
        <v>153</v>
      </c>
      <c r="F28" s="34"/>
    </row>
    <row r="29" spans="1:6" s="13" customFormat="1" ht="14.25" customHeight="1">
      <c r="A29" s="39"/>
      <c r="B29" s="39"/>
      <c r="C29" s="39"/>
      <c r="D29" s="32" t="s">
        <v>154</v>
      </c>
      <c r="E29" s="37" t="s">
        <v>155</v>
      </c>
      <c r="F29" s="34"/>
    </row>
    <row r="30" spans="1:6" s="13" customFormat="1" ht="14.25" customHeight="1">
      <c r="A30" s="39"/>
      <c r="B30" s="39"/>
      <c r="C30" s="39"/>
      <c r="D30" s="32" t="s">
        <v>156</v>
      </c>
      <c r="E30" s="37" t="s">
        <v>157</v>
      </c>
      <c r="F30" s="34"/>
    </row>
    <row r="31" spans="1:6" s="13" customFormat="1" ht="14.25" customHeight="1">
      <c r="A31" s="39"/>
      <c r="B31" s="39"/>
      <c r="C31" s="39"/>
      <c r="D31" s="32" t="s">
        <v>158</v>
      </c>
      <c r="E31" s="37" t="s">
        <v>159</v>
      </c>
      <c r="F31" s="34"/>
    </row>
    <row r="32" spans="1:6" s="13" customFormat="1" ht="14.25" customHeight="1">
      <c r="A32" s="39"/>
      <c r="B32" s="39"/>
      <c r="C32" s="39"/>
      <c r="D32" s="32" t="s">
        <v>160</v>
      </c>
      <c r="E32" s="37" t="s">
        <v>161</v>
      </c>
      <c r="F32" s="34"/>
    </row>
    <row r="33" spans="1:7" ht="14.25" customHeight="1">
      <c r="A33" s="40"/>
      <c r="B33" s="40"/>
      <c r="C33" s="40"/>
      <c r="D33" s="32" t="s">
        <v>164</v>
      </c>
      <c r="E33" s="37" t="s">
        <v>165</v>
      </c>
      <c r="F33" s="34"/>
      <c r="G33" s="13"/>
    </row>
    <row r="34" spans="1:7" s="13" customFormat="1" ht="14.25" customHeight="1">
      <c r="A34" s="39"/>
      <c r="B34" s="39"/>
      <c r="C34" s="39"/>
      <c r="D34" s="41" t="s">
        <v>166</v>
      </c>
      <c r="E34" s="42" t="s">
        <v>167</v>
      </c>
      <c r="F34" s="25">
        <f>SUM(F35:F39)</f>
        <v>0</v>
      </c>
      <c r="G34" s="16"/>
    </row>
    <row r="35" spans="1:7" s="13" customFormat="1" ht="14.25" customHeight="1">
      <c r="A35" s="39"/>
      <c r="B35" s="39"/>
      <c r="C35" s="39"/>
      <c r="D35" s="43" t="s">
        <v>168</v>
      </c>
      <c r="E35" s="44" t="s">
        <v>169</v>
      </c>
      <c r="F35" s="34"/>
    </row>
    <row r="36" spans="1:7" s="13" customFormat="1" ht="14.25" customHeight="1">
      <c r="A36" s="39"/>
      <c r="B36" s="39"/>
      <c r="C36" s="39"/>
      <c r="D36" s="43" t="s">
        <v>170</v>
      </c>
      <c r="E36" s="44" t="s">
        <v>171</v>
      </c>
      <c r="F36" s="34"/>
    </row>
    <row r="37" spans="1:7" s="13" customFormat="1" ht="14.25" customHeight="1">
      <c r="A37" s="39"/>
      <c r="B37" s="39"/>
      <c r="C37" s="39"/>
      <c r="D37" s="43" t="s">
        <v>172</v>
      </c>
      <c r="E37" s="44" t="s">
        <v>173</v>
      </c>
      <c r="F37" s="34"/>
    </row>
    <row r="38" spans="1:7" s="13" customFormat="1" ht="14.25" customHeight="1">
      <c r="A38" s="39"/>
      <c r="B38" s="39"/>
      <c r="C38" s="39"/>
      <c r="D38" s="43" t="s">
        <v>174</v>
      </c>
      <c r="E38" s="44" t="s">
        <v>175</v>
      </c>
      <c r="F38" s="34"/>
    </row>
    <row r="39" spans="1:7" ht="14.25" customHeight="1">
      <c r="A39" s="40"/>
      <c r="B39" s="40"/>
      <c r="C39" s="40"/>
      <c r="D39" s="43" t="s">
        <v>176</v>
      </c>
      <c r="E39" s="44" t="s">
        <v>177</v>
      </c>
      <c r="F39" s="34"/>
      <c r="G39" s="13"/>
    </row>
    <row r="40" spans="1:7" ht="14.25" customHeight="1">
      <c r="A40" s="40"/>
      <c r="B40" s="40"/>
      <c r="C40" s="40"/>
      <c r="D40" s="36">
        <v>307</v>
      </c>
      <c r="E40" s="36" t="s">
        <v>178</v>
      </c>
      <c r="F40" s="25"/>
    </row>
    <row r="41" spans="1:7" ht="14.25" customHeight="1">
      <c r="A41" s="40"/>
      <c r="B41" s="40"/>
      <c r="C41" s="40"/>
      <c r="D41" s="36">
        <v>308</v>
      </c>
      <c r="E41" s="36" t="s">
        <v>179</v>
      </c>
      <c r="F41" s="25"/>
    </row>
    <row r="42" spans="1:7" ht="14.25" customHeight="1">
      <c r="A42" s="40"/>
      <c r="B42" s="40"/>
      <c r="C42" s="40"/>
      <c r="D42" s="36">
        <v>310</v>
      </c>
      <c r="E42" s="36" t="s">
        <v>180</v>
      </c>
      <c r="F42" s="25">
        <f>SUM(F43:F49)</f>
        <v>0</v>
      </c>
    </row>
    <row r="43" spans="1:7" ht="14.25" customHeight="1">
      <c r="A43" s="40"/>
      <c r="B43" s="40"/>
      <c r="C43" s="40"/>
      <c r="D43" s="37">
        <v>31001</v>
      </c>
      <c r="E43" s="37" t="s">
        <v>181</v>
      </c>
      <c r="F43" s="34"/>
    </row>
    <row r="44" spans="1:7" ht="14.25" customHeight="1">
      <c r="A44" s="40"/>
      <c r="B44" s="40"/>
      <c r="C44" s="40"/>
      <c r="D44" s="37">
        <v>31002</v>
      </c>
      <c r="E44" s="37" t="s">
        <v>182</v>
      </c>
      <c r="F44" s="34"/>
    </row>
    <row r="45" spans="1:7" ht="14.25" customHeight="1">
      <c r="A45" s="40"/>
      <c r="B45" s="40"/>
      <c r="C45" s="40"/>
      <c r="D45" s="37">
        <v>31003</v>
      </c>
      <c r="E45" s="37" t="s">
        <v>183</v>
      </c>
      <c r="F45" s="34"/>
    </row>
    <row r="46" spans="1:7" ht="14.25" customHeight="1">
      <c r="A46" s="40"/>
      <c r="B46" s="40"/>
      <c r="C46" s="40"/>
      <c r="D46" s="37">
        <v>31006</v>
      </c>
      <c r="E46" s="37" t="s">
        <v>184</v>
      </c>
      <c r="F46" s="34"/>
    </row>
    <row r="47" spans="1:7" ht="14.25" customHeight="1">
      <c r="A47" s="40"/>
      <c r="B47" s="40"/>
      <c r="C47" s="40"/>
      <c r="D47" s="37">
        <v>31007</v>
      </c>
      <c r="E47" s="37" t="s">
        <v>185</v>
      </c>
      <c r="F47" s="34"/>
    </row>
    <row r="48" spans="1:7" ht="14.25" customHeight="1">
      <c r="A48" s="40"/>
      <c r="B48" s="40"/>
      <c r="C48" s="40"/>
      <c r="D48" s="37">
        <v>31013</v>
      </c>
      <c r="E48" s="37" t="s">
        <v>186</v>
      </c>
      <c r="F48" s="34"/>
    </row>
    <row r="49" spans="1:6" ht="14.25" customHeight="1">
      <c r="A49" s="40"/>
      <c r="B49" s="40"/>
      <c r="C49" s="40"/>
      <c r="D49" s="37">
        <v>31099</v>
      </c>
      <c r="E49" s="37" t="s">
        <v>187</v>
      </c>
      <c r="F49" s="34"/>
    </row>
    <row r="50" spans="1:6" ht="14.25" customHeight="1">
      <c r="A50" s="40"/>
      <c r="B50" s="40"/>
      <c r="C50" s="40"/>
      <c r="D50" s="36">
        <v>399</v>
      </c>
      <c r="E50" s="45" t="s">
        <v>188</v>
      </c>
      <c r="F50" s="25">
        <f>F51</f>
        <v>0</v>
      </c>
    </row>
    <row r="51" spans="1:6" ht="14.25" customHeight="1">
      <c r="A51" s="40"/>
      <c r="B51" s="40"/>
      <c r="C51" s="40"/>
      <c r="D51" s="37">
        <v>39999</v>
      </c>
      <c r="E51" s="37" t="s">
        <v>189</v>
      </c>
      <c r="F51" s="34"/>
    </row>
    <row r="52" spans="1:6" ht="14.25" customHeight="1">
      <c r="A52" s="46" t="s">
        <v>190</v>
      </c>
      <c r="B52" s="47"/>
      <c r="C52" s="47"/>
    </row>
    <row r="53" spans="1:6" ht="23.25" customHeight="1">
      <c r="A53" s="46"/>
      <c r="B53" s="47"/>
      <c r="C53" s="47"/>
    </row>
    <row r="54" spans="1:6" ht="23.25" customHeight="1">
      <c r="A54" s="46"/>
    </row>
  </sheetData>
  <mergeCells count="6">
    <mergeCell ref="A1:B1"/>
    <mergeCell ref="A2:F2"/>
    <mergeCell ref="A4:C4"/>
    <mergeCell ref="D4:F4"/>
    <mergeCell ref="A6:B6"/>
    <mergeCell ref="D6:E6"/>
  </mergeCells>
  <phoneticPr fontId="16" type="noConversion"/>
  <printOptions horizontalCentered="1"/>
  <pageMargins left="0.19685039370078741" right="0.15748031496062992" top="0.27559055118110237" bottom="0.19685039370078741" header="0.23622047244094491" footer="0.19685039370078741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12"/>
  <sheetViews>
    <sheetView showZeros="0" tabSelected="1" workbookViewId="0">
      <selection activeCell="E4" sqref="E4"/>
    </sheetView>
  </sheetViews>
  <sheetFormatPr defaultRowHeight="14.25"/>
  <cols>
    <col min="1" max="1" width="47.375" style="1" customWidth="1"/>
    <col min="2" max="2" width="16.125" style="1" customWidth="1"/>
    <col min="3" max="3" width="35.5" style="1" customWidth="1"/>
    <col min="4" max="16384" width="9" style="1"/>
  </cols>
  <sheetData>
    <row r="1" spans="1:3" ht="27.75" customHeight="1">
      <c r="A1" s="2" t="s">
        <v>196</v>
      </c>
    </row>
    <row r="2" spans="1:3" ht="32.25" customHeight="1">
      <c r="A2" s="195" t="s">
        <v>197</v>
      </c>
      <c r="B2" s="196"/>
      <c r="C2" s="196"/>
    </row>
    <row r="3" spans="1:3" ht="20.100000000000001" customHeight="1">
      <c r="A3" s="3" t="str">
        <f>部门支出总表!A4</f>
        <v>单位：电影公司</v>
      </c>
      <c r="B3" s="4" t="s">
        <v>2</v>
      </c>
    </row>
    <row r="4" spans="1:3" ht="72" customHeight="1">
      <c r="A4" s="5" t="s">
        <v>198</v>
      </c>
      <c r="B4" s="5" t="s">
        <v>6</v>
      </c>
      <c r="C4" s="6" t="s">
        <v>213</v>
      </c>
    </row>
    <row r="5" spans="1:3" ht="30" customHeight="1">
      <c r="A5" s="7" t="s">
        <v>199</v>
      </c>
      <c r="B5" s="8">
        <f>SUM(B6:B8)</f>
        <v>5.4</v>
      </c>
      <c r="C5" s="9"/>
    </row>
    <row r="6" spans="1:3" ht="30" customHeight="1">
      <c r="A6" s="10" t="s">
        <v>200</v>
      </c>
      <c r="B6" s="8">
        <v>0</v>
      </c>
      <c r="C6" s="9"/>
    </row>
    <row r="7" spans="1:3" ht="30" customHeight="1">
      <c r="A7" s="10" t="s">
        <v>201</v>
      </c>
      <c r="B7" s="8">
        <v>2.4</v>
      </c>
      <c r="C7" s="9" t="s">
        <v>212</v>
      </c>
    </row>
    <row r="8" spans="1:3" ht="30" customHeight="1">
      <c r="A8" s="10" t="s">
        <v>202</v>
      </c>
      <c r="B8" s="8">
        <f>B9+B10</f>
        <v>3</v>
      </c>
      <c r="C8" s="9" t="s">
        <v>212</v>
      </c>
    </row>
    <row r="9" spans="1:3" ht="30" customHeight="1">
      <c r="A9" s="11" t="s">
        <v>203</v>
      </c>
      <c r="B9" s="8">
        <v>3</v>
      </c>
      <c r="C9" s="9"/>
    </row>
    <row r="10" spans="1:3" ht="30" customHeight="1">
      <c r="A10" s="11" t="s">
        <v>204</v>
      </c>
      <c r="B10" s="8">
        <v>0</v>
      </c>
      <c r="C10" s="9"/>
    </row>
    <row r="11" spans="1:3" ht="21.75" customHeight="1"/>
    <row r="12" spans="1:3" ht="99.75" customHeight="1">
      <c r="A12" s="197" t="s">
        <v>205</v>
      </c>
      <c r="B12" s="197"/>
      <c r="C12" s="197"/>
    </row>
  </sheetData>
  <mergeCells count="2">
    <mergeCell ref="A2:C2"/>
    <mergeCell ref="A12:C12"/>
  </mergeCells>
  <phoneticPr fontId="16" type="noConversion"/>
  <printOptions horizontalCentered="1"/>
  <pageMargins left="0.74803149606299213" right="0.74803149606299213" top="0.61" bottom="0.57999999999999996" header="0.51181102362204722" footer="0.51181102362204722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一般公共预算基本支出情况表</vt:lpstr>
      <vt:lpstr>政府性基金预算收支表</vt:lpstr>
      <vt:lpstr>“三公经费”</vt:lpstr>
      <vt:lpstr>收支预算总表!Print_Area</vt:lpstr>
      <vt:lpstr>一般公共预算基本支出情况表!Print_Area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2018-09-10T03:28:18Z</cp:lastPrinted>
  <dcterms:created xsi:type="dcterms:W3CDTF">1996-12-17T01:32:42Z</dcterms:created>
  <dcterms:modified xsi:type="dcterms:W3CDTF">2018-09-10T04:06:01Z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